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757E159B-096E-41DF-863E-5AA6B1D8BD71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Lapas1" sheetId="1" r:id="rId1"/>
  </sheets>
  <externalReferences>
    <externalReference r:id="rId2"/>
  </externalReferences>
  <definedNames>
    <definedName name="SIS011_F_Vienanaressilu2Kainos1">'[1]2023-02'!$E$120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6" i="1" l="1"/>
  <c r="E148" i="1"/>
  <c r="E130" i="1"/>
  <c r="E125" i="1"/>
  <c r="E118" i="1"/>
  <c r="E141" i="1" s="1"/>
  <c r="E143" i="1" s="1"/>
  <c r="E48" i="1"/>
  <c r="B47" i="1"/>
  <c r="B46" i="1"/>
  <c r="B44" i="1"/>
  <c r="B43" i="1"/>
  <c r="B41" i="1"/>
  <c r="B40" i="1"/>
  <c r="B38" i="1"/>
  <c r="B37" i="1"/>
  <c r="B35" i="1"/>
  <c r="B34" i="1"/>
  <c r="B32" i="1"/>
  <c r="B31" i="1"/>
  <c r="B29" i="1"/>
  <c r="B28" i="1"/>
  <c r="B26" i="1"/>
  <c r="B25" i="1"/>
  <c r="B23" i="1"/>
  <c r="B22" i="1"/>
  <c r="E12" i="1"/>
  <c r="E146" i="1" l="1"/>
  <c r="E144" i="1"/>
</calcChain>
</file>

<file path=xl/sharedStrings.xml><?xml version="1.0" encoding="utf-8"?>
<sst xmlns="http://schemas.openxmlformats.org/spreadsheetml/2006/main" count="556" uniqueCount="253">
  <si>
    <t>Ūkio subjektas: UAB" Nemenčinės Komunalininkas"</t>
  </si>
  <si>
    <t>Ataskaitinis laikotarpis:  - 2023 KOVAS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</si>
  <si>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</si>
  <si>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</si>
  <si>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</si>
  <si>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</si>
  <si>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</si>
  <si>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</si>
  <si>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</si>
  <si>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1.</t>
  </si>
  <si>
    <t>ŠILUMOS (PRODUKTO) GAMYBOS KAINOS DEDAMOSIOS</t>
  </si>
  <si>
    <t>1.1.</t>
  </si>
  <si>
    <t>Šilumos (produkto) gamybos savo šaltiniuose vienanarė kaina (kainos dedamosios) (1.1.1 + 1.1.2)</t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</si>
  <si>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</si>
  <si>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</si>
  <si>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</si>
  <si>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</si>
  <si>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</si>
  <si>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1.1.2</t>
  </si>
  <si>
    <t xml:space="preserve">šilumos (produkto) gamybos savo šaltiniuose kainos kintamoji dedamoji </t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</si>
  <si>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</si>
  <si>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/>
  </si>
  <si>
    <t>formulė</t>
  </si>
  <si>
    <t>0,21+(29657xPF)x100/26191031</t>
  </si>
  <si>
    <t>1.2.</t>
  </si>
  <si>
    <t>Vidutinė svertinė kuro kaina, taikoma šilumos kainos skaičiavime</t>
  </si>
  <si>
    <t>Eur/MWh</t>
  </si>
  <si>
    <t>(24226x79,54=1926936)+(4082x80,73=329540)+(826x46,04=38029)+(523x15,48=8096)x100/26191031</t>
  </si>
  <si>
    <t>1.2.1.</t>
  </si>
  <si>
    <t>Gamtinės dujos</t>
  </si>
  <si>
    <t>1.2.1.1.</t>
  </si>
  <si>
    <t>kuro kaina, taikoma šilumos kainos skaičiavimuose</t>
  </si>
  <si>
    <t xml:space="preserve">Eur/MWh </t>
  </si>
  <si>
    <t>70,54</t>
  </si>
  <si>
    <t>1.2.1.2.</t>
  </si>
  <si>
    <t>kuro kiekis, taikomas šilumos kainos skaičiavimuose</t>
  </si>
  <si>
    <t>MWh</t>
  </si>
  <si>
    <t>1.2.1.3.</t>
  </si>
  <si>
    <t>gamtinių dujų transporatvimo sąnaudos, taikomos šilumos kainos skaičiavimuose</t>
  </si>
  <si>
    <t>Eur</t>
  </si>
  <si>
    <t>1.2.2.</t>
  </si>
  <si>
    <t>Medienos granulės</t>
  </si>
  <si>
    <t>1.2.2.1.</t>
  </si>
  <si>
    <t>Granulės M-1 (46,00-,041)</t>
  </si>
  <si>
    <t>1.2.2.2.</t>
  </si>
  <si>
    <t xml:space="preserve">MWh </t>
  </si>
  <si>
    <t>1.2.3.</t>
  </si>
  <si>
    <t>Akmens anglis</t>
  </si>
  <si>
    <t>1.2.3.1.</t>
  </si>
  <si>
    <t>pagal sutartį</t>
  </si>
  <si>
    <t>1.2.3.2.</t>
  </si>
  <si>
    <t>1.2.4.</t>
  </si>
  <si>
    <t>Skalūnų alyva</t>
  </si>
  <si>
    <t>1.2.4.1.</t>
  </si>
  <si>
    <t>1.2.4.2.</t>
  </si>
  <si>
    <t>1.2.5.</t>
  </si>
  <si>
    <t>Šiaudai (įskaitant grūdų išvalas)</t>
  </si>
  <si>
    <t>1.2.5.1.</t>
  </si>
  <si>
    <t>pagal sutartį ( )</t>
  </si>
  <si>
    <t>1.2.5.2.</t>
  </si>
  <si>
    <t>1.2.6.</t>
  </si>
  <si>
    <t>Kuro rūšis (įvardinti)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</si>
  <si>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</si>
  <si>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</si>
  <si>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</si>
  <si>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</si>
  <si>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</si>
  <si>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</si>
  <si>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</si>
  <si>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</si>
  <si>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</si>
  <si>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</si>
  <si>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</si>
  <si>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</si>
  <si>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1.2.10.1.</t>
  </si>
  <si>
    <t>1.2.10.2.</t>
  </si>
  <si>
    <t>1.3.</t>
  </si>
  <si>
    <t>Šilumos įsigijimo (vidutinė) kaina ((1.3.1.1 × 1.3.1.2 + 1.3.2.1 × 1.3.2.2 + ...) / (1.3.1.2 + 1.3.2.2 + ...))</t>
  </si>
  <si>
    <t>-</t>
  </si>
  <si>
    <t>1.3.1.</t>
  </si>
  <si>
    <t>nepriklausomas šilumos gamintojas (įvardinti)</t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</si>
  <si>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</si>
  <si>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</si>
  <si>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</si>
  <si>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</si>
  <si>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</si>
  <si>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</si>
  <si>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</si>
  <si>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</si>
  <si>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</si>
  <si>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</si>
  <si>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</si>
  <si>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</si>
  <si>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</si>
  <si>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</si>
  <si>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</si>
  <si>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</si>
  <si>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</si>
  <si>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</si>
  <si>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</si>
  <si>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</si>
  <si>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</si>
  <si>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</si>
  <si>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</si>
  <si>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</si>
  <si>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</si>
  <si>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</si>
  <si>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</si>
  <si>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</si>
  <si>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</si>
  <si>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</si>
  <si>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</si>
  <si>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</si>
  <si>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</si>
  <si>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</si>
  <si>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</si>
  <si>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</si>
  <si>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</si>
  <si>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</si>
  <si>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</si>
  <si>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</si>
  <si>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</si>
  <si>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</si>
  <si>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</si>
  <si>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</si>
  <si>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</si>
  <si>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</si>
  <si>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</si>
  <si>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</si>
  <si>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</si>
  <si>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</si>
  <si>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</si>
  <si>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</si>
  <si>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</si>
  <si>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</si>
  <si>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</si>
  <si>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</si>
  <si>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</si>
  <si>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</si>
  <si>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</si>
  <si>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</si>
  <si>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</si>
  <si>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</si>
  <si>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</si>
  <si>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</si>
  <si>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t>Šilumos (produkto) gamybos (įsigijimo) vienanarė kaina (kainos dedamosios) (1.4.1 +1.4.2)</t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</si>
  <si>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</si>
  <si>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</si>
  <si>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</si>
  <si>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</si>
  <si>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</si>
  <si>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</si>
  <si>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</si>
  <si>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0,21+(29657xPF)x100 /26191031</t>
  </si>
  <si>
    <t>1.5.</t>
  </si>
  <si>
    <t>Šilumos (produkto) gamybos (įsigijimo) dvinarė kaina (kainos dedamosios):</t>
  </si>
  <si>
    <t>1.5.1.</t>
  </si>
  <si>
    <t>pastovioji kainos dalis (mėnesio užmokestis)</t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</si>
  <si>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</si>
  <si>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</si>
  <si>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</si>
  <si>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</si>
  <si>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</si>
  <si>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</si>
  <si>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</si>
  <si>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</si>
  <si>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</si>
  <si>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</si>
  <si>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</si>
  <si>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t>Šilumos perdavimo vienanarė kaina (kainos dedamosios) atitinkamai vartotojų grupei (2.1.1 +2.1.2)</t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</si>
  <si>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</si>
  <si>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</si>
  <si>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</si>
  <si>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</si>
  <si>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</si>
  <si>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</si>
  <si>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</si>
  <si>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0,09+(4346855x TH)/21 844 176</t>
  </si>
  <si>
    <t>2.2.</t>
  </si>
  <si>
    <t>Šilumos perdavimo dvinarė kaina (kainos dedamosios):</t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</si>
  <si>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</si>
  <si>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</si>
  <si>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</si>
  <si>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</si>
  <si>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</si>
  <si>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</si>
  <si>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</si>
  <si>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</si>
  <si>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</si>
  <si>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</si>
  <si>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</si>
  <si>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</si>
  <si>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</si>
  <si>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</si>
  <si>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</si>
  <si>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</si>
  <si>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</si>
  <si>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</si>
  <si>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t>NEPADENGTŲ SĄNAUDŲ IR (AR) PAPILDOMAI GAUTŲ PAJAMŲ DEDAMOJI (4.1.+ 4.2 + ...)</t>
  </si>
  <si>
    <t>4.1.</t>
  </si>
  <si>
    <t>Papildoma dedamoji dėl _nepadengtų sąnaudų kurui (83,67-tūkst.Eur ,didinant kainą 0,38 cnt/kWh ir papildomai  gautų 1,98 tūkst.Eur,  mažinant 0,01 cnt/kWh, nustatyta  2022 -03-31_Nr.O3E-_419</t>
  </si>
  <si>
    <t>Taikymo laikotarpis nuo (2022 gegužės 01 d.iki 2023 gegužės 01 d.</t>
  </si>
  <si>
    <t>4.2.</t>
  </si>
  <si>
    <t>Papildoma dedamoji dėl _____________________________ (įrašyti), nustatyta _____________________________ (įrašyti sprendimo, nutarimo ar ūkio subjekto įstatuose nustatytu dokumentu  datą ir numerį)</t>
  </si>
  <si>
    <t>Taikymo laikotarpis nuo (įrašyti laikotarpį) iki (įrašyti laikotarpį)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</si>
  <si>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</si>
  <si>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</si>
  <si>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</si>
  <si>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</si>
  <si>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</si>
  <si>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</si>
  <si>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</si>
  <si>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</si>
  <si>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</si>
  <si>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t>APSKAIČIUOTA ŠILUMOS VIENANARĖ KAINA (KAINOS DEDAMOSIOS) (1.4 + 2.1 + 3.1 + 4)</t>
  </si>
  <si>
    <t>6.</t>
  </si>
  <si>
    <t xml:space="preserve">Subsidijos dydis </t>
  </si>
  <si>
    <t>Savivaldybės sprendimas, kuriuo vadovaujantis taikoma subsidija ___________________ (įrašyti sprendimo datą ir numerį )</t>
  </si>
  <si>
    <t>7.</t>
  </si>
  <si>
    <t>Galutinė šilumos vienanarė kaina (be PVM)</t>
  </si>
  <si>
    <t>8.</t>
  </si>
  <si>
    <t>Galutinė šilumos vienanarė kaina (su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</si>
  <si>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</si>
  <si>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</si>
  <si>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</si>
  <si>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</si>
  <si>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</si>
  <si>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</si>
  <si>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</si>
  <si>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</si>
  <si>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</si>
  <si>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</si>
  <si>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t>Vilniaus rajono savivaldybė</t>
  </si>
  <si>
    <t>12.2.</t>
  </si>
  <si>
    <t>12.3.</t>
  </si>
  <si>
    <t>Savivaldybė (įvardinti)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</si>
  <si>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</si>
  <si>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</si>
  <si>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</si>
  <si>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</si>
  <si>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</si>
  <si>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</si>
  <si>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</si>
  <si>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</si>
  <si>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</si>
  <si>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</si>
  <si>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</si>
  <si>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</si>
  <si>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</si>
  <si>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</si>
  <si>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</si>
  <si>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t>Valstybinės energetikos reguliavimo Tarybos 2022 kovo 31 d. nutarimas Nr. 03E-419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</si>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</sst>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bscript"/>
      <sz val="11"/>
      <name val="Times New Roman"/>
      <family val="1"/>
      <charset val="186"/>
    </font>
    <font>
      <sz val="11"/>
      <name val="Calibri"/>
      <charset val="186"/>
      <scheme val="minor"/>
    </font>
    <font>
      <vertAlign val="superscript"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Calibri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14" fillId="4" borderId="0" xfId="1" applyFont="1" applyFill="1" applyAlignment="1">
      <alignment horizontal="left" vertical="top" wrapText="1"/>
    </xf>
  </cellXfs>
  <cellStyles count="2">
    <cellStyle name="Įprastas" xfId="0" builtinId="0"/>
    <cellStyle name="Normal 3" xfId="1" xr:uid="{CCD50A06-787F-4FC0-80AA-D3F7D565A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AIS%20&#353;ilumos%20kaina%20VISOS%20-2023met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-01"/>
      <sheetName val="2023-02"/>
      <sheetName val="2023-03"/>
      <sheetName val="2023-04"/>
    </sheetNames>
    <sheetDataSet>
      <sheetData sheetId="0"/>
      <sheetData sheetId="1">
        <row r="120">
          <cell r="E120">
            <v>2.31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6"/>
  <sheetViews>
    <sheetView tabSelected="1" workbookViewId="0">
      <selection activeCell="D5" sqref="D5"/>
    </sheetView>
  </sheetViews>
  <sheetFormatPr defaultRowHeight="1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</cols>
  <sheetData>
    <row r="1" spans="1:5" ht="15.75" thickBot="1">
      <c r="A1" s="1" t="s">
        <v>0</v>
      </c>
      <c r="B1" s="2"/>
      <c r="C1" s="2"/>
      <c r="D1" s="2"/>
      <c r="E1" s="2"/>
    </row>
    <row r="2" spans="1:5" ht="15.75" thickBot="1">
      <c r="A2" s="1" t="s">
        <v>1</v>
      </c>
      <c r="B2" s="2"/>
      <c r="C2" s="2"/>
      <c r="D2" s="2"/>
      <c r="E2" s="2"/>
    </row>
    <row r="3" spans="1:5" ht="15.75" thickBot="1">
      <c r="A3" s="2"/>
      <c r="B3" s="2"/>
      <c r="C3" s="2"/>
      <c r="D3" s="2"/>
      <c r="E3" s="2"/>
    </row>
    <row r="4" spans="1:5" ht="15.75" thickBot="1">
      <c r="A4" s="2"/>
      <c r="B4" s="2"/>
      <c r="C4" s="2"/>
      <c r="D4" s="2"/>
      <c r="E4" s="2"/>
    </row>
    <row r="5" spans="1:5" ht="15.75" thickBot="1">
      <c r="A5" s="3" t="s">
        <v>2</v>
      </c>
      <c r="B5" s="2"/>
      <c r="C5" s="2"/>
      <c r="D5" s="2"/>
      <c r="E5" s="2"/>
    </row>
    <row r="6" spans="1:5" ht="15.75" thickBot="1">
      <c r="A6" s="2"/>
      <c r="B6" s="2"/>
      <c r="C6" s="2"/>
      <c r="D6" s="2"/>
      <c r="E6" s="2"/>
    </row>
    <row r="7" spans="1:5">
      <c r="A7" s="4"/>
      <c r="B7" s="5"/>
      <c r="C7" s="4"/>
      <c r="D7" s="4"/>
      <c r="E7" s="4"/>
    </row>
    <row r="8" spans="1:5" ht="15.75">
      <c r="A8" s="6"/>
      <c r="B8" s="7"/>
      <c r="C8" s="6"/>
      <c r="D8" s="6"/>
      <c r="E8" s="8" t="s">
        <v>3</v>
      </c>
    </row>
    <row r="9" spans="1:5">
      <c r="A9" s="9" t="s">
        <v>4</v>
      </c>
      <c r="B9" s="9" t="s">
        <v>5</v>
      </c>
      <c r="C9" s="9" t="s">
        <v>6</v>
      </c>
      <c r="D9" s="9" t="s">
        <v>7</v>
      </c>
      <c r="E9" s="9" t="s">
        <v>8</v>
      </c>
    </row>
    <row r="10" spans="1:5">
      <c r="A10" s="10">
        <v>1</v>
      </c>
      <c r="B10" s="10">
        <v>2</v>
      </c>
      <c r="C10" s="10">
        <v>3</v>
      </c>
      <c r="D10" s="10">
        <v>4</v>
      </c>
      <c r="E10" s="10">
        <v>5</v>
      </c>
    </row>
    <row r="11" spans="1:5">
      <c r="A11" s="9" t="s">
        <v>9</v>
      </c>
      <c r="B11" s="11" t="s">
        <v>10</v>
      </c>
      <c r="C11" s="12"/>
      <c r="D11" s="12"/>
      <c r="E11" s="13"/>
    </row>
    <row r="12" spans="1:5" ht="16.5">
      <c r="A12" s="10" t="s">
        <v>11</v>
      </c>
      <c r="B12" s="14" t="s">
        <v>12</v>
      </c>
      <c r="C12" s="10" t="s">
        <v>13</v>
      </c>
      <c r="D12" s="10" t="s">
        <v>14</v>
      </c>
      <c r="E12" s="15">
        <f>ROUND(E13+E14,2)</f>
        <v>11.16</v>
      </c>
    </row>
    <row r="13" spans="1:5" ht="16.5">
      <c r="A13" s="10" t="s">
        <v>15</v>
      </c>
      <c r="B13" s="16" t="s">
        <v>16</v>
      </c>
      <c r="C13" s="10" t="s">
        <v>13</v>
      </c>
      <c r="D13" s="10" t="s">
        <v>17</v>
      </c>
      <c r="E13" s="17">
        <v>1.29</v>
      </c>
    </row>
    <row r="14" spans="1:5" ht="16.5">
      <c r="A14" s="18" t="s">
        <v>18</v>
      </c>
      <c r="B14" s="19" t="s">
        <v>19</v>
      </c>
      <c r="C14" s="10" t="s">
        <v>13</v>
      </c>
      <c r="D14" s="10" t="s">
        <v>20</v>
      </c>
      <c r="E14" s="20">
        <v>9.8699999999999992</v>
      </c>
    </row>
    <row r="15" spans="1:5">
      <c r="A15" s="21"/>
      <c r="B15" s="22" t="s">
        <v>21</v>
      </c>
      <c r="C15" s="10" t="s">
        <v>22</v>
      </c>
      <c r="D15" s="23" t="s">
        <v>23</v>
      </c>
      <c r="E15" s="24"/>
    </row>
    <row r="16" spans="1:5" ht="45">
      <c r="A16" s="10" t="s">
        <v>24</v>
      </c>
      <c r="B16" s="25" t="s">
        <v>25</v>
      </c>
      <c r="C16" s="26" t="s">
        <v>26</v>
      </c>
      <c r="D16" s="27" t="s">
        <v>27</v>
      </c>
      <c r="E16" s="28">
        <v>77.64</v>
      </c>
    </row>
    <row r="17" spans="1:5">
      <c r="A17" s="29" t="s">
        <v>28</v>
      </c>
      <c r="B17" s="30" t="s">
        <v>29</v>
      </c>
      <c r="C17" s="31"/>
      <c r="D17" s="31"/>
      <c r="E17" s="32"/>
    </row>
    <row r="18" spans="1:5">
      <c r="A18" s="10" t="s">
        <v>30</v>
      </c>
      <c r="B18" s="16" t="s">
        <v>31</v>
      </c>
      <c r="C18" s="33" t="s">
        <v>32</v>
      </c>
      <c r="D18" s="34" t="s">
        <v>33</v>
      </c>
      <c r="E18" s="35">
        <v>70.540000000000006</v>
      </c>
    </row>
    <row r="19" spans="1:5">
      <c r="A19" s="10" t="s">
        <v>34</v>
      </c>
      <c r="B19" s="16" t="s">
        <v>35</v>
      </c>
      <c r="C19" s="10" t="s">
        <v>36</v>
      </c>
      <c r="D19" s="36"/>
      <c r="E19" s="17">
        <v>24226</v>
      </c>
    </row>
    <row r="20" spans="1:5">
      <c r="A20" s="10" t="s">
        <v>37</v>
      </c>
      <c r="B20" s="16" t="s">
        <v>38</v>
      </c>
      <c r="C20" s="10" t="s">
        <v>39</v>
      </c>
      <c r="D20" s="36">
        <v>9</v>
      </c>
      <c r="E20" s="17">
        <v>218034</v>
      </c>
    </row>
    <row r="21" spans="1:5">
      <c r="A21" s="10" t="s">
        <v>40</v>
      </c>
      <c r="B21" s="37" t="s">
        <v>41</v>
      </c>
      <c r="C21" s="38"/>
      <c r="D21" s="38"/>
      <c r="E21" s="39"/>
    </row>
    <row r="22" spans="1:5">
      <c r="A22" s="10" t="s">
        <v>42</v>
      </c>
      <c r="B22" s="16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!Nenurodyta kuro rūšis! kuro kaina, taikoma šilumos kainos skaičiavimuose</v>
      </c>
      <c r="C22" s="10" t="s">
        <v>32</v>
      </c>
      <c r="D22" s="23" t="s">
        <v>43</v>
      </c>
      <c r="E22" s="17">
        <v>46.04</v>
      </c>
    </row>
    <row r="23" spans="1:5">
      <c r="A23" s="10" t="s">
        <v>44</v>
      </c>
      <c r="B23" s="16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!Nenurodyta kuro rūšis! kuro kiekis, taikomas šilumos kainos skaičiavime</v>
      </c>
      <c r="C23" s="10" t="s">
        <v>45</v>
      </c>
      <c r="D23" s="36"/>
      <c r="E23" s="17">
        <v>826</v>
      </c>
    </row>
    <row r="24" spans="1:5">
      <c r="A24" s="10" t="s">
        <v>46</v>
      </c>
      <c r="B24" s="37" t="s">
        <v>47</v>
      </c>
      <c r="C24" s="40"/>
      <c r="D24" s="31"/>
      <c r="E24" s="32"/>
    </row>
    <row r="25" spans="1:5">
      <c r="A25" s="10" t="s">
        <v>48</v>
      </c>
      <c r="B25" s="16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!Nenurodyta kuro rūšis! kuro kaina, taikoma šilumos kainos skaičiavimuose</v>
      </c>
      <c r="C25" s="10" t="s">
        <v>32</v>
      </c>
      <c r="D25" s="23" t="s">
        <v>49</v>
      </c>
      <c r="E25" s="17">
        <v>80.73</v>
      </c>
    </row>
    <row r="26" spans="1:5">
      <c r="A26" s="10" t="s">
        <v>50</v>
      </c>
      <c r="B26" s="16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!Nenurodyta kuro rūšis! kuro kiekis, taikomas šilumos kainos skaičiavime</v>
      </c>
      <c r="C26" s="10" t="s">
        <v>45</v>
      </c>
      <c r="D26" s="36"/>
      <c r="E26" s="17">
        <v>4082</v>
      </c>
    </row>
    <row r="27" spans="1:5">
      <c r="A27" s="10" t="s">
        <v>51</v>
      </c>
      <c r="B27" s="37" t="s">
        <v>52</v>
      </c>
      <c r="C27" s="40"/>
      <c r="D27" s="31"/>
      <c r="E27" s="32"/>
    </row>
    <row r="28" spans="1:5">
      <c r="A28" s="10" t="s">
        <v>53</v>
      </c>
      <c r="B28" s="16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0" t="s">
        <v>32</v>
      </c>
      <c r="D28" s="23"/>
      <c r="E28" s="17"/>
    </row>
    <row r="29" spans="1:5">
      <c r="A29" s="10" t="s">
        <v>54</v>
      </c>
      <c r="B29" s="16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0" t="s">
        <v>45</v>
      </c>
      <c r="D29" s="36"/>
      <c r="E29" s="17"/>
    </row>
    <row r="30" spans="1:5">
      <c r="A30" s="10" t="s">
        <v>55</v>
      </c>
      <c r="B30" s="37" t="s">
        <v>56</v>
      </c>
      <c r="C30" s="40"/>
      <c r="D30" s="31"/>
      <c r="E30" s="32"/>
    </row>
    <row r="31" spans="1:5">
      <c r="A31" s="10" t="s">
        <v>57</v>
      </c>
      <c r="B31" s="16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0" t="s">
        <v>32</v>
      </c>
      <c r="D31" s="23" t="s">
        <v>58</v>
      </c>
      <c r="E31" s="17">
        <v>15.48</v>
      </c>
    </row>
    <row r="32" spans="1:5">
      <c r="A32" s="10" t="s">
        <v>59</v>
      </c>
      <c r="B32" s="16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0" t="s">
        <v>45</v>
      </c>
      <c r="D32" s="36"/>
      <c r="E32" s="17">
        <v>523</v>
      </c>
    </row>
    <row r="33" spans="1:5">
      <c r="A33" s="10" t="s">
        <v>60</v>
      </c>
      <c r="B33" s="37" t="s">
        <v>61</v>
      </c>
      <c r="C33" s="40"/>
      <c r="D33" s="31"/>
      <c r="E33" s="32"/>
    </row>
    <row r="34" spans="1:5">
      <c r="A34" s="10" t="s">
        <v>62</v>
      </c>
      <c r="B34" s="16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0" t="s">
        <v>32</v>
      </c>
      <c r="D34" s="23"/>
      <c r="E34" s="17"/>
    </row>
    <row r="35" spans="1:5">
      <c r="A35" s="10" t="s">
        <v>63</v>
      </c>
      <c r="B35" s="16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0" t="s">
        <v>45</v>
      </c>
      <c r="D35" s="36"/>
      <c r="E35" s="17"/>
    </row>
    <row r="36" spans="1:5">
      <c r="A36" s="10" t="s">
        <v>64</v>
      </c>
      <c r="B36" s="37" t="s">
        <v>61</v>
      </c>
      <c r="C36" s="40"/>
      <c r="D36" s="31"/>
      <c r="E36" s="32"/>
    </row>
    <row r="37" spans="1:5">
      <c r="A37" s="10" t="s">
        <v>65</v>
      </c>
      <c r="B37" s="16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0" t="s">
        <v>32</v>
      </c>
      <c r="D37" s="23"/>
      <c r="E37" s="17"/>
    </row>
    <row r="38" spans="1:5">
      <c r="A38" s="10" t="s">
        <v>66</v>
      </c>
      <c r="B38" s="16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0" t="s">
        <v>45</v>
      </c>
      <c r="D38" s="36"/>
      <c r="E38" s="17"/>
    </row>
    <row r="39" spans="1:5">
      <c r="A39" s="10" t="s">
        <v>67</v>
      </c>
      <c r="B39" s="37" t="s">
        <v>61</v>
      </c>
      <c r="C39" s="40"/>
      <c r="D39" s="31"/>
      <c r="E39" s="32"/>
    </row>
    <row r="40" spans="1:5">
      <c r="A40" s="10" t="s">
        <v>68</v>
      </c>
      <c r="B40" s="16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0" t="s">
        <v>32</v>
      </c>
      <c r="D40" s="23"/>
      <c r="E40" s="17"/>
    </row>
    <row r="41" spans="1:5">
      <c r="A41" s="10" t="s">
        <v>69</v>
      </c>
      <c r="B41" s="16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0" t="s">
        <v>45</v>
      </c>
      <c r="D41" s="36"/>
      <c r="E41" s="17"/>
    </row>
    <row r="42" spans="1:5">
      <c r="A42" s="10" t="s">
        <v>70</v>
      </c>
      <c r="B42" s="37" t="s">
        <v>61</v>
      </c>
      <c r="C42" s="40"/>
      <c r="D42" s="31"/>
      <c r="E42" s="32"/>
    </row>
    <row r="43" spans="1:5">
      <c r="A43" s="10" t="s">
        <v>71</v>
      </c>
      <c r="B43" s="16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0" t="s">
        <v>32</v>
      </c>
      <c r="D43" s="23"/>
      <c r="E43" s="17"/>
    </row>
    <row r="44" spans="1:5">
      <c r="A44" s="10" t="s">
        <v>72</v>
      </c>
      <c r="B44" s="16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0" t="s">
        <v>45</v>
      </c>
      <c r="D44" s="36"/>
      <c r="E44" s="17"/>
    </row>
    <row r="45" spans="1:5">
      <c r="A45" s="10" t="s">
        <v>73</v>
      </c>
      <c r="B45" s="41" t="s">
        <v>61</v>
      </c>
      <c r="C45" s="40"/>
      <c r="D45" s="31"/>
      <c r="E45" s="32"/>
    </row>
    <row r="46" spans="1:5">
      <c r="A46" s="10" t="s">
        <v>74</v>
      </c>
      <c r="B46" s="16" t="str">
        <f>B45&amp;" kuro kaina, taikoma šilumos kainos skaičiavimuose"</f>
        <v>Kuro rūšis (įvardinti) kuro kaina, taikoma šilumos kainos skaičiavimuose</v>
      </c>
      <c r="C46" s="10" t="s">
        <v>32</v>
      </c>
      <c r="D46" s="23"/>
      <c r="E46" s="17"/>
    </row>
    <row r="47" spans="1:5">
      <c r="A47" s="10" t="s">
        <v>75</v>
      </c>
      <c r="B47" s="16" t="str">
        <f>B45&amp;" kuro kiekis, taikomas šilumos kainos skaičiavime"</f>
        <v>Kuro rūšis (įvardinti) kuro kiekis, taikomas šilumos kainos skaičiavime</v>
      </c>
      <c r="C47" s="10" t="s">
        <v>45</v>
      </c>
      <c r="D47" s="36"/>
      <c r="E47" s="17"/>
    </row>
    <row r="48" spans="1:5">
      <c r="A48" s="10" t="s">
        <v>76</v>
      </c>
      <c r="B48" s="42" t="s">
        <v>77</v>
      </c>
      <c r="C48" s="10" t="s">
        <v>13</v>
      </c>
      <c r="D48" s="10" t="s">
        <v>78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</row>
    <row r="49" spans="1:5">
      <c r="A49" s="10" t="s">
        <v>79</v>
      </c>
      <c r="B49" s="44" t="s">
        <v>80</v>
      </c>
      <c r="C49" s="10" t="s">
        <v>81</v>
      </c>
      <c r="D49" s="10" t="s">
        <v>78</v>
      </c>
      <c r="E49" s="10" t="s">
        <v>81</v>
      </c>
    </row>
    <row r="50" spans="1:5">
      <c r="A50" s="10" t="s">
        <v>82</v>
      </c>
      <c r="B50" s="16" t="s">
        <v>83</v>
      </c>
      <c r="C50" s="10" t="s">
        <v>13</v>
      </c>
      <c r="D50" s="10" t="s">
        <v>78</v>
      </c>
      <c r="E50" s="17"/>
    </row>
    <row r="51" spans="1:5">
      <c r="A51" s="10" t="s">
        <v>84</v>
      </c>
      <c r="B51" s="42" t="s">
        <v>85</v>
      </c>
      <c r="C51" s="45" t="s">
        <v>86</v>
      </c>
      <c r="D51" s="45" t="s">
        <v>78</v>
      </c>
      <c r="E51" s="17"/>
    </row>
    <row r="52" spans="1:5">
      <c r="A52" s="10" t="s">
        <v>87</v>
      </c>
      <c r="B52" s="44" t="s">
        <v>80</v>
      </c>
      <c r="C52" s="10" t="s">
        <v>81</v>
      </c>
      <c r="D52" s="10" t="s">
        <v>78</v>
      </c>
      <c r="E52" s="10" t="s">
        <v>78</v>
      </c>
    </row>
    <row r="53" spans="1:5">
      <c r="A53" s="10" t="s">
        <v>88</v>
      </c>
      <c r="B53" s="16" t="s">
        <v>83</v>
      </c>
      <c r="C53" s="10" t="s">
        <v>13</v>
      </c>
      <c r="D53" s="10" t="s">
        <v>78</v>
      </c>
      <c r="E53" s="17"/>
    </row>
    <row r="54" spans="1:5">
      <c r="A54" s="45" t="s">
        <v>89</v>
      </c>
      <c r="B54" s="42" t="s">
        <v>85</v>
      </c>
      <c r="C54" s="45" t="s">
        <v>86</v>
      </c>
      <c r="D54" s="45" t="s">
        <v>78</v>
      </c>
      <c r="E54" s="17"/>
    </row>
    <row r="55" spans="1:5">
      <c r="A55" s="10" t="s">
        <v>90</v>
      </c>
      <c r="B55" s="44" t="s">
        <v>80</v>
      </c>
      <c r="C55" s="10" t="s">
        <v>81</v>
      </c>
      <c r="D55" s="10" t="s">
        <v>78</v>
      </c>
      <c r="E55" s="10" t="s">
        <v>78</v>
      </c>
    </row>
    <row r="56" spans="1:5">
      <c r="A56" s="10" t="s">
        <v>91</v>
      </c>
      <c r="B56" s="16" t="s">
        <v>83</v>
      </c>
      <c r="C56" s="10" t="s">
        <v>13</v>
      </c>
      <c r="D56" s="10" t="s">
        <v>78</v>
      </c>
      <c r="E56" s="17"/>
    </row>
    <row r="57" spans="1:5">
      <c r="A57" s="45" t="s">
        <v>92</v>
      </c>
      <c r="B57" s="42" t="s">
        <v>85</v>
      </c>
      <c r="C57" s="45" t="s">
        <v>86</v>
      </c>
      <c r="D57" s="45" t="s">
        <v>78</v>
      </c>
      <c r="E57" s="17"/>
    </row>
    <row r="58" spans="1:5">
      <c r="A58" s="10" t="s">
        <v>93</v>
      </c>
      <c r="B58" s="44" t="s">
        <v>80</v>
      </c>
      <c r="C58" s="10" t="s">
        <v>81</v>
      </c>
      <c r="D58" s="10" t="s">
        <v>78</v>
      </c>
      <c r="E58" s="10" t="s">
        <v>78</v>
      </c>
    </row>
    <row r="59" spans="1:5">
      <c r="A59" s="10" t="s">
        <v>94</v>
      </c>
      <c r="B59" s="16" t="s">
        <v>83</v>
      </c>
      <c r="C59" s="10" t="s">
        <v>13</v>
      </c>
      <c r="D59" s="10" t="s">
        <v>78</v>
      </c>
      <c r="E59" s="17"/>
    </row>
    <row r="60" spans="1:5">
      <c r="A60" s="45" t="s">
        <v>95</v>
      </c>
      <c r="B60" s="42" t="s">
        <v>85</v>
      </c>
      <c r="C60" s="45" t="s">
        <v>86</v>
      </c>
      <c r="D60" s="45" t="s">
        <v>78</v>
      </c>
      <c r="E60" s="17"/>
    </row>
    <row r="61" spans="1:5">
      <c r="A61" s="10" t="s">
        <v>96</v>
      </c>
      <c r="B61" s="44" t="s">
        <v>80</v>
      </c>
      <c r="C61" s="10" t="s">
        <v>81</v>
      </c>
      <c r="D61" s="10" t="s">
        <v>78</v>
      </c>
      <c r="E61" s="10" t="s">
        <v>78</v>
      </c>
    </row>
    <row r="62" spans="1:5">
      <c r="A62" s="10" t="s">
        <v>97</v>
      </c>
      <c r="B62" s="16" t="s">
        <v>83</v>
      </c>
      <c r="C62" s="10" t="s">
        <v>13</v>
      </c>
      <c r="D62" s="10" t="s">
        <v>78</v>
      </c>
      <c r="E62" s="17"/>
    </row>
    <row r="63" spans="1:5">
      <c r="A63" s="10" t="s">
        <v>98</v>
      </c>
      <c r="B63" s="42" t="s">
        <v>85</v>
      </c>
      <c r="C63" s="45" t="s">
        <v>86</v>
      </c>
      <c r="D63" s="45" t="s">
        <v>78</v>
      </c>
      <c r="E63" s="17"/>
    </row>
    <row r="64" spans="1:5">
      <c r="A64" s="10" t="s">
        <v>99</v>
      </c>
      <c r="B64" s="44" t="s">
        <v>80</v>
      </c>
      <c r="C64" s="10" t="s">
        <v>81</v>
      </c>
      <c r="D64" s="10" t="s">
        <v>78</v>
      </c>
      <c r="E64" s="10" t="s">
        <v>78</v>
      </c>
    </row>
    <row r="65" spans="1:5">
      <c r="A65" s="10" t="s">
        <v>100</v>
      </c>
      <c r="B65" s="16" t="s">
        <v>83</v>
      </c>
      <c r="C65" s="10" t="s">
        <v>13</v>
      </c>
      <c r="D65" s="10" t="s">
        <v>78</v>
      </c>
      <c r="E65" s="17"/>
    </row>
    <row r="66" spans="1:5">
      <c r="A66" s="45" t="s">
        <v>101</v>
      </c>
      <c r="B66" s="42" t="s">
        <v>85</v>
      </c>
      <c r="C66" s="45" t="s">
        <v>86</v>
      </c>
      <c r="D66" s="45" t="s">
        <v>78</v>
      </c>
      <c r="E66" s="17"/>
    </row>
    <row r="67" spans="1:5">
      <c r="A67" s="10" t="s">
        <v>102</v>
      </c>
      <c r="B67" s="44" t="s">
        <v>80</v>
      </c>
      <c r="C67" s="10" t="s">
        <v>81</v>
      </c>
      <c r="D67" s="10" t="s">
        <v>78</v>
      </c>
      <c r="E67" s="10" t="s">
        <v>78</v>
      </c>
    </row>
    <row r="68" spans="1:5">
      <c r="A68" s="10" t="s">
        <v>103</v>
      </c>
      <c r="B68" s="16" t="s">
        <v>83</v>
      </c>
      <c r="C68" s="10" t="s">
        <v>13</v>
      </c>
      <c r="D68" s="10" t="s">
        <v>78</v>
      </c>
      <c r="E68" s="17"/>
    </row>
    <row r="69" spans="1:5">
      <c r="A69" s="45" t="s">
        <v>104</v>
      </c>
      <c r="B69" s="42" t="s">
        <v>85</v>
      </c>
      <c r="C69" s="45" t="s">
        <v>86</v>
      </c>
      <c r="D69" s="45" t="s">
        <v>78</v>
      </c>
      <c r="E69" s="17"/>
    </row>
    <row r="70" spans="1:5">
      <c r="A70" s="10" t="s">
        <v>105</v>
      </c>
      <c r="B70" s="44" t="s">
        <v>80</v>
      </c>
      <c r="C70" s="10" t="s">
        <v>81</v>
      </c>
      <c r="D70" s="10" t="s">
        <v>78</v>
      </c>
      <c r="E70" s="10" t="s">
        <v>78</v>
      </c>
    </row>
    <row r="71" spans="1:5">
      <c r="A71" s="10" t="s">
        <v>106</v>
      </c>
      <c r="B71" s="16" t="s">
        <v>83</v>
      </c>
      <c r="C71" s="10" t="s">
        <v>13</v>
      </c>
      <c r="D71" s="10" t="s">
        <v>78</v>
      </c>
      <c r="E71" s="17"/>
    </row>
    <row r="72" spans="1:5">
      <c r="A72" s="10" t="s">
        <v>107</v>
      </c>
      <c r="B72" s="42" t="s">
        <v>85</v>
      </c>
      <c r="C72" s="45" t="s">
        <v>86</v>
      </c>
      <c r="D72" s="45" t="s">
        <v>78</v>
      </c>
      <c r="E72" s="17"/>
    </row>
    <row r="73" spans="1:5">
      <c r="A73" s="10" t="s">
        <v>108</v>
      </c>
      <c r="B73" s="44" t="s">
        <v>80</v>
      </c>
      <c r="C73" s="10" t="s">
        <v>81</v>
      </c>
      <c r="D73" s="10" t="s">
        <v>78</v>
      </c>
      <c r="E73" s="10" t="s">
        <v>78</v>
      </c>
    </row>
    <row r="74" spans="1:5">
      <c r="A74" s="10" t="s">
        <v>109</v>
      </c>
      <c r="B74" s="16" t="s">
        <v>83</v>
      </c>
      <c r="C74" s="10" t="s">
        <v>13</v>
      </c>
      <c r="D74" s="10" t="s">
        <v>78</v>
      </c>
      <c r="E74" s="17"/>
    </row>
    <row r="75" spans="1:5">
      <c r="A75" s="45" t="s">
        <v>110</v>
      </c>
      <c r="B75" s="42" t="s">
        <v>85</v>
      </c>
      <c r="C75" s="45" t="s">
        <v>86</v>
      </c>
      <c r="D75" s="45" t="s">
        <v>78</v>
      </c>
      <c r="E75" s="17"/>
    </row>
    <row r="76" spans="1:5">
      <c r="A76" s="10" t="s">
        <v>111</v>
      </c>
      <c r="B76" s="44" t="s">
        <v>80</v>
      </c>
      <c r="C76" s="10" t="s">
        <v>81</v>
      </c>
      <c r="D76" s="10" t="s">
        <v>78</v>
      </c>
      <c r="E76" s="10" t="s">
        <v>78</v>
      </c>
    </row>
    <row r="77" spans="1:5">
      <c r="A77" s="10" t="s">
        <v>112</v>
      </c>
      <c r="B77" s="16" t="s">
        <v>83</v>
      </c>
      <c r="C77" s="10" t="s">
        <v>13</v>
      </c>
      <c r="D77" s="10" t="s">
        <v>78</v>
      </c>
      <c r="E77" s="17"/>
    </row>
    <row r="78" spans="1:5">
      <c r="A78" s="45" t="s">
        <v>113</v>
      </c>
      <c r="B78" s="42" t="s">
        <v>85</v>
      </c>
      <c r="C78" s="45" t="s">
        <v>86</v>
      </c>
      <c r="D78" s="45" t="s">
        <v>78</v>
      </c>
      <c r="E78" s="17"/>
    </row>
    <row r="79" spans="1:5">
      <c r="A79" s="10" t="s">
        <v>114</v>
      </c>
      <c r="B79" s="44" t="s">
        <v>80</v>
      </c>
      <c r="C79" s="10" t="s">
        <v>81</v>
      </c>
      <c r="D79" s="10" t="s">
        <v>78</v>
      </c>
      <c r="E79" s="10" t="s">
        <v>78</v>
      </c>
    </row>
    <row r="80" spans="1:5">
      <c r="A80" s="10" t="s">
        <v>115</v>
      </c>
      <c r="B80" s="16" t="s">
        <v>83</v>
      </c>
      <c r="C80" s="10" t="s">
        <v>13</v>
      </c>
      <c r="D80" s="10" t="s">
        <v>78</v>
      </c>
      <c r="E80" s="17"/>
    </row>
    <row r="81" spans="1:5">
      <c r="A81" s="10" t="s">
        <v>116</v>
      </c>
      <c r="B81" s="42" t="s">
        <v>85</v>
      </c>
      <c r="C81" s="45" t="s">
        <v>86</v>
      </c>
      <c r="D81" s="45" t="s">
        <v>78</v>
      </c>
      <c r="E81" s="17"/>
    </row>
    <row r="82" spans="1:5">
      <c r="A82" s="10" t="s">
        <v>117</v>
      </c>
      <c r="B82" s="44" t="s">
        <v>80</v>
      </c>
      <c r="C82" s="10" t="s">
        <v>81</v>
      </c>
      <c r="D82" s="10" t="s">
        <v>78</v>
      </c>
      <c r="E82" s="10" t="s">
        <v>78</v>
      </c>
    </row>
    <row r="83" spans="1:5">
      <c r="A83" s="10" t="s">
        <v>118</v>
      </c>
      <c r="B83" s="16" t="s">
        <v>83</v>
      </c>
      <c r="C83" s="10" t="s">
        <v>13</v>
      </c>
      <c r="D83" s="10" t="s">
        <v>78</v>
      </c>
      <c r="E83" s="17"/>
    </row>
    <row r="84" spans="1:5">
      <c r="A84" s="10" t="s">
        <v>119</v>
      </c>
      <c r="B84" s="42" t="s">
        <v>85</v>
      </c>
      <c r="C84" s="45" t="s">
        <v>86</v>
      </c>
      <c r="D84" s="45" t="s">
        <v>78</v>
      </c>
      <c r="E84" s="17"/>
    </row>
    <row r="85" spans="1:5">
      <c r="A85" s="10" t="s">
        <v>120</v>
      </c>
      <c r="B85" s="44" t="s">
        <v>80</v>
      </c>
      <c r="C85" s="10" t="s">
        <v>81</v>
      </c>
      <c r="D85" s="10" t="s">
        <v>78</v>
      </c>
      <c r="E85" s="10" t="s">
        <v>78</v>
      </c>
    </row>
    <row r="86" spans="1:5">
      <c r="A86" s="10" t="s">
        <v>121</v>
      </c>
      <c r="B86" s="16" t="s">
        <v>83</v>
      </c>
      <c r="C86" s="10" t="s">
        <v>13</v>
      </c>
      <c r="D86" s="10" t="s">
        <v>78</v>
      </c>
      <c r="E86" s="17"/>
    </row>
    <row r="87" spans="1:5">
      <c r="A87" s="10" t="s">
        <v>122</v>
      </c>
      <c r="B87" s="42" t="s">
        <v>85</v>
      </c>
      <c r="C87" s="45" t="s">
        <v>86</v>
      </c>
      <c r="D87" s="45" t="s">
        <v>78</v>
      </c>
      <c r="E87" s="17"/>
    </row>
    <row r="88" spans="1:5">
      <c r="A88" s="10" t="s">
        <v>123</v>
      </c>
      <c r="B88" s="44" t="s">
        <v>80</v>
      </c>
      <c r="C88" s="10" t="s">
        <v>81</v>
      </c>
      <c r="D88" s="10" t="s">
        <v>78</v>
      </c>
      <c r="E88" s="10" t="s">
        <v>78</v>
      </c>
    </row>
    <row r="89" spans="1:5">
      <c r="A89" s="10" t="s">
        <v>124</v>
      </c>
      <c r="B89" s="16" t="s">
        <v>83</v>
      </c>
      <c r="C89" s="10" t="s">
        <v>13</v>
      </c>
      <c r="D89" s="10" t="s">
        <v>78</v>
      </c>
      <c r="E89" s="17"/>
    </row>
    <row r="90" spans="1:5">
      <c r="A90" s="10" t="s">
        <v>125</v>
      </c>
      <c r="B90" s="42" t="s">
        <v>85</v>
      </c>
      <c r="C90" s="45" t="s">
        <v>86</v>
      </c>
      <c r="D90" s="45" t="s">
        <v>78</v>
      </c>
      <c r="E90" s="17"/>
    </row>
    <row r="91" spans="1:5">
      <c r="A91" s="10" t="s">
        <v>126</v>
      </c>
      <c r="B91" s="44" t="s">
        <v>80</v>
      </c>
      <c r="C91" s="10" t="s">
        <v>81</v>
      </c>
      <c r="D91" s="10" t="s">
        <v>78</v>
      </c>
      <c r="E91" s="10" t="s">
        <v>78</v>
      </c>
    </row>
    <row r="92" spans="1:5">
      <c r="A92" s="10" t="s">
        <v>127</v>
      </c>
      <c r="B92" s="16" t="s">
        <v>83</v>
      </c>
      <c r="C92" s="10" t="s">
        <v>13</v>
      </c>
      <c r="D92" s="10" t="s">
        <v>78</v>
      </c>
      <c r="E92" s="17"/>
    </row>
    <row r="93" spans="1:5">
      <c r="A93" s="10" t="s">
        <v>128</v>
      </c>
      <c r="B93" s="42" t="s">
        <v>85</v>
      </c>
      <c r="C93" s="45" t="s">
        <v>86</v>
      </c>
      <c r="D93" s="45" t="s">
        <v>78</v>
      </c>
      <c r="E93" s="17"/>
    </row>
    <row r="94" spans="1:5">
      <c r="A94" s="10" t="s">
        <v>129</v>
      </c>
      <c r="B94" s="44" t="s">
        <v>80</v>
      </c>
      <c r="C94" s="10" t="s">
        <v>81</v>
      </c>
      <c r="D94" s="10" t="s">
        <v>78</v>
      </c>
      <c r="E94" s="10" t="s">
        <v>78</v>
      </c>
    </row>
    <row r="95" spans="1:5">
      <c r="A95" s="10" t="s">
        <v>130</v>
      </c>
      <c r="B95" s="16" t="s">
        <v>83</v>
      </c>
      <c r="C95" s="10" t="s">
        <v>13</v>
      </c>
      <c r="D95" s="10" t="s">
        <v>78</v>
      </c>
      <c r="E95" s="17"/>
    </row>
    <row r="96" spans="1:5">
      <c r="A96" s="10" t="s">
        <v>131</v>
      </c>
      <c r="B96" s="42" t="s">
        <v>85</v>
      </c>
      <c r="C96" s="45" t="s">
        <v>86</v>
      </c>
      <c r="D96" s="45" t="s">
        <v>78</v>
      </c>
      <c r="E96" s="17"/>
    </row>
    <row r="97" spans="1:5">
      <c r="A97" s="10" t="s">
        <v>132</v>
      </c>
      <c r="B97" s="44" t="s">
        <v>80</v>
      </c>
      <c r="C97" s="10" t="s">
        <v>81</v>
      </c>
      <c r="D97" s="10" t="s">
        <v>78</v>
      </c>
      <c r="E97" s="10" t="s">
        <v>78</v>
      </c>
    </row>
    <row r="98" spans="1:5">
      <c r="A98" s="10" t="s">
        <v>133</v>
      </c>
      <c r="B98" s="16" t="s">
        <v>83</v>
      </c>
      <c r="C98" s="10" t="s">
        <v>13</v>
      </c>
      <c r="D98" s="10" t="s">
        <v>78</v>
      </c>
      <c r="E98" s="17"/>
    </row>
    <row r="99" spans="1:5">
      <c r="A99" s="10" t="s">
        <v>134</v>
      </c>
      <c r="B99" s="42" t="s">
        <v>85</v>
      </c>
      <c r="C99" s="45" t="s">
        <v>86</v>
      </c>
      <c r="D99" s="45" t="s">
        <v>78</v>
      </c>
      <c r="E99" s="17"/>
    </row>
    <row r="100" spans="1:5">
      <c r="A100" s="10" t="s">
        <v>135</v>
      </c>
      <c r="B100" s="44" t="s">
        <v>80</v>
      </c>
      <c r="C100" s="10" t="s">
        <v>81</v>
      </c>
      <c r="D100" s="10" t="s">
        <v>78</v>
      </c>
      <c r="E100" s="10" t="s">
        <v>78</v>
      </c>
    </row>
    <row r="101" spans="1:5">
      <c r="A101" s="10" t="s">
        <v>136</v>
      </c>
      <c r="B101" s="16" t="s">
        <v>83</v>
      </c>
      <c r="C101" s="10" t="s">
        <v>13</v>
      </c>
      <c r="D101" s="10" t="s">
        <v>78</v>
      </c>
      <c r="E101" s="17"/>
    </row>
    <row r="102" spans="1:5">
      <c r="A102" s="10" t="s">
        <v>137</v>
      </c>
      <c r="B102" s="42" t="s">
        <v>85</v>
      </c>
      <c r="C102" s="45" t="s">
        <v>86</v>
      </c>
      <c r="D102" s="45" t="s">
        <v>78</v>
      </c>
      <c r="E102" s="17"/>
    </row>
    <row r="103" spans="1:5">
      <c r="A103" s="10" t="s">
        <v>138</v>
      </c>
      <c r="B103" s="44" t="s">
        <v>80</v>
      </c>
      <c r="C103" s="10" t="s">
        <v>81</v>
      </c>
      <c r="D103" s="10" t="s">
        <v>78</v>
      </c>
      <c r="E103" s="10" t="s">
        <v>78</v>
      </c>
    </row>
    <row r="104" spans="1:5">
      <c r="A104" s="10" t="s">
        <v>139</v>
      </c>
      <c r="B104" s="16" t="s">
        <v>83</v>
      </c>
      <c r="C104" s="10" t="s">
        <v>13</v>
      </c>
      <c r="D104" s="10" t="s">
        <v>78</v>
      </c>
      <c r="E104" s="17"/>
    </row>
    <row r="105" spans="1:5">
      <c r="A105" s="10" t="s">
        <v>140</v>
      </c>
      <c r="B105" s="42" t="s">
        <v>85</v>
      </c>
      <c r="C105" s="45" t="s">
        <v>86</v>
      </c>
      <c r="D105" s="45" t="s">
        <v>78</v>
      </c>
      <c r="E105" s="17"/>
    </row>
    <row r="106" spans="1:5">
      <c r="A106" s="10" t="s">
        <v>141</v>
      </c>
      <c r="B106" s="44" t="s">
        <v>80</v>
      </c>
      <c r="C106" s="10" t="s">
        <v>81</v>
      </c>
      <c r="D106" s="10" t="s">
        <v>78</v>
      </c>
      <c r="E106" s="10"/>
    </row>
    <row r="107" spans="1:5">
      <c r="A107" s="10" t="s">
        <v>142</v>
      </c>
      <c r="B107" s="16" t="s">
        <v>83</v>
      </c>
      <c r="C107" s="10" t="s">
        <v>13</v>
      </c>
      <c r="D107" s="10" t="s">
        <v>78</v>
      </c>
      <c r="E107" s="17"/>
    </row>
    <row r="108" spans="1:5">
      <c r="A108" s="10" t="s">
        <v>143</v>
      </c>
      <c r="B108" s="42" t="s">
        <v>85</v>
      </c>
      <c r="C108" s="45" t="s">
        <v>86</v>
      </c>
      <c r="D108" s="45" t="s">
        <v>78</v>
      </c>
      <c r="E108" s="17"/>
    </row>
    <row r="109" spans="1:5" ht="16.5">
      <c r="A109" s="10" t="s">
        <v>144</v>
      </c>
      <c r="B109" s="14" t="s">
        <v>145</v>
      </c>
      <c r="C109" s="10" t="s">
        <v>13</v>
      </c>
      <c r="D109" s="10" t="s">
        <v>146</v>
      </c>
      <c r="E109" s="46">
        <v>10.29</v>
      </c>
    </row>
    <row r="110" spans="1:5" ht="16.5">
      <c r="A110" s="10" t="s">
        <v>147</v>
      </c>
      <c r="B110" s="16" t="s">
        <v>148</v>
      </c>
      <c r="C110" s="10" t="s">
        <v>13</v>
      </c>
      <c r="D110" s="10" t="s">
        <v>149</v>
      </c>
      <c r="E110" s="17">
        <v>1.29</v>
      </c>
    </row>
    <row r="111" spans="1:5" ht="16.5">
      <c r="A111" s="18" t="s">
        <v>150</v>
      </c>
      <c r="B111" s="19" t="s">
        <v>151</v>
      </c>
      <c r="C111" s="10" t="s">
        <v>13</v>
      </c>
      <c r="D111" s="10" t="s">
        <v>152</v>
      </c>
      <c r="E111" s="20">
        <v>9</v>
      </c>
    </row>
    <row r="112" spans="1:5">
      <c r="A112" s="47"/>
      <c r="B112" s="22" t="s">
        <v>21</v>
      </c>
      <c r="C112" s="10" t="s">
        <v>22</v>
      </c>
      <c r="D112" s="23" t="s">
        <v>153</v>
      </c>
      <c r="E112" s="48"/>
    </row>
    <row r="113" spans="1:5">
      <c r="A113" s="10" t="s">
        <v>154</v>
      </c>
      <c r="B113" s="49" t="s">
        <v>155</v>
      </c>
      <c r="C113" s="50"/>
      <c r="D113" s="50"/>
      <c r="E113" s="51"/>
    </row>
    <row r="114" spans="1:5" ht="18.75">
      <c r="A114" s="10" t="s">
        <v>156</v>
      </c>
      <c r="B114" s="16" t="s">
        <v>157</v>
      </c>
      <c r="C114" s="10" t="s">
        <v>158</v>
      </c>
      <c r="D114" s="10" t="s">
        <v>159</v>
      </c>
      <c r="E114" s="17">
        <v>1.29</v>
      </c>
    </row>
    <row r="115" spans="1:5" ht="18.75">
      <c r="A115" s="10" t="s">
        <v>160</v>
      </c>
      <c r="B115" s="16" t="s">
        <v>157</v>
      </c>
      <c r="C115" s="10" t="s">
        <v>161</v>
      </c>
      <c r="D115" s="10" t="s">
        <v>162</v>
      </c>
      <c r="E115" s="17">
        <v>11.82</v>
      </c>
    </row>
    <row r="116" spans="1:5" ht="16.5">
      <c r="A116" s="10" t="s">
        <v>163</v>
      </c>
      <c r="B116" s="16" t="s">
        <v>164</v>
      </c>
      <c r="C116" s="10" t="s">
        <v>13</v>
      </c>
      <c r="D116" s="10" t="s">
        <v>165</v>
      </c>
      <c r="E116" s="46">
        <v>9</v>
      </c>
    </row>
    <row r="117" spans="1:5">
      <c r="A117" s="9" t="s">
        <v>166</v>
      </c>
      <c r="B117" s="11" t="s">
        <v>167</v>
      </c>
      <c r="C117" s="12"/>
      <c r="D117" s="12"/>
      <c r="E117" s="52"/>
    </row>
    <row r="118" spans="1:5" ht="16.5">
      <c r="A118" s="10" t="s">
        <v>168</v>
      </c>
      <c r="B118" s="42" t="s">
        <v>169</v>
      </c>
      <c r="C118" s="10" t="s">
        <v>13</v>
      </c>
      <c r="D118" s="10" t="s">
        <v>170</v>
      </c>
      <c r="E118" s="46">
        <f>ROUND(E119+E120,2)</f>
        <v>2.97</v>
      </c>
    </row>
    <row r="119" spans="1:5" ht="16.5">
      <c r="A119" s="10" t="s">
        <v>171</v>
      </c>
      <c r="B119" s="16" t="s">
        <v>172</v>
      </c>
      <c r="C119" s="10" t="s">
        <v>13</v>
      </c>
      <c r="D119" s="10" t="s">
        <v>173</v>
      </c>
      <c r="E119" s="17">
        <v>0.83</v>
      </c>
    </row>
    <row r="120" spans="1:5" ht="16.5">
      <c r="A120" s="18" t="s">
        <v>174</v>
      </c>
      <c r="B120" s="19" t="s">
        <v>175</v>
      </c>
      <c r="C120" s="10" t="s">
        <v>13</v>
      </c>
      <c r="D120" s="10" t="s">
        <v>176</v>
      </c>
      <c r="E120" s="20">
        <v>2.14</v>
      </c>
    </row>
    <row r="121" spans="1:5">
      <c r="A121" s="47"/>
      <c r="B121" s="22" t="s">
        <v>21</v>
      </c>
      <c r="C121" s="10" t="s">
        <v>22</v>
      </c>
      <c r="D121" s="23" t="s">
        <v>177</v>
      </c>
      <c r="E121" s="48"/>
    </row>
    <row r="122" spans="1:5">
      <c r="A122" s="10" t="s">
        <v>178</v>
      </c>
      <c r="B122" s="49" t="s">
        <v>179</v>
      </c>
      <c r="C122" s="50"/>
      <c r="D122" s="50"/>
      <c r="E122" s="51"/>
    </row>
    <row r="123" spans="1:5" ht="18.75">
      <c r="A123" s="10" t="s">
        <v>180</v>
      </c>
      <c r="B123" s="16" t="s">
        <v>157</v>
      </c>
      <c r="C123" s="10" t="s">
        <v>158</v>
      </c>
      <c r="D123" s="10" t="s">
        <v>181</v>
      </c>
      <c r="E123" s="17">
        <v>6.08</v>
      </c>
    </row>
    <row r="124" spans="1:5" ht="18.75">
      <c r="A124" s="10" t="s">
        <v>182</v>
      </c>
      <c r="B124" s="16" t="s">
        <v>157</v>
      </c>
      <c r="C124" s="10" t="s">
        <v>161</v>
      </c>
      <c r="D124" s="10" t="s">
        <v>183</v>
      </c>
      <c r="E124" s="17">
        <v>6.38</v>
      </c>
    </row>
    <row r="125" spans="1:5" ht="16.5">
      <c r="A125" s="10" t="s">
        <v>184</v>
      </c>
      <c r="B125" s="16" t="s">
        <v>185</v>
      </c>
      <c r="C125" s="10" t="s">
        <v>13</v>
      </c>
      <c r="D125" s="10" t="s">
        <v>186</v>
      </c>
      <c r="E125" s="46">
        <f>SIS011_F_Vienanaressilu2Kainos1</f>
        <v>2.31</v>
      </c>
    </row>
    <row r="126" spans="1:5">
      <c r="A126" s="9" t="s">
        <v>187</v>
      </c>
      <c r="B126" s="11" t="s">
        <v>188</v>
      </c>
      <c r="C126" s="12"/>
      <c r="D126" s="12"/>
      <c r="E126" s="52"/>
    </row>
    <row r="127" spans="1:5" ht="16.5">
      <c r="A127" s="10" t="s">
        <v>189</v>
      </c>
      <c r="B127" s="16" t="s">
        <v>190</v>
      </c>
      <c r="C127" s="10" t="s">
        <v>13</v>
      </c>
      <c r="D127" s="10" t="s">
        <v>191</v>
      </c>
      <c r="E127" s="17">
        <v>0.02</v>
      </c>
    </row>
    <row r="128" spans="1:5" ht="18.75">
      <c r="A128" s="10" t="s">
        <v>192</v>
      </c>
      <c r="B128" s="16" t="s">
        <v>193</v>
      </c>
      <c r="C128" s="10" t="s">
        <v>158</v>
      </c>
      <c r="D128" s="10" t="s">
        <v>194</v>
      </c>
      <c r="E128" s="17">
        <v>0.14000000000000001</v>
      </c>
    </row>
    <row r="129" spans="1:5" ht="18.75">
      <c r="A129" s="10" t="s">
        <v>195</v>
      </c>
      <c r="B129" s="16" t="s">
        <v>193</v>
      </c>
      <c r="C129" s="10" t="s">
        <v>161</v>
      </c>
      <c r="D129" s="10" t="s">
        <v>196</v>
      </c>
      <c r="E129" s="17">
        <v>0.15</v>
      </c>
    </row>
    <row r="130" spans="1:5">
      <c r="A130" s="9" t="s">
        <v>197</v>
      </c>
      <c r="B130" s="14" t="s">
        <v>198</v>
      </c>
      <c r="C130" s="9" t="s">
        <v>13</v>
      </c>
      <c r="D130" s="10"/>
      <c r="E130" s="15">
        <f>ROUND(E131+E132+E133+E134+E135+E136+E137+E138+E139+E140,2)</f>
        <v>0.37</v>
      </c>
    </row>
    <row r="131" spans="1:5" ht="30">
      <c r="A131" s="10" t="s">
        <v>199</v>
      </c>
      <c r="B131" s="44" t="s">
        <v>200</v>
      </c>
      <c r="C131" s="10" t="s">
        <v>13</v>
      </c>
      <c r="D131" s="53" t="s">
        <v>201</v>
      </c>
      <c r="E131" s="54">
        <v>0.37</v>
      </c>
    </row>
    <row r="132" spans="1:5" ht="30">
      <c r="A132" s="10" t="s">
        <v>202</v>
      </c>
      <c r="B132" s="44" t="s">
        <v>203</v>
      </c>
      <c r="C132" s="10" t="s">
        <v>13</v>
      </c>
      <c r="D132" s="53" t="s">
        <v>204</v>
      </c>
      <c r="E132" s="54"/>
    </row>
    <row r="133" spans="1:5" ht="30">
      <c r="A133" s="10" t="s">
        <v>205</v>
      </c>
      <c r="B133" s="44" t="s">
        <v>203</v>
      </c>
      <c r="C133" s="10" t="s">
        <v>13</v>
      </c>
      <c r="D133" s="53" t="s">
        <v>204</v>
      </c>
      <c r="E133" s="54"/>
    </row>
    <row r="134" spans="1:5" ht="30">
      <c r="A134" s="10" t="s">
        <v>206</v>
      </c>
      <c r="B134" s="44" t="s">
        <v>203</v>
      </c>
      <c r="C134" s="10" t="s">
        <v>13</v>
      </c>
      <c r="D134" s="53" t="s">
        <v>204</v>
      </c>
      <c r="E134" s="54"/>
    </row>
    <row r="135" spans="1:5" ht="30">
      <c r="A135" s="10" t="s">
        <v>207</v>
      </c>
      <c r="B135" s="44" t="s">
        <v>203</v>
      </c>
      <c r="C135" s="10" t="s">
        <v>13</v>
      </c>
      <c r="D135" s="53" t="s">
        <v>204</v>
      </c>
      <c r="E135" s="54"/>
    </row>
    <row r="136" spans="1:5" ht="30">
      <c r="A136" s="10" t="s">
        <v>208</v>
      </c>
      <c r="B136" s="44" t="s">
        <v>203</v>
      </c>
      <c r="C136" s="10" t="s">
        <v>13</v>
      </c>
      <c r="D136" s="53" t="s">
        <v>204</v>
      </c>
      <c r="E136" s="54"/>
    </row>
    <row r="137" spans="1:5" ht="30">
      <c r="A137" s="10" t="s">
        <v>209</v>
      </c>
      <c r="B137" s="44" t="s">
        <v>203</v>
      </c>
      <c r="C137" s="10" t="s">
        <v>13</v>
      </c>
      <c r="D137" s="53" t="s">
        <v>204</v>
      </c>
      <c r="E137" s="54"/>
    </row>
    <row r="138" spans="1:5" ht="30">
      <c r="A138" s="10" t="s">
        <v>210</v>
      </c>
      <c r="B138" s="44" t="s">
        <v>203</v>
      </c>
      <c r="C138" s="10" t="s">
        <v>13</v>
      </c>
      <c r="D138" s="53" t="s">
        <v>204</v>
      </c>
      <c r="E138" s="54"/>
    </row>
    <row r="139" spans="1:5" ht="30">
      <c r="A139" s="10" t="s">
        <v>211</v>
      </c>
      <c r="B139" s="44" t="s">
        <v>203</v>
      </c>
      <c r="C139" s="10" t="s">
        <v>13</v>
      </c>
      <c r="D139" s="53" t="s">
        <v>204</v>
      </c>
      <c r="E139" s="54"/>
    </row>
    <row r="140" spans="1:5" ht="30">
      <c r="A140" s="10" t="s">
        <v>212</v>
      </c>
      <c r="B140" s="44" t="s">
        <v>203</v>
      </c>
      <c r="C140" s="10" t="s">
        <v>13</v>
      </c>
      <c r="D140" s="53" t="s">
        <v>204</v>
      </c>
      <c r="E140" s="54"/>
    </row>
    <row r="141" spans="1:5">
      <c r="A141" s="9" t="s">
        <v>213</v>
      </c>
      <c r="B141" s="14" t="s">
        <v>214</v>
      </c>
      <c r="C141" s="9" t="s">
        <v>13</v>
      </c>
      <c r="D141" s="10"/>
      <c r="E141" s="15">
        <f>ROUND(E109+E118+E127+E130,2)</f>
        <v>13.65</v>
      </c>
    </row>
    <row r="142" spans="1:5" ht="60">
      <c r="A142" s="9" t="s">
        <v>215</v>
      </c>
      <c r="B142" s="30" t="s">
        <v>216</v>
      </c>
      <c r="C142" s="9" t="s">
        <v>13</v>
      </c>
      <c r="D142" s="53" t="s">
        <v>217</v>
      </c>
      <c r="E142" s="54"/>
    </row>
    <row r="143" spans="1:5">
      <c r="A143" s="9" t="s">
        <v>218</v>
      </c>
      <c r="B143" s="30" t="s">
        <v>219</v>
      </c>
      <c r="C143" s="9" t="s">
        <v>13</v>
      </c>
      <c r="E143" s="15">
        <f>ROUND(E141-E142,2)</f>
        <v>13.65</v>
      </c>
    </row>
    <row r="144" spans="1:5">
      <c r="A144" s="9" t="s">
        <v>220</v>
      </c>
      <c r="B144" s="30" t="s">
        <v>221</v>
      </c>
      <c r="C144" s="9" t="s">
        <v>13</v>
      </c>
      <c r="D144" s="10" t="s">
        <v>78</v>
      </c>
      <c r="E144" s="15">
        <f>ROUND(E143*1.09,2)</f>
        <v>14.88</v>
      </c>
    </row>
    <row r="145" spans="1:5">
      <c r="A145" s="9" t="s">
        <v>222</v>
      </c>
      <c r="B145" s="30" t="s">
        <v>223</v>
      </c>
      <c r="C145" s="9" t="s">
        <v>13</v>
      </c>
      <c r="D145" s="10" t="s">
        <v>78</v>
      </c>
      <c r="E145" s="54">
        <v>14.69</v>
      </c>
    </row>
    <row r="146" spans="1:5">
      <c r="A146" s="9" t="s">
        <v>224</v>
      </c>
      <c r="B146" s="30" t="s">
        <v>225</v>
      </c>
      <c r="C146" s="9" t="s">
        <v>226</v>
      </c>
      <c r="D146" s="10" t="s">
        <v>78</v>
      </c>
      <c r="E146" s="15">
        <f>((-E145 + E143)/ E145)*100</f>
        <v>-7.0796460176991092</v>
      </c>
    </row>
    <row r="147" spans="1:5">
      <c r="A147" s="10" t="s">
        <v>227</v>
      </c>
      <c r="B147" s="16" t="s">
        <v>228</v>
      </c>
      <c r="C147" s="10" t="s">
        <v>86</v>
      </c>
      <c r="D147" s="55"/>
      <c r="E147" s="56">
        <v>4049300</v>
      </c>
    </row>
    <row r="148" spans="1:5">
      <c r="A148" s="10" t="s">
        <v>229</v>
      </c>
      <c r="B148" s="16" t="s">
        <v>230</v>
      </c>
      <c r="C148" s="10" t="s">
        <v>86</v>
      </c>
      <c r="D148" s="57"/>
      <c r="E148" s="58">
        <f>SUM(E149:E155)</f>
        <v>4049300</v>
      </c>
    </row>
    <row r="149" spans="1:5">
      <c r="A149" s="10" t="s">
        <v>231</v>
      </c>
      <c r="B149" s="44" t="s">
        <v>232</v>
      </c>
      <c r="C149" s="10" t="s">
        <v>86</v>
      </c>
      <c r="D149" s="57"/>
      <c r="E149" s="56">
        <v>4049300</v>
      </c>
    </row>
    <row r="150" spans="1:5">
      <c r="A150" s="10" t="s">
        <v>233</v>
      </c>
      <c r="B150" s="44" t="s">
        <v>232</v>
      </c>
      <c r="C150" s="10" t="s">
        <v>86</v>
      </c>
      <c r="D150" s="57"/>
      <c r="E150" s="56"/>
    </row>
    <row r="151" spans="1:5">
      <c r="A151" s="10" t="s">
        <v>234</v>
      </c>
      <c r="B151" s="44" t="s">
        <v>235</v>
      </c>
      <c r="C151" s="10" t="s">
        <v>86</v>
      </c>
      <c r="D151" s="57"/>
      <c r="E151" s="56"/>
    </row>
    <row r="152" spans="1:5">
      <c r="A152" s="10" t="s">
        <v>236</v>
      </c>
      <c r="B152" s="44" t="s">
        <v>235</v>
      </c>
      <c r="C152" s="10" t="s">
        <v>86</v>
      </c>
      <c r="D152" s="57"/>
      <c r="E152" s="56"/>
    </row>
    <row r="153" spans="1:5">
      <c r="A153" s="10" t="s">
        <v>237</v>
      </c>
      <c r="B153" s="44" t="s">
        <v>235</v>
      </c>
      <c r="C153" s="10" t="s">
        <v>86</v>
      </c>
      <c r="D153" s="57"/>
      <c r="E153" s="56"/>
    </row>
    <row r="154" spans="1:5">
      <c r="A154" s="10" t="s">
        <v>238</v>
      </c>
      <c r="B154" s="44" t="s">
        <v>235</v>
      </c>
      <c r="C154" s="10" t="s">
        <v>86</v>
      </c>
      <c r="D154" s="57"/>
      <c r="E154" s="56"/>
    </row>
    <row r="155" spans="1:5">
      <c r="A155" s="10" t="s">
        <v>239</v>
      </c>
      <c r="B155" s="44" t="s">
        <v>235</v>
      </c>
      <c r="C155" s="10" t="s">
        <v>86</v>
      </c>
      <c r="D155" s="57"/>
      <c r="E155" s="56"/>
    </row>
    <row r="156" spans="1:5">
      <c r="A156" s="10" t="s">
        <v>240</v>
      </c>
      <c r="B156" s="16" t="s">
        <v>241</v>
      </c>
      <c r="C156" s="10" t="s">
        <v>86</v>
      </c>
      <c r="D156" s="57"/>
      <c r="E156" s="58">
        <f>SUM(E157:E163)</f>
        <v>3330408</v>
      </c>
    </row>
    <row r="157" spans="1:5">
      <c r="A157" s="10" t="s">
        <v>242</v>
      </c>
      <c r="B157" s="44" t="s">
        <v>232</v>
      </c>
      <c r="C157" s="10" t="s">
        <v>86</v>
      </c>
      <c r="D157" s="57"/>
      <c r="E157" s="56">
        <v>3330408</v>
      </c>
    </row>
    <row r="158" spans="1:5">
      <c r="A158" s="10" t="s">
        <v>243</v>
      </c>
      <c r="B158" s="44" t="s">
        <v>235</v>
      </c>
      <c r="C158" s="10" t="s">
        <v>86</v>
      </c>
      <c r="D158" s="57"/>
      <c r="E158" s="56"/>
    </row>
    <row r="159" spans="1:5">
      <c r="A159" s="10" t="s">
        <v>244</v>
      </c>
      <c r="B159" s="44" t="s">
        <v>235</v>
      </c>
      <c r="C159" s="10" t="s">
        <v>86</v>
      </c>
      <c r="D159" s="57"/>
      <c r="E159" s="56"/>
    </row>
    <row r="160" spans="1:5">
      <c r="A160" s="10" t="s">
        <v>245</v>
      </c>
      <c r="B160" s="44" t="s">
        <v>235</v>
      </c>
      <c r="C160" s="10" t="s">
        <v>86</v>
      </c>
      <c r="D160" s="57"/>
      <c r="E160" s="56"/>
    </row>
    <row r="161" spans="1:5">
      <c r="A161" s="10" t="s">
        <v>246</v>
      </c>
      <c r="B161" s="44" t="s">
        <v>235</v>
      </c>
      <c r="C161" s="10" t="s">
        <v>86</v>
      </c>
      <c r="D161" s="57"/>
      <c r="E161" s="56"/>
    </row>
    <row r="162" spans="1:5">
      <c r="A162" s="10" t="s">
        <v>247</v>
      </c>
      <c r="B162" s="44" t="s">
        <v>235</v>
      </c>
      <c r="C162" s="10" t="s">
        <v>86</v>
      </c>
      <c r="D162" s="57"/>
      <c r="E162" s="56"/>
    </row>
    <row r="163" spans="1:5">
      <c r="A163" s="10" t="s">
        <v>248</v>
      </c>
      <c r="B163" s="44" t="s">
        <v>235</v>
      </c>
      <c r="C163" s="10" t="s">
        <v>86</v>
      </c>
      <c r="D163" s="59"/>
      <c r="E163" s="56"/>
    </row>
    <row r="164" spans="1:5">
      <c r="A164" s="60" t="s">
        <v>249</v>
      </c>
      <c r="B164" s="16" t="s">
        <v>250</v>
      </c>
      <c r="C164" s="61" t="s">
        <v>251</v>
      </c>
      <c r="D164" s="62"/>
      <c r="E164" s="63"/>
    </row>
    <row r="165" spans="1:5">
      <c r="A165" s="64"/>
      <c r="B165" s="65"/>
      <c r="C165" s="64"/>
      <c r="D165" s="66"/>
      <c r="E165" s="67"/>
    </row>
    <row r="166" spans="1:5">
      <c r="A166" s="68" t="s">
        <v>252</v>
      </c>
      <c r="B166" s="68"/>
      <c r="C166" s="68"/>
      <c r="D166" s="68"/>
      <c r="E166" s="68"/>
    </row>
    <row r="167" spans="1:5">
      <c r="A167" s="68"/>
      <c r="B167" s="68"/>
      <c r="C167" s="68"/>
      <c r="D167" s="68"/>
      <c r="E167" s="68"/>
    </row>
    <row r="168" spans="1:5">
      <c r="A168" s="68"/>
      <c r="B168" s="68"/>
      <c r="C168" s="68"/>
      <c r="D168" s="68"/>
      <c r="E168" s="68"/>
    </row>
    <row r="169" spans="1:5">
      <c r="A169" s="68"/>
      <c r="B169" s="68"/>
      <c r="C169" s="68"/>
      <c r="D169" s="68"/>
      <c r="E169" s="68"/>
    </row>
    <row r="170" spans="1:5">
      <c r="A170" s="68"/>
      <c r="B170" s="68"/>
      <c r="C170" s="68"/>
      <c r="D170" s="68"/>
      <c r="E170" s="68"/>
    </row>
    <row r="171" spans="1:5">
      <c r="A171" s="68"/>
      <c r="B171" s="68"/>
      <c r="C171" s="68"/>
      <c r="D171" s="68"/>
      <c r="E171" s="68"/>
    </row>
    <row r="172" spans="1:5">
      <c r="A172" s="4"/>
      <c r="B172" s="4"/>
      <c r="C172" s="4"/>
      <c r="D172" s="4"/>
      <c r="E172" s="4"/>
    </row>
    <row r="173" spans="1:5">
      <c r="A173" s="4"/>
      <c r="B173" s="4"/>
      <c r="C173" s="4"/>
      <c r="D173" s="4"/>
      <c r="E173" s="4"/>
    </row>
    <row r="174" spans="1:5">
      <c r="A174" s="4"/>
      <c r="B174" s="4"/>
      <c r="C174" s="4"/>
      <c r="D174" s="4"/>
      <c r="E174" s="4"/>
    </row>
    <row r="175" spans="1:5">
      <c r="A175" s="4"/>
      <c r="B175" s="4"/>
      <c r="C175" s="4"/>
      <c r="D175" s="4"/>
      <c r="E175" s="4"/>
    </row>
    <row r="176" spans="1:5">
      <c r="A176" s="4"/>
      <c r="B176" s="4"/>
      <c r="C176" s="4"/>
      <c r="D176" s="4"/>
      <c r="E176" s="4"/>
    </row>
  </sheetData>
  <mergeCells count="9">
    <mergeCell ref="D147:D163"/>
    <mergeCell ref="C164:E164"/>
    <mergeCell ref="A166:E171"/>
    <mergeCell ref="A14:A15"/>
    <mergeCell ref="E14:E15"/>
    <mergeCell ref="A111:A112"/>
    <mergeCell ref="E111:E112"/>
    <mergeCell ref="A120:A121"/>
    <mergeCell ref="E120:E121"/>
  </mergeCells>
  <dataValidations count="3">
    <dataValidation showErrorMessage="1" errorTitle="Klaida" error="Klaidinga kuro rūšis" sqref="B17" xr:uid="{0D7CED06-3DC8-4EE0-BB4B-C4C19AB3E00F}"/>
    <dataValidation type="list" showErrorMessage="1" errorTitle="Klaida" error="Klaidinga kuro rūšis" sqref="B33 B36 B39 B21 B24 B27 B30 B42" xr:uid="{ED9DCA8E-349A-49E8-A024-F4E862CF96F2}">
      <formula1>$G$10:$G$22</formula1>
    </dataValidation>
    <dataValidation type="list" allowBlank="1" showErrorMessage="1" errorTitle="Klaida" error="Nurodytas blogas mėnuo" sqref="D147:D163" xr:uid="{33E4FD08-CFBB-42E4-A46F-578EF614BBB0}">
      <formula1>$I$10:$I$21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2023-04-11T06:31:14Z</dcterms:modified>
</cp:coreProperties>
</file>