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ŠILUMA-DSAIS kainos\"/>
    </mc:Choice>
  </mc:AlternateContent>
  <xr:revisionPtr revIDLastSave="0" documentId="13_ncr:1_{AD8BEED6-9952-42FB-9B18-57B2692F78DE}" xr6:coauthVersionLast="40" xr6:coauthVersionMax="40" xr10:uidLastSave="{00000000-0000-0000-0000-000000000000}"/>
  <bookViews>
    <workbookView xWindow="0" yWindow="0" windowWidth="21600" windowHeight="9990" xr2:uid="{00000000-000D-0000-FFFF-FFFF00000000}"/>
  </bookViews>
  <sheets>
    <sheet name="Forma 1" sheetId="2" r:id="rId1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</definedNames>
  <calcPr calcId="191029"/>
</workbook>
</file>

<file path=xl/calcChain.xml><?xml version="1.0" encoding="utf-8"?>
<calcChain xmlns="http://schemas.openxmlformats.org/spreadsheetml/2006/main">
  <c r="E156" i="2" l="1"/>
  <c r="E148" i="2"/>
  <c r="E130" i="2"/>
  <c r="E125" i="2"/>
  <c r="E118" i="2"/>
  <c r="E116" i="2"/>
  <c r="E109" i="2"/>
  <c r="E141" i="2" s="1"/>
  <c r="E143" i="2" s="1"/>
  <c r="E146" i="2" s="1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2" i="2"/>
  <c r="E144" i="2" l="1"/>
</calcChain>
</file>

<file path=xl/sharedStrings.xml><?xml version="1.0" encoding="utf-8"?>
<sst xmlns="http://schemas.openxmlformats.org/spreadsheetml/2006/main" count="594" uniqueCount="285">
  <si>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</si>
  <si>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</si>
  <si>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</si>
  <si>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</si>
  <si>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</si>
  <si>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</si>
  <si>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</si>
  <si>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</si>
  <si>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</si>
  <si>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</si>
  <si>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</si>
  <si>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</si>
  <si>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</si>
  <si>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</si>
  <si>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</si>
  <si>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</si>
  <si>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</si>
  <si>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</si>
  <si>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</si>
  <si>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</si>
  <si>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</si>
  <si>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</si>
  <si>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</si>
  <si>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</si>
  <si>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</si>
  <si>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</si>
  <si>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</si>
  <si>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</si>
  <si>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</si>
  <si>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</si>
  <si>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</si>
  <si>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</si>
  <si>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</si>
  <si>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</si>
  <si>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</si>
  <si>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</si>
  <si>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</si>
  <si>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</si>
  <si>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</si>
  <si>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</si>
  <si>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</si>
  <si>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</si>
  <si>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</si>
  <si>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</si>
  <si>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</si>
  <si>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</si>
  <si>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</si>
  <si>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</si>
  <si>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</si>
  <si>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</si>
  <si>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</si>
  <si>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</si>
  <si>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</si>
  <si>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</si>
  <si>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</si>
  <si>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</si>
  <si>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</si>
  <si>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</si>
  <si>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</si>
  <si>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</si>
  <si>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</si>
  <si>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</si>
  <si>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</si>
  <si>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</si>
  <si>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</si>
  <si>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</si>
  <si>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</si>
  <si>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</si>
  <si>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</si>
  <si>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</si>
  <si>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</si>
  <si>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</si>
  <si>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</si>
  <si>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</si>
  <si>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</si>
  <si>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</si>
  <si>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</si>
  <si>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</si>
  <si>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</si>
  <si>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</si>
  <si>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</si>
  <si>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</si>
  <si>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</si>
  <si>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</si>
  <si>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</si>
  <si>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</si>
  <si>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</si>
  <si>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</si>
  <si>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</si>
  <si>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</si>
  <si>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</si>
  <si>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</si>
  <si>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</si>
  <si>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</si>
  <si>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</si>
  <si>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</si>
  <si>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</si>
  <si>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</si>
  <si>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</si>
  <si>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</si>
  <si>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</si>
  <si>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</si>
  <si>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</si>
  <si>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</si>
  <si>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</si>
  <si>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</si>
  <si>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</si>
  <si>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</si>
  <si>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</si>
  <si>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</si>
  <si>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</si>
  <si>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</si>
  <si>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</si>
  <si>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</si>
  <si>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</si>
  <si>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</si>
  <si>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</si>
  <si>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</si>
  <si>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</si>
  <si>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</si>
  <si>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</si>
  <si>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</si>
  <si>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</si>
  <si>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</si>
  <si>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</si>
  <si>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</si>
  <si>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</si>
  <si>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</si>
  <si>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</si>
  <si>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</si>
  <si>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</si>
  <si>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</si>
  <si>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</si>
  <si>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</si>
  <si>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</si>
  <si>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</si>
  <si>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</si>
  <si>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</si>
  <si>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</si>
  <si>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</si>
  <si>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</si>
  <si>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</si>
  <si>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</si>
  <si>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</si>
  <si>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</si>
  <si>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</si>
  <si>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</si>
  <si>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</si>
  <si>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</si>
  <si>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</si>
  <si>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</si>
  <si>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</si>
  <si>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</si>
  <si>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</si>
  <si>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</si>
  <si>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</si>
  <si>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</si>
  <si>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</si>
  <si>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</si>
  <si>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</si>
  <si>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</si>
  <si>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</si>
  <si>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</si>
  <si>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</si>
  <si>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</si>
  <si>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</si>
  <si>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</si>
  <si>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</si>
  <si>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</si>
  <si>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</si>
  <si>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</si>
  <si>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</si>
  <si>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</si>
  <si>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</si>
  <si>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</si>
  <si>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</si>
  <si>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</si>
  <si>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</si>
  <si>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</si>
  <si>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</si>
  <si>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</si>
  <si>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</si>
  <si>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</si>
  <si>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</si>
  <si>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</si>
  <si>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</si>
  <si>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</si>
  <si>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</si>
  <si>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</si>
  <si>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</si>
  <si>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</si>
  <si>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</si>
  <si>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</si>
  <si>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</si>
  <si>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</si>
  <si>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</si>
  <si>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</si>
  <si>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</si>
  <si>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</si>
  <si>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</si>
  <si>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</si>
  <si>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</si>
  <si>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</si>
  <si>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</si>
  <si>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</si>
  <si>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</si>
  <si>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</si>
  <si>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</si>
  <si>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</si>
  <si>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</si>
  <si>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</si>
  <si>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</si>
  <si>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</si>
  <si>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</si>
  <si>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</si>
  <si>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</si>
  <si>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</si>
  <si>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</si>
  <si>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</si>
  <si>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</si>
  <si>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</si>
  <si>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</si>
  <si>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</si>
  <si>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</si>
  <si>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</si>
  <si>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</si>
  <si>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</si>
  <si>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</si>
  <si>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</si>
  <si>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</si>
  <si>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</si>
  <si>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</si>
  <si>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</si>
  <si>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</si>
  <si>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</si>
  <si>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</si>
  <si>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</si>
  <si>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</si>
  <si>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</si>
  <si>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</si>
  <si>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</si>
  <si>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</si>
  <si>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</si>
  <si>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</si>
  <si>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</si>
  <si>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</si>
  <si>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</si>
  <si>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</si>
  <si>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</si>
  <si>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</si>
  <si>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</si>
  <si>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</si>
  <si>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</si>
  <si>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</si>
  <si>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</si>
  <si>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</si>
  <si>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</si>
  <si>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</si>
  <si>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</si>
  <si>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</si>
  <si>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</si>
  <si>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</si>
  <si>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</si>
  <si>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</si>
  <si>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</si>
  <si>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</si>
  <si>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</si>
  <si>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</si>
  <si>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</si>
  <si>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</si>
  <si>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</si>
  <si>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</si>
  <si>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</si>
  <si>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</si>
  <si>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</si>
  <si>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</si>
  <si>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</si>
  <si>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</si>
  <si>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</si>
  <si>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0,21+(29657xPF)x100/26191031</t>
  </si>
  <si>
    <t>Pagal sutartį</t>
  </si>
  <si>
    <t>0,09+(4346855x TH)/21 844 176</t>
  </si>
  <si>
    <t>VALSTYBINĖ ENERGETIKOS REGULIAVIMO TARYBA  2022 kovo 31 d, nutarimas Nr. 03E-419</t>
  </si>
  <si>
    <t>Granulės M-1 (41,38+0,041)</t>
  </si>
  <si>
    <t>50,0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</si>
</sst>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7" zoomScale="85" zoomScaleNormal="85" workbookViewId="0">
      <selection activeCell="L159" sqref="L159"/>
    </sheetView>
  </sheetViews>
  <sheetFormatPr defaultRowHeight="15" x14ac:dyDescent="0.2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  <col min="7" max="7" width="32.28515625" hidden="1" customWidth="1"/>
    <col min="8" max="8" width="27.42578125" hidden="1" customWidth="1"/>
    <col min="9" max="9" width="10.42578125" hidden="1" customWidth="1"/>
  </cols>
  <sheetData>
    <row r="1" spans="1:9" x14ac:dyDescent="0.25">
      <c r="A1" s="2" t="s">
        <v>0</v>
      </c>
      <c r="B1" s="3"/>
      <c r="C1" s="3"/>
      <c r="D1" s="3"/>
      <c r="E1" s="3"/>
    </row>
    <row r="2" spans="1:9" x14ac:dyDescent="0.25">
      <c r="A2" s="2" t="s">
        <v>1</v>
      </c>
      <c r="B2" s="3"/>
      <c r="C2" s="3"/>
      <c r="D2" s="3"/>
      <c r="E2" s="3"/>
    </row>
    <row r="3" spans="1:9" x14ac:dyDescent="0.25">
      <c r="A3" s="3"/>
      <c r="B3" s="3"/>
      <c r="C3" s="3"/>
      <c r="D3" s="3"/>
      <c r="E3" s="3"/>
    </row>
    <row r="4" spans="1:9" x14ac:dyDescent="0.25">
      <c r="A4" s="3"/>
      <c r="B4" s="3"/>
      <c r="C4" s="3"/>
      <c r="D4" s="3"/>
      <c r="E4" s="3"/>
    </row>
    <row r="5" spans="1:9" x14ac:dyDescent="0.25">
      <c r="A5" s="4" t="s">
        <v>2</v>
      </c>
      <c r="B5" s="3"/>
      <c r="C5" s="3"/>
      <c r="D5" s="3"/>
      <c r="E5" s="3"/>
    </row>
    <row r="6" spans="1:9" x14ac:dyDescent="0.25">
      <c r="A6" s="3"/>
      <c r="B6" s="3"/>
      <c r="C6" s="3"/>
      <c r="D6" s="3"/>
      <c r="E6" s="3"/>
    </row>
    <row r="7" spans="1:9" x14ac:dyDescent="0.25">
      <c r="A7" s="5"/>
      <c r="B7" s="6"/>
      <c r="C7" s="5"/>
      <c r="D7" s="5"/>
      <c r="E7" s="5"/>
      <c r="F7" s="5"/>
    </row>
    <row r="8" spans="1:9" ht="15.75" x14ac:dyDescent="0.25">
      <c r="A8" s="7"/>
      <c r="B8" s="8"/>
      <c r="C8" s="7"/>
      <c r="D8" s="7"/>
      <c r="E8" s="9" t="s">
        <v>3</v>
      </c>
      <c r="F8" s="5"/>
    </row>
    <row r="9" spans="1:9" x14ac:dyDescent="0.25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25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5" x14ac:dyDescent="0.25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8.6199999999999992</v>
      </c>
      <c r="F12" s="5"/>
      <c r="G12" s="13" t="s">
        <v>24</v>
      </c>
      <c r="H12" s="13" t="s">
        <v>25</v>
      </c>
      <c r="I12" s="13" t="s">
        <v>26</v>
      </c>
    </row>
    <row r="13" spans="1:9" ht="16.5" x14ac:dyDescent="0.25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1.29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25">
      <c r="A14" s="65" t="s">
        <v>33</v>
      </c>
      <c r="B14" s="22" t="s">
        <v>34</v>
      </c>
      <c r="C14" s="12" t="s">
        <v>22</v>
      </c>
      <c r="D14" s="12" t="s">
        <v>35</v>
      </c>
      <c r="E14" s="67">
        <v>7.33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25">
      <c r="A15" s="66"/>
      <c r="B15" s="23"/>
      <c r="C15" s="12" t="s">
        <v>39</v>
      </c>
      <c r="D15" s="24" t="s">
        <v>279</v>
      </c>
      <c r="E15" s="68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25">
      <c r="A16" s="12" t="s">
        <v>43</v>
      </c>
      <c r="B16" s="25" t="s">
        <v>44</v>
      </c>
      <c r="C16" s="21" t="s">
        <v>45</v>
      </c>
      <c r="D16" s="26"/>
      <c r="E16" s="27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60.86</v>
      </c>
      <c r="F16" s="5"/>
      <c r="G16" s="13" t="s">
        <v>46</v>
      </c>
      <c r="H16" s="13" t="s">
        <v>47</v>
      </c>
      <c r="I16" s="13" t="s">
        <v>48</v>
      </c>
    </row>
    <row r="17" spans="1:9" x14ac:dyDescent="0.25">
      <c r="A17" s="28" t="s">
        <v>49</v>
      </c>
      <c r="B17" s="29" t="s">
        <v>50</v>
      </c>
      <c r="C17" s="30"/>
      <c r="D17" s="30"/>
      <c r="E17" s="31"/>
      <c r="F17" s="5"/>
      <c r="G17" s="13" t="s">
        <v>51</v>
      </c>
      <c r="H17" s="13" t="s">
        <v>52</v>
      </c>
      <c r="I17" s="13" t="s">
        <v>53</v>
      </c>
    </row>
    <row r="18" spans="1:9" x14ac:dyDescent="0.25">
      <c r="A18" s="12" t="s">
        <v>54</v>
      </c>
      <c r="B18" s="19" t="s">
        <v>55</v>
      </c>
      <c r="C18" s="32" t="s">
        <v>56</v>
      </c>
      <c r="D18" s="33" t="s">
        <v>284</v>
      </c>
      <c r="E18" s="60">
        <v>50</v>
      </c>
      <c r="F18" s="7"/>
      <c r="G18" s="13" t="s">
        <v>57</v>
      </c>
      <c r="H18" s="13" t="s">
        <v>58</v>
      </c>
      <c r="I18" s="13" t="s">
        <v>59</v>
      </c>
    </row>
    <row r="19" spans="1:9" x14ac:dyDescent="0.25">
      <c r="A19" s="12" t="s">
        <v>60</v>
      </c>
      <c r="B19" s="19" t="s">
        <v>61</v>
      </c>
      <c r="C19" s="12" t="s">
        <v>62</v>
      </c>
      <c r="D19" s="34"/>
      <c r="E19" s="20">
        <v>4000</v>
      </c>
      <c r="F19" s="7"/>
      <c r="G19" s="13" t="s">
        <v>63</v>
      </c>
      <c r="H19" s="13" t="s">
        <v>64</v>
      </c>
      <c r="I19" s="13" t="s">
        <v>65</v>
      </c>
    </row>
    <row r="20" spans="1:9" x14ac:dyDescent="0.25">
      <c r="A20" s="12" t="s">
        <v>66</v>
      </c>
      <c r="B20" s="19" t="s">
        <v>67</v>
      </c>
      <c r="C20" s="12" t="s">
        <v>68</v>
      </c>
      <c r="D20" s="34"/>
      <c r="E20" s="20">
        <v>58636</v>
      </c>
      <c r="F20" s="5"/>
      <c r="G20" s="13" t="s">
        <v>69</v>
      </c>
      <c r="H20" s="13" t="s">
        <v>70</v>
      </c>
      <c r="I20" s="13" t="s">
        <v>71</v>
      </c>
    </row>
    <row r="21" spans="1:9" ht="30" x14ac:dyDescent="0.25">
      <c r="A21" s="12" t="s">
        <v>72</v>
      </c>
      <c r="B21" s="35" t="s">
        <v>40</v>
      </c>
      <c r="C21" s="36"/>
      <c r="D21" s="36"/>
      <c r="E21" s="37"/>
      <c r="F21" s="5"/>
      <c r="G21" s="13" t="s">
        <v>74</v>
      </c>
      <c r="H21" s="13" t="s">
        <v>75</v>
      </c>
      <c r="I21" s="13" t="s">
        <v>76</v>
      </c>
    </row>
    <row r="22" spans="1:9" x14ac:dyDescent="0.25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granulių kuro kaina, taikoma šilumos kainos skaičiavimuose</v>
      </c>
      <c r="C22" s="12" t="s">
        <v>56</v>
      </c>
      <c r="D22" s="24" t="s">
        <v>283</v>
      </c>
      <c r="E22" s="20">
        <v>41.42</v>
      </c>
      <c r="F22" s="5"/>
      <c r="G22" s="13" t="s">
        <v>78</v>
      </c>
      <c r="H22" s="13" t="s">
        <v>79</v>
      </c>
      <c r="I22" s="38"/>
    </row>
    <row r="23" spans="1:9" x14ac:dyDescent="0.25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granulių kuro kiekis, taikomas šilumos kainos skaičiavime</v>
      </c>
      <c r="C23" s="12" t="s">
        <v>81</v>
      </c>
      <c r="D23" s="34"/>
      <c r="E23" s="20">
        <v>826</v>
      </c>
      <c r="F23" s="5"/>
    </row>
    <row r="24" spans="1:9" x14ac:dyDescent="0.25">
      <c r="A24" s="12" t="s">
        <v>82</v>
      </c>
      <c r="B24" s="35" t="s">
        <v>63</v>
      </c>
      <c r="C24" s="39"/>
      <c r="D24" s="30"/>
      <c r="E24" s="31"/>
      <c r="F24" s="5"/>
    </row>
    <row r="25" spans="1:9" x14ac:dyDescent="0.25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Akmens anglies kuro kaina, taikoma šilumos kainos skaičiavimuose</v>
      </c>
      <c r="C25" s="12" t="s">
        <v>56</v>
      </c>
      <c r="D25" s="24" t="s">
        <v>280</v>
      </c>
      <c r="E25" s="20">
        <v>61.05</v>
      </c>
      <c r="F25" s="5"/>
    </row>
    <row r="26" spans="1:9" x14ac:dyDescent="0.25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Akmens anglies kuro kiekis, taikomas šilumos kainos skaičiavime</v>
      </c>
      <c r="C26" s="12" t="s">
        <v>81</v>
      </c>
      <c r="D26" s="34"/>
      <c r="E26" s="20">
        <v>4605</v>
      </c>
      <c r="F26" s="5"/>
    </row>
    <row r="27" spans="1:9" x14ac:dyDescent="0.25">
      <c r="A27" s="12" t="s">
        <v>85</v>
      </c>
      <c r="B27" s="35" t="s">
        <v>73</v>
      </c>
      <c r="C27" s="39"/>
      <c r="D27" s="30"/>
      <c r="E27" s="31"/>
      <c r="F27" s="5"/>
    </row>
    <row r="28" spans="1:9" x14ac:dyDescent="0.25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25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4"/>
      <c r="E29" s="20"/>
      <c r="F29" s="5"/>
    </row>
    <row r="30" spans="1:9" x14ac:dyDescent="0.25">
      <c r="A30" s="12" t="s">
        <v>88</v>
      </c>
      <c r="B30" s="35" t="s">
        <v>73</v>
      </c>
      <c r="C30" s="39"/>
      <c r="D30" s="30"/>
      <c r="E30" s="31"/>
      <c r="F30" s="5"/>
    </row>
    <row r="31" spans="1:9" x14ac:dyDescent="0.25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25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4"/>
      <c r="E32" s="20"/>
      <c r="F32" s="5"/>
    </row>
    <row r="33" spans="1:6" x14ac:dyDescent="0.25">
      <c r="A33" s="12" t="s">
        <v>91</v>
      </c>
      <c r="B33" s="35" t="s">
        <v>73</v>
      </c>
      <c r="C33" s="39"/>
      <c r="D33" s="30"/>
      <c r="E33" s="31"/>
      <c r="F33" s="5"/>
    </row>
    <row r="34" spans="1:6" x14ac:dyDescent="0.25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25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4"/>
      <c r="E35" s="20"/>
      <c r="F35" s="5"/>
    </row>
    <row r="36" spans="1:6" x14ac:dyDescent="0.25">
      <c r="A36" s="12" t="s">
        <v>94</v>
      </c>
      <c r="B36" s="35" t="s">
        <v>73</v>
      </c>
      <c r="C36" s="39"/>
      <c r="D36" s="30"/>
      <c r="E36" s="31"/>
      <c r="F36" s="5"/>
    </row>
    <row r="37" spans="1:6" x14ac:dyDescent="0.25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25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4"/>
      <c r="E38" s="20"/>
      <c r="F38" s="5"/>
    </row>
    <row r="39" spans="1:6" x14ac:dyDescent="0.25">
      <c r="A39" s="12" t="s">
        <v>97</v>
      </c>
      <c r="B39" s="35" t="s">
        <v>73</v>
      </c>
      <c r="C39" s="39"/>
      <c r="D39" s="30"/>
      <c r="E39" s="31"/>
      <c r="F39" s="5"/>
    </row>
    <row r="40" spans="1:6" x14ac:dyDescent="0.25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25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4"/>
      <c r="E41" s="20"/>
      <c r="F41" s="5"/>
    </row>
    <row r="42" spans="1:6" x14ac:dyDescent="0.25">
      <c r="A42" s="12" t="s">
        <v>100</v>
      </c>
      <c r="B42" s="35" t="s">
        <v>73</v>
      </c>
      <c r="C42" s="39"/>
      <c r="D42" s="30"/>
      <c r="E42" s="31"/>
      <c r="F42" s="5"/>
    </row>
    <row r="43" spans="1:6" x14ac:dyDescent="0.25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25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4"/>
      <c r="E44" s="20"/>
      <c r="F44" s="5"/>
    </row>
    <row r="45" spans="1:6" x14ac:dyDescent="0.25">
      <c r="A45" s="12" t="s">
        <v>103</v>
      </c>
      <c r="B45" s="40" t="s">
        <v>104</v>
      </c>
      <c r="C45" s="39"/>
      <c r="D45" s="30"/>
      <c r="E45" s="31"/>
      <c r="F45" s="5"/>
    </row>
    <row r="46" spans="1:6" x14ac:dyDescent="0.25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25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4"/>
      <c r="E47" s="20"/>
      <c r="F47" s="5"/>
    </row>
    <row r="48" spans="1:6" x14ac:dyDescent="0.25">
      <c r="A48" s="12" t="s">
        <v>107</v>
      </c>
      <c r="B48" s="41" t="s">
        <v>108</v>
      </c>
      <c r="C48" s="12" t="s">
        <v>22</v>
      </c>
      <c r="D48" s="12" t="s">
        <v>109</v>
      </c>
      <c r="E48" s="42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25">
      <c r="A49" s="12" t="s">
        <v>110</v>
      </c>
      <c r="B49" s="43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25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25">
      <c r="A51" s="12" t="s">
        <v>115</v>
      </c>
      <c r="B51" s="41" t="s">
        <v>116</v>
      </c>
      <c r="C51" s="44" t="s">
        <v>117</v>
      </c>
      <c r="D51" s="44" t="s">
        <v>109</v>
      </c>
      <c r="E51" s="20"/>
      <c r="F51" s="5"/>
    </row>
    <row r="52" spans="1:6" x14ac:dyDescent="0.25">
      <c r="A52" s="12" t="s">
        <v>118</v>
      </c>
      <c r="B52" s="43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25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25">
      <c r="A54" s="44" t="s">
        <v>120</v>
      </c>
      <c r="B54" s="41" t="s">
        <v>116</v>
      </c>
      <c r="C54" s="44" t="s">
        <v>117</v>
      </c>
      <c r="D54" s="44" t="s">
        <v>109</v>
      </c>
      <c r="E54" s="20"/>
      <c r="F54" s="5"/>
    </row>
    <row r="55" spans="1:6" x14ac:dyDescent="0.25">
      <c r="A55" s="12" t="s">
        <v>121</v>
      </c>
      <c r="B55" s="43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25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25">
      <c r="A57" s="44" t="s">
        <v>123</v>
      </c>
      <c r="B57" s="41" t="s">
        <v>116</v>
      </c>
      <c r="C57" s="44" t="s">
        <v>117</v>
      </c>
      <c r="D57" s="44" t="s">
        <v>109</v>
      </c>
      <c r="E57" s="20"/>
      <c r="F57" s="5"/>
    </row>
    <row r="58" spans="1:6" x14ac:dyDescent="0.25">
      <c r="A58" s="12" t="s">
        <v>124</v>
      </c>
      <c r="B58" s="43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25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25">
      <c r="A60" s="44" t="s">
        <v>127</v>
      </c>
      <c r="B60" s="41" t="s">
        <v>116</v>
      </c>
      <c r="C60" s="44" t="s">
        <v>117</v>
      </c>
      <c r="D60" s="44" t="s">
        <v>109</v>
      </c>
      <c r="E60" s="20"/>
      <c r="F60" s="5"/>
    </row>
    <row r="61" spans="1:6" x14ac:dyDescent="0.25">
      <c r="A61" s="12" t="s">
        <v>128</v>
      </c>
      <c r="B61" s="43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25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25">
      <c r="A63" s="12" t="s">
        <v>130</v>
      </c>
      <c r="B63" s="41" t="s">
        <v>116</v>
      </c>
      <c r="C63" s="44" t="s">
        <v>117</v>
      </c>
      <c r="D63" s="44" t="s">
        <v>109</v>
      </c>
      <c r="E63" s="20"/>
      <c r="F63" s="5"/>
    </row>
    <row r="64" spans="1:6" x14ac:dyDescent="0.25">
      <c r="A64" s="12" t="s">
        <v>131</v>
      </c>
      <c r="B64" s="43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25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25">
      <c r="A66" s="44" t="s">
        <v>133</v>
      </c>
      <c r="B66" s="41" t="s">
        <v>116</v>
      </c>
      <c r="C66" s="44" t="s">
        <v>117</v>
      </c>
      <c r="D66" s="44" t="s">
        <v>109</v>
      </c>
      <c r="E66" s="20"/>
      <c r="F66" s="5"/>
    </row>
    <row r="67" spans="1:6" x14ac:dyDescent="0.25">
      <c r="A67" s="12" t="s">
        <v>134</v>
      </c>
      <c r="B67" s="43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25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25">
      <c r="A69" s="44" t="s">
        <v>136</v>
      </c>
      <c r="B69" s="41" t="s">
        <v>116</v>
      </c>
      <c r="C69" s="44" t="s">
        <v>117</v>
      </c>
      <c r="D69" s="44" t="s">
        <v>109</v>
      </c>
      <c r="E69" s="20"/>
      <c r="F69" s="5"/>
    </row>
    <row r="70" spans="1:6" x14ac:dyDescent="0.25">
      <c r="A70" s="12" t="s">
        <v>137</v>
      </c>
      <c r="B70" s="43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25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25">
      <c r="A72" s="12" t="s">
        <v>139</v>
      </c>
      <c r="B72" s="41" t="s">
        <v>116</v>
      </c>
      <c r="C72" s="44" t="s">
        <v>117</v>
      </c>
      <c r="D72" s="44" t="s">
        <v>109</v>
      </c>
      <c r="E72" s="20"/>
      <c r="F72" s="5"/>
    </row>
    <row r="73" spans="1:6" x14ac:dyDescent="0.25">
      <c r="A73" s="12" t="s">
        <v>140</v>
      </c>
      <c r="B73" s="43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25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25">
      <c r="A75" s="44" t="s">
        <v>142</v>
      </c>
      <c r="B75" s="41" t="s">
        <v>116</v>
      </c>
      <c r="C75" s="44" t="s">
        <v>117</v>
      </c>
      <c r="D75" s="44" t="s">
        <v>109</v>
      </c>
      <c r="E75" s="20"/>
      <c r="F75" s="5"/>
    </row>
    <row r="76" spans="1:6" x14ac:dyDescent="0.25">
      <c r="A76" s="12" t="s">
        <v>143</v>
      </c>
      <c r="B76" s="43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25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25">
      <c r="A78" s="44" t="s">
        <v>145</v>
      </c>
      <c r="B78" s="41" t="s">
        <v>116</v>
      </c>
      <c r="C78" s="44" t="s">
        <v>117</v>
      </c>
      <c r="D78" s="44" t="s">
        <v>109</v>
      </c>
      <c r="E78" s="20"/>
      <c r="F78" s="5"/>
    </row>
    <row r="79" spans="1:6" x14ac:dyDescent="0.25">
      <c r="A79" s="12" t="s">
        <v>146</v>
      </c>
      <c r="B79" s="43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25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25">
      <c r="A81" s="12" t="s">
        <v>148</v>
      </c>
      <c r="B81" s="41" t="s">
        <v>116</v>
      </c>
      <c r="C81" s="44" t="s">
        <v>117</v>
      </c>
      <c r="D81" s="44" t="s">
        <v>109</v>
      </c>
      <c r="E81" s="20"/>
      <c r="F81" s="5"/>
    </row>
    <row r="82" spans="1:6" x14ac:dyDescent="0.25">
      <c r="A82" s="12" t="s">
        <v>149</v>
      </c>
      <c r="B82" s="43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25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25">
      <c r="A84" s="12" t="s">
        <v>151</v>
      </c>
      <c r="B84" s="41" t="s">
        <v>116</v>
      </c>
      <c r="C84" s="44" t="s">
        <v>117</v>
      </c>
      <c r="D84" s="44" t="s">
        <v>109</v>
      </c>
      <c r="E84" s="20"/>
      <c r="F84" s="5"/>
    </row>
    <row r="85" spans="1:6" x14ac:dyDescent="0.25">
      <c r="A85" s="12" t="s">
        <v>152</v>
      </c>
      <c r="B85" s="43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25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25">
      <c r="A87" s="12" t="s">
        <v>154</v>
      </c>
      <c r="B87" s="41" t="s">
        <v>116</v>
      </c>
      <c r="C87" s="44" t="s">
        <v>117</v>
      </c>
      <c r="D87" s="44" t="s">
        <v>109</v>
      </c>
      <c r="E87" s="20"/>
      <c r="F87" s="5"/>
    </row>
    <row r="88" spans="1:6" x14ac:dyDescent="0.25">
      <c r="A88" s="12" t="s">
        <v>155</v>
      </c>
      <c r="B88" s="43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25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25">
      <c r="A90" s="12" t="s">
        <v>157</v>
      </c>
      <c r="B90" s="41" t="s">
        <v>116</v>
      </c>
      <c r="C90" s="44" t="s">
        <v>117</v>
      </c>
      <c r="D90" s="44" t="s">
        <v>109</v>
      </c>
      <c r="E90" s="20"/>
      <c r="F90" s="5"/>
    </row>
    <row r="91" spans="1:6" x14ac:dyDescent="0.25">
      <c r="A91" s="12" t="s">
        <v>158</v>
      </c>
      <c r="B91" s="43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25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25">
      <c r="A93" s="12" t="s">
        <v>160</v>
      </c>
      <c r="B93" s="41" t="s">
        <v>116</v>
      </c>
      <c r="C93" s="44" t="s">
        <v>117</v>
      </c>
      <c r="D93" s="44" t="s">
        <v>109</v>
      </c>
      <c r="E93" s="20"/>
      <c r="F93" s="5"/>
    </row>
    <row r="94" spans="1:6" x14ac:dyDescent="0.25">
      <c r="A94" s="12" t="s">
        <v>161</v>
      </c>
      <c r="B94" s="43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25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25">
      <c r="A96" s="12" t="s">
        <v>163</v>
      </c>
      <c r="B96" s="41" t="s">
        <v>116</v>
      </c>
      <c r="C96" s="44" t="s">
        <v>117</v>
      </c>
      <c r="D96" s="44" t="s">
        <v>109</v>
      </c>
      <c r="E96" s="20"/>
      <c r="F96" s="5"/>
    </row>
    <row r="97" spans="1:6" x14ac:dyDescent="0.25">
      <c r="A97" s="12" t="s">
        <v>164</v>
      </c>
      <c r="B97" s="43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25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25">
      <c r="A99" s="12" t="s">
        <v>166</v>
      </c>
      <c r="B99" s="41" t="s">
        <v>116</v>
      </c>
      <c r="C99" s="44" t="s">
        <v>117</v>
      </c>
      <c r="D99" s="44" t="s">
        <v>109</v>
      </c>
      <c r="E99" s="20"/>
      <c r="F99" s="5"/>
    </row>
    <row r="100" spans="1:6" x14ac:dyDescent="0.25">
      <c r="A100" s="12" t="s">
        <v>167</v>
      </c>
      <c r="B100" s="43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25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25">
      <c r="A102" s="12" t="s">
        <v>169</v>
      </c>
      <c r="B102" s="41" t="s">
        <v>116</v>
      </c>
      <c r="C102" s="44" t="s">
        <v>117</v>
      </c>
      <c r="D102" s="44" t="s">
        <v>109</v>
      </c>
      <c r="E102" s="20"/>
      <c r="F102" s="5"/>
    </row>
    <row r="103" spans="1:6" x14ac:dyDescent="0.25">
      <c r="A103" s="12" t="s">
        <v>170</v>
      </c>
      <c r="B103" s="43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25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25">
      <c r="A105" s="12" t="s">
        <v>172</v>
      </c>
      <c r="B105" s="41" t="s">
        <v>116</v>
      </c>
      <c r="C105" s="44" t="s">
        <v>117</v>
      </c>
      <c r="D105" s="44" t="s">
        <v>109</v>
      </c>
      <c r="E105" s="20"/>
      <c r="F105" s="5"/>
    </row>
    <row r="106" spans="1:6" x14ac:dyDescent="0.25">
      <c r="A106" s="12" t="s">
        <v>173</v>
      </c>
      <c r="B106" s="43" t="s">
        <v>111</v>
      </c>
      <c r="C106" s="12" t="s">
        <v>112</v>
      </c>
      <c r="D106" s="12" t="s">
        <v>109</v>
      </c>
      <c r="E106" s="12"/>
      <c r="F106" s="5"/>
    </row>
    <row r="107" spans="1:6" x14ac:dyDescent="0.25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25">
      <c r="A108" s="12" t="s">
        <v>175</v>
      </c>
      <c r="B108" s="41" t="s">
        <v>116</v>
      </c>
      <c r="C108" s="44" t="s">
        <v>117</v>
      </c>
      <c r="D108" s="44" t="s">
        <v>109</v>
      </c>
      <c r="E108" s="20"/>
      <c r="F108" s="5"/>
    </row>
    <row r="109" spans="1:6" ht="16.5" x14ac:dyDescent="0.25">
      <c r="A109" s="12" t="s">
        <v>176</v>
      </c>
      <c r="B109" s="17" t="s">
        <v>177</v>
      </c>
      <c r="C109" s="12" t="s">
        <v>22</v>
      </c>
      <c r="D109" s="12" t="s">
        <v>178</v>
      </c>
      <c r="E109" s="45">
        <f>ROUND(SIS011_F_Vienanareskain1Kainos1+SIS011_F_Vienanareskain2Kainos1,2)</f>
        <v>8.6199999999999992</v>
      </c>
      <c r="F109" s="5"/>
    </row>
    <row r="110" spans="1:6" ht="16.5" x14ac:dyDescent="0.25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1.29</v>
      </c>
      <c r="F110" s="5"/>
    </row>
    <row r="111" spans="1:6" ht="15" customHeight="1" x14ac:dyDescent="0.25">
      <c r="A111" s="65" t="s">
        <v>182</v>
      </c>
      <c r="B111" s="22" t="s">
        <v>183</v>
      </c>
      <c r="C111" s="12" t="s">
        <v>22</v>
      </c>
      <c r="D111" s="12" t="s">
        <v>184</v>
      </c>
      <c r="E111" s="67">
        <v>7.33</v>
      </c>
      <c r="F111" s="5"/>
    </row>
    <row r="112" spans="1:6" ht="31.5" customHeight="1" x14ac:dyDescent="0.25">
      <c r="A112" s="69"/>
      <c r="B112" s="23"/>
      <c r="C112" s="12" t="s">
        <v>39</v>
      </c>
      <c r="D112" s="24" t="s">
        <v>279</v>
      </c>
      <c r="E112" s="70"/>
      <c r="F112" s="5"/>
    </row>
    <row r="113" spans="1:6" x14ac:dyDescent="0.25">
      <c r="A113" s="12" t="s">
        <v>185</v>
      </c>
      <c r="B113" s="46" t="s">
        <v>186</v>
      </c>
      <c r="C113" s="47"/>
      <c r="D113" s="47"/>
      <c r="E113" s="48"/>
      <c r="F113" s="5"/>
    </row>
    <row r="114" spans="1:6" ht="18.75" x14ac:dyDescent="0.25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1.29</v>
      </c>
      <c r="F114" s="5"/>
    </row>
    <row r="115" spans="1:6" ht="18.75" x14ac:dyDescent="0.25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11.82</v>
      </c>
      <c r="F115" s="5"/>
    </row>
    <row r="116" spans="1:6" ht="16.5" x14ac:dyDescent="0.25">
      <c r="A116" s="12" t="s">
        <v>194</v>
      </c>
      <c r="B116" s="19" t="s">
        <v>195</v>
      </c>
      <c r="C116" s="12" t="s">
        <v>22</v>
      </c>
      <c r="D116" s="12" t="s">
        <v>196</v>
      </c>
      <c r="E116" s="45">
        <f>SIS011_F_Vienanareskain2Kainos1</f>
        <v>7.33</v>
      </c>
      <c r="F116" s="5"/>
    </row>
    <row r="117" spans="1:6" x14ac:dyDescent="0.25">
      <c r="A117" s="10" t="s">
        <v>197</v>
      </c>
      <c r="B117" s="14" t="s">
        <v>198</v>
      </c>
      <c r="C117" s="15"/>
      <c r="D117" s="15"/>
      <c r="E117" s="49"/>
      <c r="F117" s="5"/>
    </row>
    <row r="118" spans="1:6" ht="16.5" x14ac:dyDescent="0.25">
      <c r="A118" s="12" t="s">
        <v>199</v>
      </c>
      <c r="B118" s="41" t="s">
        <v>200</v>
      </c>
      <c r="C118" s="12" t="s">
        <v>22</v>
      </c>
      <c r="D118" s="12" t="s">
        <v>201</v>
      </c>
      <c r="E118" s="45">
        <f>ROUND(E119+E120,2)</f>
        <v>2.64</v>
      </c>
      <c r="F118" s="5"/>
    </row>
    <row r="119" spans="1:6" ht="16.5" x14ac:dyDescent="0.25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 x14ac:dyDescent="0.25">
      <c r="A120" s="65" t="s">
        <v>205</v>
      </c>
      <c r="B120" s="22" t="s">
        <v>206</v>
      </c>
      <c r="C120" s="12" t="s">
        <v>22</v>
      </c>
      <c r="D120" s="12" t="s">
        <v>207</v>
      </c>
      <c r="E120" s="67">
        <v>1.81</v>
      </c>
      <c r="F120" s="5"/>
    </row>
    <row r="121" spans="1:6" ht="35.25" customHeight="1" x14ac:dyDescent="0.25">
      <c r="A121" s="69"/>
      <c r="B121" s="23"/>
      <c r="C121" s="12" t="s">
        <v>39</v>
      </c>
      <c r="D121" s="24" t="s">
        <v>281</v>
      </c>
      <c r="E121" s="68"/>
      <c r="F121" s="5"/>
    </row>
    <row r="122" spans="1:6" ht="17.25" customHeight="1" x14ac:dyDescent="0.25">
      <c r="A122" s="12" t="s">
        <v>208</v>
      </c>
      <c r="B122" s="46" t="s">
        <v>209</v>
      </c>
      <c r="C122" s="47"/>
      <c r="D122" s="47"/>
      <c r="E122" s="48"/>
      <c r="F122" s="5"/>
    </row>
    <row r="123" spans="1:6" ht="18.75" x14ac:dyDescent="0.25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6.08</v>
      </c>
      <c r="F123" s="5"/>
    </row>
    <row r="124" spans="1:6" ht="18.75" x14ac:dyDescent="0.25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6.38</v>
      </c>
      <c r="F124" s="5"/>
    </row>
    <row r="125" spans="1:6" ht="16.5" x14ac:dyDescent="0.25">
      <c r="A125" s="12" t="s">
        <v>214</v>
      </c>
      <c r="B125" s="19" t="s">
        <v>215</v>
      </c>
      <c r="C125" s="12" t="s">
        <v>22</v>
      </c>
      <c r="D125" s="12" t="s">
        <v>216</v>
      </c>
      <c r="E125" s="45">
        <f>SIS011_F_Vienanaressilu2Kainos1</f>
        <v>1.81</v>
      </c>
      <c r="F125" s="5"/>
    </row>
    <row r="126" spans="1:6" x14ac:dyDescent="0.25">
      <c r="A126" s="10" t="s">
        <v>217</v>
      </c>
      <c r="B126" s="14" t="s">
        <v>218</v>
      </c>
      <c r="C126" s="15"/>
      <c r="D126" s="15"/>
      <c r="E126" s="49"/>
      <c r="F126" s="5"/>
    </row>
    <row r="127" spans="1:6" ht="16.5" x14ac:dyDescent="0.25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0.02</v>
      </c>
      <c r="F127" s="5"/>
    </row>
    <row r="128" spans="1:6" ht="18.75" x14ac:dyDescent="0.25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</v>
      </c>
      <c r="F128" s="5"/>
    </row>
    <row r="129" spans="1:6" ht="18.75" x14ac:dyDescent="0.25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0.15</v>
      </c>
      <c r="F129" s="5"/>
    </row>
    <row r="130" spans="1:6" x14ac:dyDescent="0.25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</v>
      </c>
      <c r="F130" s="5"/>
    </row>
    <row r="131" spans="1:6" ht="48" customHeight="1" x14ac:dyDescent="0.25">
      <c r="A131" s="12" t="s">
        <v>229</v>
      </c>
      <c r="B131" s="43" t="s">
        <v>230</v>
      </c>
      <c r="C131" s="12" t="s">
        <v>22</v>
      </c>
      <c r="D131" s="50" t="s">
        <v>231</v>
      </c>
      <c r="E131" s="51"/>
      <c r="F131" s="5"/>
    </row>
    <row r="132" spans="1:6" ht="44.25" customHeight="1" x14ac:dyDescent="0.25">
      <c r="A132" s="12" t="s">
        <v>232</v>
      </c>
      <c r="B132" s="43" t="s">
        <v>230</v>
      </c>
      <c r="C132" s="12" t="s">
        <v>22</v>
      </c>
      <c r="D132" s="50" t="s">
        <v>231</v>
      </c>
      <c r="E132" s="51"/>
      <c r="F132" s="5"/>
    </row>
    <row r="133" spans="1:6" ht="45" customHeight="1" x14ac:dyDescent="0.25">
      <c r="A133" s="12" t="s">
        <v>233</v>
      </c>
      <c r="B133" s="43" t="s">
        <v>230</v>
      </c>
      <c r="C133" s="12" t="s">
        <v>22</v>
      </c>
      <c r="D133" s="50" t="s">
        <v>231</v>
      </c>
      <c r="E133" s="51"/>
      <c r="F133" s="5"/>
    </row>
    <row r="134" spans="1:6" ht="45" customHeight="1" x14ac:dyDescent="0.25">
      <c r="A134" s="12" t="s">
        <v>234</v>
      </c>
      <c r="B134" s="43" t="s">
        <v>230</v>
      </c>
      <c r="C134" s="12" t="s">
        <v>22</v>
      </c>
      <c r="D134" s="50" t="s">
        <v>231</v>
      </c>
      <c r="E134" s="51"/>
      <c r="F134" s="5"/>
    </row>
    <row r="135" spans="1:6" ht="45" customHeight="1" x14ac:dyDescent="0.25">
      <c r="A135" s="12" t="s">
        <v>235</v>
      </c>
      <c r="B135" s="43" t="s">
        <v>230</v>
      </c>
      <c r="C135" s="12" t="s">
        <v>22</v>
      </c>
      <c r="D135" s="50" t="s">
        <v>231</v>
      </c>
      <c r="E135" s="51"/>
      <c r="F135" s="5"/>
    </row>
    <row r="136" spans="1:6" ht="54" customHeight="1" x14ac:dyDescent="0.25">
      <c r="A136" s="12" t="s">
        <v>236</v>
      </c>
      <c r="B136" s="43" t="s">
        <v>230</v>
      </c>
      <c r="C136" s="12" t="s">
        <v>22</v>
      </c>
      <c r="D136" s="50" t="s">
        <v>231</v>
      </c>
      <c r="E136" s="51"/>
      <c r="F136" s="5"/>
    </row>
    <row r="137" spans="1:6" ht="45" customHeight="1" x14ac:dyDescent="0.25">
      <c r="A137" s="12" t="s">
        <v>237</v>
      </c>
      <c r="B137" s="43" t="s">
        <v>230</v>
      </c>
      <c r="C137" s="12" t="s">
        <v>22</v>
      </c>
      <c r="D137" s="50" t="s">
        <v>231</v>
      </c>
      <c r="E137" s="51"/>
      <c r="F137" s="5"/>
    </row>
    <row r="138" spans="1:6" ht="45" customHeight="1" x14ac:dyDescent="0.25">
      <c r="A138" s="12" t="s">
        <v>238</v>
      </c>
      <c r="B138" s="43" t="s">
        <v>230</v>
      </c>
      <c r="C138" s="12" t="s">
        <v>22</v>
      </c>
      <c r="D138" s="50" t="s">
        <v>231</v>
      </c>
      <c r="E138" s="51"/>
      <c r="F138" s="5"/>
    </row>
    <row r="139" spans="1:6" ht="45" customHeight="1" x14ac:dyDescent="0.25">
      <c r="A139" s="12" t="s">
        <v>239</v>
      </c>
      <c r="B139" s="43" t="s">
        <v>230</v>
      </c>
      <c r="C139" s="12" t="s">
        <v>22</v>
      </c>
      <c r="D139" s="50" t="s">
        <v>231</v>
      </c>
      <c r="E139" s="51"/>
      <c r="F139" s="5"/>
    </row>
    <row r="140" spans="1:6" ht="45" customHeight="1" x14ac:dyDescent="0.25">
      <c r="A140" s="12" t="s">
        <v>240</v>
      </c>
      <c r="B140" s="43" t="s">
        <v>230</v>
      </c>
      <c r="C140" s="12" t="s">
        <v>22</v>
      </c>
      <c r="D140" s="50" t="s">
        <v>231</v>
      </c>
      <c r="E140" s="51"/>
      <c r="F140" s="5"/>
    </row>
    <row r="141" spans="1:6" x14ac:dyDescent="0.25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11.28</v>
      </c>
      <c r="F141" s="5"/>
    </row>
    <row r="142" spans="1:6" ht="68.25" customHeight="1" x14ac:dyDescent="0.25">
      <c r="A142" s="10" t="s">
        <v>243</v>
      </c>
      <c r="B142" s="29" t="s">
        <v>244</v>
      </c>
      <c r="C142" s="10" t="s">
        <v>22</v>
      </c>
      <c r="D142" s="50" t="s">
        <v>245</v>
      </c>
      <c r="E142" s="51"/>
      <c r="F142" s="5"/>
    </row>
    <row r="143" spans="1:6" x14ac:dyDescent="0.25">
      <c r="A143" s="10" t="s">
        <v>246</v>
      </c>
      <c r="B143" s="29" t="s">
        <v>247</v>
      </c>
      <c r="C143" s="10" t="s">
        <v>22</v>
      </c>
      <c r="D143" s="12" t="s">
        <v>109</v>
      </c>
      <c r="E143" s="18">
        <f>ROUND(E141-E142,2)</f>
        <v>11.28</v>
      </c>
      <c r="F143" s="5"/>
    </row>
    <row r="144" spans="1:6" x14ac:dyDescent="0.25">
      <c r="A144" s="10" t="s">
        <v>248</v>
      </c>
      <c r="B144" s="29" t="s">
        <v>249</v>
      </c>
      <c r="C144" s="10" t="s">
        <v>22</v>
      </c>
      <c r="D144" s="12" t="s">
        <v>109</v>
      </c>
      <c r="E144" s="18">
        <f>ROUND(E143*1.09,2)</f>
        <v>12.3</v>
      </c>
      <c r="F144" s="5"/>
    </row>
    <row r="145" spans="1:6" x14ac:dyDescent="0.25">
      <c r="A145" s="10" t="s">
        <v>250</v>
      </c>
      <c r="B145" s="29" t="s">
        <v>251</v>
      </c>
      <c r="C145" s="10" t="s">
        <v>22</v>
      </c>
      <c r="D145" s="12" t="s">
        <v>109</v>
      </c>
      <c r="E145" s="51">
        <v>12.1</v>
      </c>
      <c r="F145" s="5"/>
    </row>
    <row r="146" spans="1:6" x14ac:dyDescent="0.25">
      <c r="A146" s="10" t="s">
        <v>252</v>
      </c>
      <c r="B146" s="29" t="s">
        <v>253</v>
      </c>
      <c r="C146" s="10" t="s">
        <v>254</v>
      </c>
      <c r="D146" s="12" t="s">
        <v>109</v>
      </c>
      <c r="E146" s="18">
        <f>((-E145 + E143)/ E145)*100</f>
        <v>-6.7768595041322337</v>
      </c>
      <c r="F146" s="5"/>
    </row>
    <row r="147" spans="1:6" x14ac:dyDescent="0.25">
      <c r="A147" s="12" t="s">
        <v>255</v>
      </c>
      <c r="B147" s="19" t="s">
        <v>256</v>
      </c>
      <c r="C147" s="12" t="s">
        <v>117</v>
      </c>
      <c r="D147" s="71" t="s">
        <v>14</v>
      </c>
      <c r="E147" s="52">
        <v>5035878</v>
      </c>
      <c r="F147" s="5"/>
    </row>
    <row r="148" spans="1:6" x14ac:dyDescent="0.25">
      <c r="A148" s="12" t="s">
        <v>257</v>
      </c>
      <c r="B148" s="19" t="s">
        <v>258</v>
      </c>
      <c r="C148" s="12" t="s">
        <v>117</v>
      </c>
      <c r="D148" s="72"/>
      <c r="E148" s="53">
        <f>SUM(E149:E155)</f>
        <v>5035878</v>
      </c>
      <c r="F148" s="5"/>
    </row>
    <row r="149" spans="1:6" x14ac:dyDescent="0.25">
      <c r="A149" s="12" t="s">
        <v>259</v>
      </c>
      <c r="B149" s="43" t="s">
        <v>260</v>
      </c>
      <c r="C149" s="12" t="s">
        <v>117</v>
      </c>
      <c r="D149" s="72"/>
      <c r="E149" s="52">
        <v>5035878</v>
      </c>
      <c r="F149" s="5"/>
    </row>
    <row r="150" spans="1:6" x14ac:dyDescent="0.25">
      <c r="A150" s="12" t="s">
        <v>261</v>
      </c>
      <c r="B150" s="43" t="s">
        <v>260</v>
      </c>
      <c r="C150" s="12" t="s">
        <v>117</v>
      </c>
      <c r="D150" s="72"/>
      <c r="E150" s="52"/>
      <c r="F150" s="5"/>
    </row>
    <row r="151" spans="1:6" x14ac:dyDescent="0.25">
      <c r="A151" s="12" t="s">
        <v>262</v>
      </c>
      <c r="B151" s="43" t="s">
        <v>260</v>
      </c>
      <c r="C151" s="12" t="s">
        <v>117</v>
      </c>
      <c r="D151" s="72"/>
      <c r="E151" s="52"/>
      <c r="F151" s="5"/>
    </row>
    <row r="152" spans="1:6" x14ac:dyDescent="0.25">
      <c r="A152" s="12" t="s">
        <v>263</v>
      </c>
      <c r="B152" s="43" t="s">
        <v>260</v>
      </c>
      <c r="C152" s="12" t="s">
        <v>117</v>
      </c>
      <c r="D152" s="72"/>
      <c r="E152" s="52"/>
      <c r="F152" s="5"/>
    </row>
    <row r="153" spans="1:6" x14ac:dyDescent="0.25">
      <c r="A153" s="12" t="s">
        <v>264</v>
      </c>
      <c r="B153" s="43" t="s">
        <v>260</v>
      </c>
      <c r="C153" s="12" t="s">
        <v>117</v>
      </c>
      <c r="D153" s="72"/>
      <c r="E153" s="52"/>
      <c r="F153" s="5"/>
    </row>
    <row r="154" spans="1:6" x14ac:dyDescent="0.25">
      <c r="A154" s="12" t="s">
        <v>265</v>
      </c>
      <c r="B154" s="43" t="s">
        <v>260</v>
      </c>
      <c r="C154" s="12" t="s">
        <v>117</v>
      </c>
      <c r="D154" s="72"/>
      <c r="E154" s="52"/>
      <c r="F154" s="5"/>
    </row>
    <row r="155" spans="1:6" x14ac:dyDescent="0.25">
      <c r="A155" s="12" t="s">
        <v>266</v>
      </c>
      <c r="B155" s="43" t="s">
        <v>260</v>
      </c>
      <c r="C155" s="12" t="s">
        <v>117</v>
      </c>
      <c r="D155" s="72"/>
      <c r="E155" s="52"/>
      <c r="F155" s="5"/>
    </row>
    <row r="156" spans="1:6" x14ac:dyDescent="0.25">
      <c r="A156" s="12" t="s">
        <v>267</v>
      </c>
      <c r="B156" s="19" t="s">
        <v>268</v>
      </c>
      <c r="C156" s="12" t="s">
        <v>117</v>
      </c>
      <c r="D156" s="72"/>
      <c r="E156" s="53">
        <f>SUM(E157:E163)</f>
        <v>4341656</v>
      </c>
      <c r="F156" s="5"/>
    </row>
    <row r="157" spans="1:6" x14ac:dyDescent="0.25">
      <c r="A157" s="12" t="s">
        <v>269</v>
      </c>
      <c r="B157" s="43" t="s">
        <v>260</v>
      </c>
      <c r="C157" s="12" t="s">
        <v>117</v>
      </c>
      <c r="D157" s="72"/>
      <c r="E157" s="52">
        <v>4341656</v>
      </c>
      <c r="F157" s="5"/>
    </row>
    <row r="158" spans="1:6" x14ac:dyDescent="0.25">
      <c r="A158" s="12" t="s">
        <v>270</v>
      </c>
      <c r="B158" s="43" t="s">
        <v>260</v>
      </c>
      <c r="C158" s="12" t="s">
        <v>117</v>
      </c>
      <c r="D158" s="72"/>
      <c r="E158" s="52"/>
      <c r="F158" s="5"/>
    </row>
    <row r="159" spans="1:6" x14ac:dyDescent="0.25">
      <c r="A159" s="12" t="s">
        <v>271</v>
      </c>
      <c r="B159" s="43" t="s">
        <v>260</v>
      </c>
      <c r="C159" s="12" t="s">
        <v>117</v>
      </c>
      <c r="D159" s="72"/>
      <c r="E159" s="52"/>
      <c r="F159" s="5"/>
    </row>
    <row r="160" spans="1:6" x14ac:dyDescent="0.25">
      <c r="A160" s="12" t="s">
        <v>272</v>
      </c>
      <c r="B160" s="43" t="s">
        <v>260</v>
      </c>
      <c r="C160" s="12" t="s">
        <v>117</v>
      </c>
      <c r="D160" s="72"/>
      <c r="E160" s="52"/>
      <c r="F160" s="5"/>
    </row>
    <row r="161" spans="1:6" x14ac:dyDescent="0.25">
      <c r="A161" s="12" t="s">
        <v>273</v>
      </c>
      <c r="B161" s="43" t="s">
        <v>260</v>
      </c>
      <c r="C161" s="12" t="s">
        <v>117</v>
      </c>
      <c r="D161" s="72"/>
      <c r="E161" s="52"/>
      <c r="F161" s="5"/>
    </row>
    <row r="162" spans="1:6" x14ac:dyDescent="0.25">
      <c r="A162" s="12" t="s">
        <v>274</v>
      </c>
      <c r="B162" s="43" t="s">
        <v>260</v>
      </c>
      <c r="C162" s="12" t="s">
        <v>117</v>
      </c>
      <c r="D162" s="72"/>
      <c r="E162" s="52"/>
      <c r="F162" s="5"/>
    </row>
    <row r="163" spans="1:6" x14ac:dyDescent="0.25">
      <c r="A163" s="12" t="s">
        <v>275</v>
      </c>
      <c r="B163" s="43" t="s">
        <v>260</v>
      </c>
      <c r="C163" s="12" t="s">
        <v>117</v>
      </c>
      <c r="D163" s="73"/>
      <c r="E163" s="52"/>
      <c r="F163" s="5"/>
    </row>
    <row r="164" spans="1:6" ht="39" customHeight="1" x14ac:dyDescent="0.25">
      <c r="A164" s="54" t="s">
        <v>276</v>
      </c>
      <c r="B164" s="19" t="s">
        <v>277</v>
      </c>
      <c r="C164" s="61" t="s">
        <v>282</v>
      </c>
      <c r="D164" s="62"/>
      <c r="E164" s="63"/>
      <c r="F164" s="5"/>
    </row>
    <row r="165" spans="1:6" x14ac:dyDescent="0.25">
      <c r="A165" s="55"/>
      <c r="B165" s="56"/>
      <c r="C165" s="55"/>
      <c r="D165" s="57"/>
      <c r="E165" s="58"/>
      <c r="F165" s="5"/>
    </row>
    <row r="166" spans="1:6" s="1" customFormat="1" ht="39" customHeight="1" x14ac:dyDescent="0.25">
      <c r="A166" s="64" t="s">
        <v>278</v>
      </c>
      <c r="B166" s="64"/>
      <c r="C166" s="64"/>
      <c r="D166" s="64"/>
      <c r="E166" s="64"/>
      <c r="F166" s="59"/>
    </row>
    <row r="167" spans="1:6" s="1" customFormat="1" ht="28.5" customHeight="1" x14ac:dyDescent="0.25">
      <c r="A167" s="64"/>
      <c r="B167" s="64"/>
      <c r="C167" s="64"/>
      <c r="D167" s="64"/>
      <c r="E167" s="64"/>
      <c r="F167" s="59"/>
    </row>
    <row r="168" spans="1:6" s="1" customFormat="1" ht="18.95" customHeight="1" x14ac:dyDescent="0.25">
      <c r="A168" s="64"/>
      <c r="B168" s="64"/>
      <c r="C168" s="64"/>
      <c r="D168" s="64"/>
      <c r="E168" s="64"/>
      <c r="F168" s="59"/>
    </row>
    <row r="169" spans="1:6" s="1" customFormat="1" x14ac:dyDescent="0.25">
      <c r="A169" s="64"/>
      <c r="B169" s="64"/>
      <c r="C169" s="64"/>
      <c r="D169" s="64"/>
      <c r="E169" s="64"/>
      <c r="F169" s="59"/>
    </row>
    <row r="170" spans="1:6" s="1" customFormat="1" x14ac:dyDescent="0.25">
      <c r="A170" s="64"/>
      <c r="B170" s="64"/>
      <c r="C170" s="64"/>
      <c r="D170" s="64"/>
      <c r="E170" s="64"/>
      <c r="F170" s="59"/>
    </row>
    <row r="171" spans="1:6" x14ac:dyDescent="0.25">
      <c r="A171" s="64"/>
      <c r="B171" s="64"/>
      <c r="C171" s="64"/>
      <c r="D171" s="64"/>
      <c r="E171" s="64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660</vt:i4>
      </vt:variant>
    </vt:vector>
  </HeadingPairs>
  <TitlesOfParts>
    <vt:vector size="661" baseType="lpstr">
      <vt:lpstr>Forma 1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user14</cp:lastModifiedBy>
  <cp:lastPrinted>2024-02-28T10:41:17Z</cp:lastPrinted>
  <dcterms:created xsi:type="dcterms:W3CDTF">2023-12-21T11:10:15Z</dcterms:created>
  <dcterms:modified xsi:type="dcterms:W3CDTF">2024-03-08T07:20:47Z</dcterms:modified>
</cp:coreProperties>
</file>