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14\Desktop\"/>
    </mc:Choice>
  </mc:AlternateContent>
  <bookViews>
    <workbookView xWindow="0" yWindow="0" windowWidth="28800" windowHeight="12135" activeTab="3"/>
  </bookViews>
  <sheets>
    <sheet name="1" sheetId="1" r:id="rId1"/>
    <sheet name="2" sheetId="2" r:id="rId2"/>
    <sheet name="3" sheetId="3" r:id="rId3"/>
    <sheet name="4" sheetId="4" r:id="rId4"/>
    <sheet name="7" sheetId="11" r:id="rId5"/>
    <sheet name="8" sheetId="12" r:id="rId6"/>
    <sheet name="9" sheetId="13" r:id="rId7"/>
    <sheet name="10" sheetId="14" r:id="rId8"/>
    <sheet name="13" sheetId="15" r:id="rId9"/>
    <sheet name="14" sheetId="16" r:id="rId10"/>
    <sheet name="15" sheetId="17" r:id="rId11"/>
    <sheet name="16" sheetId="18" r:id="rId12"/>
    <sheet name="17" sheetId="19" r:id="rId13"/>
    <sheet name="Nesikliu sarasas" sheetId="20" r:id="rId14"/>
  </sheets>
  <externalReferences>
    <externalReference r:id="rId15"/>
    <externalReference r:id="rId16"/>
    <externalReference r:id="rId17"/>
  </externalReferences>
  <definedNames>
    <definedName name="_xlnm._FilterDatabase" hidden="1">[1]gamybaK!#REF!</definedName>
    <definedName name="filter" hidden="1">[2]gamybaK!#REF!</definedName>
    <definedName name="II.7.Nebaigta_statyba">'[3]1.vardai'!$G$105</definedName>
    <definedName name="lkjh" hidden="1">[2]gamybaK!#REF!</definedName>
    <definedName name="_xlnm.Print_Area" localSheetId="0">'1'!$B$2:$S$68</definedName>
    <definedName name="_xlnm.Print_Area" localSheetId="7">'10'!$B$2:$V$42</definedName>
    <definedName name="_xlnm.Print_Area" localSheetId="8">'13'!$B$2:$T$165</definedName>
    <definedName name="_xlnm.Print_Area" localSheetId="9">'14'!$A$1:$T$168</definedName>
    <definedName name="_xlnm.Print_Area" localSheetId="10">'15'!$A$1:$T$167</definedName>
    <definedName name="_xlnm.Print_Area" localSheetId="11">'16'!$A$1:$S$167</definedName>
    <definedName name="_xlnm.Print_Area" localSheetId="12">'17'!$B$2:$U$40</definedName>
    <definedName name="_xlnm.Print_Area" localSheetId="1">'2'!$T$2:$AJ$119</definedName>
    <definedName name="_xlnm.Print_Area" localSheetId="2">'3'!$B$2:$N$56</definedName>
    <definedName name="_xlnm.Print_Area" localSheetId="3">'4'!$B$2:$AO$1512</definedName>
    <definedName name="_xlnm.Print_Area" localSheetId="4">'7'!$B$2:$P$169</definedName>
    <definedName name="_xlnm.Print_Area" localSheetId="5">'8'!$B$2:$V$167</definedName>
    <definedName name="_xlnm.Print_Area" localSheetId="6">'9'!$B$2:$J$166</definedName>
    <definedName name="_xlnm.Print_Titles" localSheetId="0">'1'!$1:$17</definedName>
    <definedName name="_xlnm.Print_Titles" localSheetId="8">'13'!$22:$27</definedName>
    <definedName name="_xlnm.Print_Titles" localSheetId="9">'14'!$23:$28</definedName>
    <definedName name="_xlnm.Print_Titles" localSheetId="10">'15'!$23:$28</definedName>
    <definedName name="_xlnm.Print_Titles" localSheetId="11">'16'!$23:$28</definedName>
    <definedName name="_xlnm.Print_Titles" localSheetId="1">'2'!$26:$33</definedName>
    <definedName name="_xlnm.Print_Titles" localSheetId="3">'4'!$24:$28</definedName>
    <definedName name="_xlnm.Print_Titles" localSheetId="4">'7'!$23:$26</definedName>
    <definedName name="_xlnm.Print_Titles" localSheetId="5">'8'!$21:$26</definedName>
    <definedName name="_xlnm.Print_Titles" localSheetId="6">'9'!$23:$28</definedName>
    <definedName name="Priskyrimas_turtas">'[3]1.vardai'!$H$48:$H$76</definedName>
    <definedName name="Sąnaudos">'[3]1.vardai'!$C$477:$C$491</definedName>
    <definedName name="XLSCOMPFILTER" hidden="1">[2]gamybaK!#REF!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5" i="17" l="1"/>
  <c r="F26" i="20" l="1"/>
  <c r="R113" i="19"/>
  <c r="J31" i="19"/>
  <c r="G31" i="19"/>
  <c r="U30" i="19"/>
  <c r="G162" i="18"/>
  <c r="G161" i="18"/>
  <c r="G160" i="18"/>
  <c r="G158" i="18"/>
  <c r="G157" i="18"/>
  <c r="G156" i="18"/>
  <c r="G155" i="18"/>
  <c r="G154" i="18"/>
  <c r="G152" i="18"/>
  <c r="G150" i="18"/>
  <c r="G149" i="18"/>
  <c r="G148" i="18"/>
  <c r="G147" i="18"/>
  <c r="G146" i="18"/>
  <c r="G144" i="18"/>
  <c r="G142" i="18"/>
  <c r="G140" i="18"/>
  <c r="G139" i="18"/>
  <c r="G138" i="18"/>
  <c r="G137" i="18"/>
  <c r="G136" i="18"/>
  <c r="G134" i="18"/>
  <c r="G132" i="18"/>
  <c r="G131" i="18"/>
  <c r="G130" i="18"/>
  <c r="G129" i="18"/>
  <c r="G128" i="18"/>
  <c r="G126" i="18"/>
  <c r="G124" i="18"/>
  <c r="G123" i="18"/>
  <c r="G122" i="18"/>
  <c r="G121" i="18"/>
  <c r="G120" i="18"/>
  <c r="G118" i="18"/>
  <c r="G117" i="18"/>
  <c r="G116" i="18"/>
  <c r="G115" i="18"/>
  <c r="G114" i="18"/>
  <c r="G112" i="18"/>
  <c r="G110" i="18"/>
  <c r="G109" i="18"/>
  <c r="G108" i="18"/>
  <c r="G107" i="18"/>
  <c r="G106" i="18"/>
  <c r="G104" i="18"/>
  <c r="G102" i="18"/>
  <c r="G100" i="18"/>
  <c r="G99" i="18"/>
  <c r="G98" i="18"/>
  <c r="G97" i="18"/>
  <c r="G96" i="18"/>
  <c r="G95" i="18"/>
  <c r="G94" i="18"/>
  <c r="G92" i="18"/>
  <c r="G91" i="18"/>
  <c r="G90" i="18"/>
  <c r="G88" i="18"/>
  <c r="G87" i="18"/>
  <c r="G86" i="18"/>
  <c r="G85" i="18"/>
  <c r="G84" i="18"/>
  <c r="G82" i="18"/>
  <c r="G80" i="18"/>
  <c r="G79" i="18"/>
  <c r="G78" i="18"/>
  <c r="G77" i="18"/>
  <c r="G76" i="18"/>
  <c r="G74" i="18"/>
  <c r="G73" i="18"/>
  <c r="G72" i="18"/>
  <c r="G71" i="18"/>
  <c r="G70" i="18"/>
  <c r="G68" i="18"/>
  <c r="G66" i="18"/>
  <c r="G65" i="18"/>
  <c r="G64" i="18"/>
  <c r="G63" i="18"/>
  <c r="G62" i="18"/>
  <c r="G60" i="18"/>
  <c r="G58" i="18"/>
  <c r="G57" i="18"/>
  <c r="G56" i="18"/>
  <c r="G55" i="18"/>
  <c r="G54" i="18"/>
  <c r="G52" i="18"/>
  <c r="G50" i="18"/>
  <c r="G48" i="18"/>
  <c r="G47" i="18"/>
  <c r="G46" i="18"/>
  <c r="G45" i="18"/>
  <c r="G44" i="18"/>
  <c r="G43" i="18"/>
  <c r="G42" i="18"/>
  <c r="G41" i="18"/>
  <c r="G40" i="18"/>
  <c r="G39" i="18"/>
  <c r="G38" i="18"/>
  <c r="G36" i="18"/>
  <c r="G34" i="18"/>
  <c r="G32" i="18"/>
  <c r="G30" i="18"/>
  <c r="S163" i="17"/>
  <c r="K163" i="17"/>
  <c r="G162" i="17"/>
  <c r="G161" i="17"/>
  <c r="G160" i="17"/>
  <c r="G159" i="17"/>
  <c r="G158" i="17"/>
  <c r="G157" i="17"/>
  <c r="G156" i="17"/>
  <c r="G155" i="17"/>
  <c r="G154" i="17"/>
  <c r="G153" i="17"/>
  <c r="G152" i="17"/>
  <c r="G151" i="17"/>
  <c r="G150" i="17"/>
  <c r="G149" i="17"/>
  <c r="G148" i="17"/>
  <c r="G147" i="17"/>
  <c r="G146" i="17"/>
  <c r="G145" i="17"/>
  <c r="G144" i="17"/>
  <c r="G143" i="17"/>
  <c r="G142" i="17"/>
  <c r="G141" i="17"/>
  <c r="G140" i="17"/>
  <c r="G139" i="17"/>
  <c r="G138" i="17"/>
  <c r="G137" i="17"/>
  <c r="G136" i="17"/>
  <c r="G135" i="17"/>
  <c r="G134" i="17"/>
  <c r="G133" i="17"/>
  <c r="G132" i="17"/>
  <c r="G131" i="17"/>
  <c r="G130" i="17"/>
  <c r="G129" i="17"/>
  <c r="G128" i="17"/>
  <c r="G127" i="17"/>
  <c r="G126" i="17"/>
  <c r="G125" i="17"/>
  <c r="G124" i="17"/>
  <c r="G123" i="17"/>
  <c r="G122" i="17"/>
  <c r="G121" i="17"/>
  <c r="G120" i="17"/>
  <c r="G119" i="17"/>
  <c r="G118" i="17"/>
  <c r="G117" i="17"/>
  <c r="G116" i="17"/>
  <c r="G115" i="17"/>
  <c r="G114" i="17"/>
  <c r="G113" i="17"/>
  <c r="G112" i="17"/>
  <c r="G111" i="17"/>
  <c r="G110" i="17"/>
  <c r="G109" i="17"/>
  <c r="G108" i="17"/>
  <c r="G107" i="17"/>
  <c r="G106" i="17"/>
  <c r="G105" i="17"/>
  <c r="G104" i="17"/>
  <c r="G103" i="17"/>
  <c r="G102" i="17"/>
  <c r="G101" i="17"/>
  <c r="G100" i="17"/>
  <c r="G99" i="17"/>
  <c r="G98" i="17"/>
  <c r="G97" i="17"/>
  <c r="G96" i="17"/>
  <c r="G95" i="17"/>
  <c r="G94" i="17"/>
  <c r="G93" i="17"/>
  <c r="G92" i="17"/>
  <c r="G91" i="17"/>
  <c r="G90" i="17"/>
  <c r="G89" i="17"/>
  <c r="G88" i="17"/>
  <c r="G87" i="17"/>
  <c r="G86" i="17"/>
  <c r="G85" i="17"/>
  <c r="G84" i="17"/>
  <c r="G83" i="17"/>
  <c r="G82" i="17"/>
  <c r="G81" i="17"/>
  <c r="G80" i="17"/>
  <c r="G79" i="17"/>
  <c r="G78" i="17"/>
  <c r="G77" i="17"/>
  <c r="G76" i="17"/>
  <c r="G75" i="17"/>
  <c r="G74" i="17"/>
  <c r="G73" i="17"/>
  <c r="G72" i="17"/>
  <c r="G71" i="17"/>
  <c r="G70" i="17"/>
  <c r="G69" i="17"/>
  <c r="G68" i="17"/>
  <c r="G67" i="17"/>
  <c r="G66" i="17"/>
  <c r="G65" i="17"/>
  <c r="G64" i="17"/>
  <c r="G63" i="17"/>
  <c r="G62" i="17"/>
  <c r="G61" i="17"/>
  <c r="G60" i="17"/>
  <c r="G59" i="17"/>
  <c r="G58" i="17"/>
  <c r="G57" i="17"/>
  <c r="G56" i="17"/>
  <c r="G54" i="17"/>
  <c r="G53" i="17"/>
  <c r="G52" i="17"/>
  <c r="G51" i="17"/>
  <c r="G50" i="17"/>
  <c r="G49" i="17"/>
  <c r="G48" i="17"/>
  <c r="G47" i="17"/>
  <c r="G46" i="17"/>
  <c r="G45" i="17"/>
  <c r="G44" i="17"/>
  <c r="G43" i="17"/>
  <c r="G42" i="17"/>
  <c r="G41" i="17"/>
  <c r="G40" i="17"/>
  <c r="G39" i="17"/>
  <c r="G38" i="17"/>
  <c r="G37" i="17"/>
  <c r="G36" i="17"/>
  <c r="G35" i="17"/>
  <c r="R113" i="17"/>
  <c r="G34" i="17"/>
  <c r="G33" i="17"/>
  <c r="G32" i="17"/>
  <c r="G31" i="17"/>
  <c r="G30" i="17"/>
  <c r="G164" i="17" s="1"/>
  <c r="O165" i="16"/>
  <c r="O164" i="17" s="1"/>
  <c r="M164" i="16"/>
  <c r="G163" i="16"/>
  <c r="G162" i="16"/>
  <c r="G161" i="16"/>
  <c r="G160" i="16"/>
  <c r="G159" i="16"/>
  <c r="G158" i="16"/>
  <c r="G157" i="16"/>
  <c r="G156" i="16"/>
  <c r="G155" i="16"/>
  <c r="G154" i="16"/>
  <c r="G153" i="16"/>
  <c r="G152" i="16"/>
  <c r="G151" i="16"/>
  <c r="G150" i="16"/>
  <c r="G149" i="16"/>
  <c r="G148" i="16"/>
  <c r="G147" i="16"/>
  <c r="G146" i="16"/>
  <c r="G145" i="16"/>
  <c r="G144" i="16"/>
  <c r="G143" i="16"/>
  <c r="G142" i="16"/>
  <c r="G141" i="16"/>
  <c r="G140" i="16"/>
  <c r="G139" i="16"/>
  <c r="G138" i="16"/>
  <c r="G137" i="16"/>
  <c r="G136" i="16"/>
  <c r="G135" i="16"/>
  <c r="G134" i="16"/>
  <c r="G133" i="16"/>
  <c r="G132" i="16"/>
  <c r="G131" i="16"/>
  <c r="G130" i="16"/>
  <c r="G129" i="16"/>
  <c r="G128" i="16"/>
  <c r="G127" i="16"/>
  <c r="G126" i="16"/>
  <c r="G125" i="16"/>
  <c r="G124" i="16"/>
  <c r="G123" i="16"/>
  <c r="G122" i="16"/>
  <c r="G121" i="16"/>
  <c r="G120" i="16"/>
  <c r="G119" i="16"/>
  <c r="G118" i="16"/>
  <c r="G117" i="16"/>
  <c r="G116" i="16"/>
  <c r="G115" i="16"/>
  <c r="G114" i="16"/>
  <c r="G113" i="16"/>
  <c r="G112" i="16"/>
  <c r="G111" i="16"/>
  <c r="G110" i="16"/>
  <c r="G109" i="16"/>
  <c r="G108" i="16"/>
  <c r="G107" i="16"/>
  <c r="G106" i="16"/>
  <c r="G105" i="16"/>
  <c r="G104" i="16"/>
  <c r="G103" i="16"/>
  <c r="G102" i="16"/>
  <c r="G101" i="16"/>
  <c r="G100" i="16"/>
  <c r="G99" i="16"/>
  <c r="G98" i="16"/>
  <c r="G97" i="16"/>
  <c r="G96" i="16"/>
  <c r="G95" i="16"/>
  <c r="G94" i="16"/>
  <c r="G93" i="16"/>
  <c r="G92" i="16"/>
  <c r="G91" i="16"/>
  <c r="G90" i="16"/>
  <c r="G89" i="16"/>
  <c r="G88" i="16"/>
  <c r="G87" i="16"/>
  <c r="G86" i="16"/>
  <c r="G85" i="16"/>
  <c r="G84" i="16"/>
  <c r="G83" i="16"/>
  <c r="G82" i="16"/>
  <c r="G81" i="16"/>
  <c r="G80" i="16"/>
  <c r="G79" i="16"/>
  <c r="G78" i="16"/>
  <c r="G77" i="16"/>
  <c r="G76" i="16"/>
  <c r="G75" i="16"/>
  <c r="G74" i="16"/>
  <c r="G73" i="16"/>
  <c r="G72" i="16"/>
  <c r="G71" i="16"/>
  <c r="G70" i="16"/>
  <c r="G69" i="16"/>
  <c r="G68" i="16"/>
  <c r="G67" i="16"/>
  <c r="G66" i="16"/>
  <c r="G65" i="16"/>
  <c r="G64" i="16"/>
  <c r="G63" i="16"/>
  <c r="G62" i="16"/>
  <c r="G61" i="16"/>
  <c r="G60" i="16"/>
  <c r="G59" i="16"/>
  <c r="G58" i="16"/>
  <c r="G57" i="16"/>
  <c r="G56" i="16"/>
  <c r="G55" i="16"/>
  <c r="G54" i="16"/>
  <c r="G53" i="16"/>
  <c r="G52" i="16"/>
  <c r="G51" i="16"/>
  <c r="G50" i="16"/>
  <c r="G49" i="16"/>
  <c r="G48" i="16"/>
  <c r="G47" i="16"/>
  <c r="G46" i="16"/>
  <c r="G45" i="16"/>
  <c r="G44" i="16"/>
  <c r="G43" i="16"/>
  <c r="G42" i="16"/>
  <c r="G41" i="16"/>
  <c r="G40" i="16"/>
  <c r="G39" i="16"/>
  <c r="G38" i="16"/>
  <c r="G37" i="16"/>
  <c r="G36" i="16"/>
  <c r="G35" i="16"/>
  <c r="R113" i="16"/>
  <c r="G34" i="16"/>
  <c r="G33" i="16"/>
  <c r="G32" i="16"/>
  <c r="T164" i="16"/>
  <c r="S164" i="16"/>
  <c r="S165" i="16" s="1"/>
  <c r="S164" i="17" s="1"/>
  <c r="Q164" i="16"/>
  <c r="P164" i="16"/>
  <c r="O164" i="16"/>
  <c r="O163" i="17" s="1"/>
  <c r="N164" i="16"/>
  <c r="L164" i="16"/>
  <c r="K164" i="16"/>
  <c r="K165" i="16" s="1"/>
  <c r="K164" i="17" s="1"/>
  <c r="J164" i="16"/>
  <c r="I164" i="16"/>
  <c r="H164" i="16"/>
  <c r="G31" i="16"/>
  <c r="G29" i="16"/>
  <c r="S162" i="15"/>
  <c r="G161" i="15"/>
  <c r="G160" i="15"/>
  <c r="G159" i="15"/>
  <c r="G158" i="15"/>
  <c r="G157" i="15"/>
  <c r="G156" i="15"/>
  <c r="G154" i="15"/>
  <c r="G152" i="15"/>
  <c r="G151" i="15"/>
  <c r="G150" i="15"/>
  <c r="G149" i="15"/>
  <c r="G148" i="15"/>
  <c r="G146" i="15"/>
  <c r="G144" i="15"/>
  <c r="G143" i="15"/>
  <c r="G142" i="15"/>
  <c r="G141" i="15"/>
  <c r="G140" i="15"/>
  <c r="G138" i="15"/>
  <c r="G136" i="15"/>
  <c r="G134" i="15"/>
  <c r="G133" i="15"/>
  <c r="G132" i="15"/>
  <c r="G130" i="15"/>
  <c r="G129" i="15"/>
  <c r="G128" i="15"/>
  <c r="G126" i="15"/>
  <c r="G125" i="15"/>
  <c r="G124" i="15"/>
  <c r="G122" i="15"/>
  <c r="G121" i="15"/>
  <c r="G120" i="15"/>
  <c r="G119" i="15"/>
  <c r="G117" i="15"/>
  <c r="G116" i="15"/>
  <c r="G115" i="15"/>
  <c r="G114" i="15"/>
  <c r="G110" i="15"/>
  <c r="G108" i="15"/>
  <c r="G105" i="15"/>
  <c r="G104" i="15"/>
  <c r="G103" i="15"/>
  <c r="G102" i="15"/>
  <c r="G100" i="15"/>
  <c r="G99" i="15"/>
  <c r="G98" i="15"/>
  <c r="G97" i="15"/>
  <c r="G96" i="15"/>
  <c r="G94" i="15"/>
  <c r="G93" i="15"/>
  <c r="G92" i="15"/>
  <c r="G90" i="15"/>
  <c r="G89" i="15"/>
  <c r="G88" i="15"/>
  <c r="G86" i="15"/>
  <c r="G85" i="15"/>
  <c r="G84" i="15"/>
  <c r="G83" i="15"/>
  <c r="G82" i="15"/>
  <c r="G81" i="15"/>
  <c r="G78" i="15"/>
  <c r="G77" i="15"/>
  <c r="G76" i="15"/>
  <c r="G75" i="15"/>
  <c r="G73" i="15"/>
  <c r="G72" i="15"/>
  <c r="G71" i="15"/>
  <c r="G70" i="15"/>
  <c r="G69" i="15"/>
  <c r="G68" i="15"/>
  <c r="G67" i="15"/>
  <c r="G66" i="15"/>
  <c r="G65" i="15"/>
  <c r="G64" i="15"/>
  <c r="G63" i="15"/>
  <c r="G62" i="15"/>
  <c r="G61" i="15"/>
  <c r="G59" i="15"/>
  <c r="G57" i="15"/>
  <c r="G56" i="15"/>
  <c r="G55" i="15"/>
  <c r="G54" i="15"/>
  <c r="G53" i="15"/>
  <c r="G51" i="15"/>
  <c r="G49" i="15"/>
  <c r="G48" i="15"/>
  <c r="G47" i="15"/>
  <c r="G46" i="15"/>
  <c r="G45" i="15"/>
  <c r="G43" i="15"/>
  <c r="G41" i="15"/>
  <c r="G39" i="15"/>
  <c r="G38" i="15"/>
  <c r="G37" i="15"/>
  <c r="G35" i="15"/>
  <c r="G34" i="15"/>
  <c r="G33" i="15"/>
  <c r="G31" i="15"/>
  <c r="L162" i="15"/>
  <c r="G30" i="15"/>
  <c r="G21" i="15"/>
  <c r="R113" i="14"/>
  <c r="J36" i="14"/>
  <c r="I36" i="14"/>
  <c r="H36" i="14"/>
  <c r="G162" i="13"/>
  <c r="G161" i="13"/>
  <c r="G160" i="13"/>
  <c r="G159" i="13"/>
  <c r="G158" i="13"/>
  <c r="G156" i="13"/>
  <c r="G155" i="13"/>
  <c r="G154" i="13"/>
  <c r="G153" i="13"/>
  <c r="G152" i="13"/>
  <c r="G151" i="13"/>
  <c r="G150" i="13"/>
  <c r="G147" i="13"/>
  <c r="G146" i="13"/>
  <c r="G145" i="13"/>
  <c r="G144" i="13"/>
  <c r="G143" i="13"/>
  <c r="G142" i="13"/>
  <c r="G140" i="13"/>
  <c r="G139" i="13"/>
  <c r="G138" i="13"/>
  <c r="G137" i="13"/>
  <c r="G136" i="13"/>
  <c r="G135" i="13"/>
  <c r="G134" i="13"/>
  <c r="G132" i="13"/>
  <c r="G131" i="13"/>
  <c r="G130" i="13"/>
  <c r="G129" i="13"/>
  <c r="G128" i="13"/>
  <c r="G127" i="13"/>
  <c r="G126" i="13"/>
  <c r="G124" i="13"/>
  <c r="G123" i="13"/>
  <c r="G122" i="13"/>
  <c r="G121" i="13"/>
  <c r="G120" i="13"/>
  <c r="G119" i="13"/>
  <c r="G118" i="13"/>
  <c r="G115" i="13"/>
  <c r="G114" i="13"/>
  <c r="R113" i="13"/>
  <c r="G113" i="13"/>
  <c r="G112" i="13"/>
  <c r="G111" i="13"/>
  <c r="G110" i="13"/>
  <c r="G109" i="13"/>
  <c r="G108" i="13"/>
  <c r="G107" i="13"/>
  <c r="G105" i="13"/>
  <c r="G104" i="13"/>
  <c r="G103" i="13"/>
  <c r="G102" i="13"/>
  <c r="G101" i="13"/>
  <c r="G100" i="13"/>
  <c r="G99" i="13"/>
  <c r="G96" i="13"/>
  <c r="G95" i="13"/>
  <c r="G94" i="13"/>
  <c r="G93" i="13"/>
  <c r="G92" i="13"/>
  <c r="G91" i="13"/>
  <c r="G89" i="13"/>
  <c r="G88" i="13"/>
  <c r="G87" i="13"/>
  <c r="G85" i="13"/>
  <c r="G84" i="13"/>
  <c r="G83" i="13"/>
  <c r="G82" i="13"/>
  <c r="G81" i="13"/>
  <c r="G80" i="13"/>
  <c r="G79" i="13"/>
  <c r="G78" i="13"/>
  <c r="G77" i="13"/>
  <c r="G76" i="13"/>
  <c r="G75" i="13"/>
  <c r="G73" i="13"/>
  <c r="G72" i="13"/>
  <c r="G71" i="13"/>
  <c r="G70" i="13"/>
  <c r="G69" i="13"/>
  <c r="G68" i="13"/>
  <c r="G66" i="13"/>
  <c r="G65" i="13"/>
  <c r="G64" i="13"/>
  <c r="G63" i="13"/>
  <c r="G62" i="13"/>
  <c r="G61" i="13"/>
  <c r="G60" i="13"/>
  <c r="G57" i="13"/>
  <c r="G56" i="13"/>
  <c r="G55" i="13"/>
  <c r="G54" i="13"/>
  <c r="G53" i="13"/>
  <c r="G52" i="13"/>
  <c r="G50" i="13"/>
  <c r="G49" i="13"/>
  <c r="G48" i="13"/>
  <c r="G47" i="13"/>
  <c r="G46" i="13"/>
  <c r="G45" i="13"/>
  <c r="G44" i="13"/>
  <c r="G42" i="13"/>
  <c r="G41" i="13"/>
  <c r="G40" i="13"/>
  <c r="G39" i="13"/>
  <c r="G38" i="13"/>
  <c r="G37" i="13"/>
  <c r="G36" i="13"/>
  <c r="G34" i="13"/>
  <c r="G33" i="13"/>
  <c r="G32" i="13"/>
  <c r="K163" i="12"/>
  <c r="K161" i="12"/>
  <c r="G160" i="12"/>
  <c r="G159" i="12"/>
  <c r="G158" i="12"/>
  <c r="G156" i="12"/>
  <c r="G155" i="12"/>
  <c r="G154" i="12"/>
  <c r="G152" i="12"/>
  <c r="G151" i="12"/>
  <c r="G150" i="12"/>
  <c r="G148" i="12"/>
  <c r="G147" i="12"/>
  <c r="G146" i="12"/>
  <c r="G144" i="12"/>
  <c r="G143" i="12"/>
  <c r="G142" i="12"/>
  <c r="G140" i="12"/>
  <c r="G139" i="12"/>
  <c r="G138" i="12"/>
  <c r="G136" i="12"/>
  <c r="G135" i="12"/>
  <c r="G134" i="12"/>
  <c r="G132" i="12"/>
  <c r="G131" i="12"/>
  <c r="G130" i="12"/>
  <c r="G128" i="12"/>
  <c r="G127" i="12"/>
  <c r="G126" i="12"/>
  <c r="S161" i="12"/>
  <c r="G124" i="12"/>
  <c r="G123" i="12"/>
  <c r="G122" i="12"/>
  <c r="G120" i="12"/>
  <c r="G119" i="12"/>
  <c r="G118" i="12"/>
  <c r="G116" i="12"/>
  <c r="G115" i="12"/>
  <c r="G114" i="12"/>
  <c r="G112" i="12"/>
  <c r="G111" i="12"/>
  <c r="G110" i="12"/>
  <c r="G109" i="12"/>
  <c r="G108" i="12"/>
  <c r="G107" i="12"/>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G48" i="12"/>
  <c r="G47" i="12"/>
  <c r="G46" i="12"/>
  <c r="G45" i="12"/>
  <c r="G44" i="12"/>
  <c r="G43" i="12"/>
  <c r="G42" i="12"/>
  <c r="G41" i="12"/>
  <c r="G40" i="12"/>
  <c r="G39" i="12"/>
  <c r="G38" i="12"/>
  <c r="G37" i="12"/>
  <c r="G36" i="12"/>
  <c r="G35" i="12"/>
  <c r="R113" i="12"/>
  <c r="G34" i="12"/>
  <c r="G33" i="12"/>
  <c r="G32" i="12"/>
  <c r="G31" i="12"/>
  <c r="G30" i="12"/>
  <c r="T161" i="12"/>
  <c r="P161" i="12"/>
  <c r="L161" i="12"/>
  <c r="G29" i="12"/>
  <c r="H161" i="12"/>
  <c r="M161" i="11"/>
  <c r="N160" i="11"/>
  <c r="O160" i="11"/>
  <c r="O159" i="11"/>
  <c r="N158" i="11"/>
  <c r="O158" i="11"/>
  <c r="N157" i="11"/>
  <c r="N156" i="11"/>
  <c r="O156" i="11"/>
  <c r="O153" i="11"/>
  <c r="N152" i="11"/>
  <c r="N150" i="11"/>
  <c r="O147" i="11"/>
  <c r="N145" i="11"/>
  <c r="N144" i="11"/>
  <c r="N142" i="11"/>
  <c r="N140" i="11"/>
  <c r="N139" i="11"/>
  <c r="N138" i="11"/>
  <c r="O137" i="11"/>
  <c r="N136" i="11"/>
  <c r="O135" i="11"/>
  <c r="N133" i="11"/>
  <c r="O131" i="11"/>
  <c r="N130" i="11"/>
  <c r="N128" i="11"/>
  <c r="N122" i="11"/>
  <c r="N117" i="11"/>
  <c r="N116" i="11"/>
  <c r="O115" i="11"/>
  <c r="N114" i="11"/>
  <c r="R113" i="11"/>
  <c r="N113" i="11"/>
  <c r="N109" i="11"/>
  <c r="N108" i="11"/>
  <c r="N107" i="11"/>
  <c r="O106" i="11"/>
  <c r="N104" i="11"/>
  <c r="O104" i="11"/>
  <c r="O102" i="11"/>
  <c r="N101" i="11"/>
  <c r="N98" i="11"/>
  <c r="O97" i="11"/>
  <c r="O96" i="11"/>
  <c r="N95" i="11"/>
  <c r="O95" i="11"/>
  <c r="N93" i="11"/>
  <c r="O88" i="11"/>
  <c r="N86" i="11"/>
  <c r="N85" i="11"/>
  <c r="O82" i="11"/>
  <c r="N82" i="11"/>
  <c r="O80" i="11"/>
  <c r="N79" i="11"/>
  <c r="O76" i="11"/>
  <c r="N75" i="11"/>
  <c r="N73" i="11"/>
  <c r="N72" i="11"/>
  <c r="O71" i="11"/>
  <c r="N69" i="11"/>
  <c r="O68" i="11"/>
  <c r="N67" i="11"/>
  <c r="N65" i="11"/>
  <c r="O64" i="11"/>
  <c r="N64" i="11"/>
  <c r="O63" i="11"/>
  <c r="N61" i="11"/>
  <c r="O60" i="11"/>
  <c r="N59" i="11"/>
  <c r="N57" i="11"/>
  <c r="O56" i="11"/>
  <c r="N56" i="11"/>
  <c r="O55" i="11"/>
  <c r="N53" i="11"/>
  <c r="O52" i="11"/>
  <c r="N51" i="11"/>
  <c r="O48" i="11"/>
  <c r="O44" i="11"/>
  <c r="N44" i="11"/>
  <c r="O42" i="11"/>
  <c r="N41" i="11"/>
  <c r="N39" i="11"/>
  <c r="N37" i="11"/>
  <c r="O36" i="11"/>
  <c r="N35" i="11"/>
  <c r="O32" i="11"/>
  <c r="N31" i="11"/>
  <c r="O29" i="11"/>
  <c r="R113" i="3"/>
  <c r="R113" i="2"/>
  <c r="O113" i="2"/>
  <c r="O34" i="3" s="1"/>
  <c r="K113" i="2"/>
  <c r="K34" i="3" s="1"/>
  <c r="G113" i="2"/>
  <c r="G34" i="3" s="1"/>
  <c r="P34" i="3" s="1"/>
  <c r="R109" i="2"/>
  <c r="N88" i="2"/>
  <c r="J88" i="2"/>
  <c r="O88" i="2"/>
  <c r="M88" i="2"/>
  <c r="L88" i="2"/>
  <c r="K88" i="2"/>
  <c r="I88" i="2"/>
  <c r="H88" i="2"/>
  <c r="G88" i="2"/>
  <c r="R81" i="2"/>
  <c r="P113" i="2"/>
  <c r="N113" i="2"/>
  <c r="N34" i="3" s="1"/>
  <c r="M113" i="2"/>
  <c r="M34" i="3" s="1"/>
  <c r="L113" i="2"/>
  <c r="L34" i="3" s="1"/>
  <c r="J113" i="2"/>
  <c r="J34" i="3" s="1"/>
  <c r="I113" i="2"/>
  <c r="I34" i="3" s="1"/>
  <c r="H113" i="2"/>
  <c r="H34" i="3" s="1"/>
  <c r="G58" i="1"/>
  <c r="G56" i="1"/>
  <c r="G55" i="1"/>
  <c r="H54" i="1"/>
  <c r="G53" i="1"/>
  <c r="G51" i="1"/>
  <c r="G50" i="1"/>
  <c r="G49" i="1"/>
  <c r="G48" i="1"/>
  <c r="G47" i="1"/>
  <c r="G52" i="1" s="1"/>
  <c r="G54" i="1" s="1"/>
  <c r="G57" i="1" s="1"/>
  <c r="G59" i="1" s="1"/>
  <c r="G38" i="1"/>
  <c r="G36" i="1"/>
  <c r="G35" i="1"/>
  <c r="H34" i="1"/>
  <c r="G31" i="1"/>
  <c r="R31" i="1"/>
  <c r="G30" i="1"/>
  <c r="J32" i="1"/>
  <c r="R30" i="1"/>
  <c r="R32" i="1" s="1"/>
  <c r="R34" i="1" s="1"/>
  <c r="R37" i="1" s="1"/>
  <c r="R39" i="1" s="1"/>
  <c r="O28" i="1"/>
  <c r="J28" i="1"/>
  <c r="P27" i="1"/>
  <c r="O27" i="1"/>
  <c r="O32" i="1" s="1"/>
  <c r="M27" i="1"/>
  <c r="L27" i="1"/>
  <c r="K27" i="1"/>
  <c r="J27" i="1"/>
  <c r="I27" i="1"/>
  <c r="G27" i="1" l="1"/>
  <c r="O67" i="11"/>
  <c r="O81" i="11"/>
  <c r="H59" i="11"/>
  <c r="O59" i="11"/>
  <c r="O90" i="11"/>
  <c r="L99" i="11"/>
  <c r="L33" i="11"/>
  <c r="O35" i="11"/>
  <c r="H31" i="11"/>
  <c r="O31" i="11"/>
  <c r="O33" i="11"/>
  <c r="H33" i="11"/>
  <c r="H51" i="11"/>
  <c r="O51" i="11"/>
  <c r="O122" i="11"/>
  <c r="H74" i="11"/>
  <c r="O74" i="11"/>
  <c r="L84" i="11"/>
  <c r="O91" i="11"/>
  <c r="L112" i="11"/>
  <c r="J161" i="12"/>
  <c r="J163" i="12"/>
  <c r="G28" i="12"/>
  <c r="N161" i="12"/>
  <c r="N163" i="12"/>
  <c r="R161" i="12"/>
  <c r="R163" i="12"/>
  <c r="G113" i="12"/>
  <c r="I163" i="17"/>
  <c r="I165" i="16"/>
  <c r="I164" i="17" s="1"/>
  <c r="Q163" i="17"/>
  <c r="Q165" i="16"/>
  <c r="Q164" i="17" s="1"/>
  <c r="G69" i="18"/>
  <c r="G125" i="18"/>
  <c r="L124" i="11"/>
  <c r="O124" i="11"/>
  <c r="O139" i="11"/>
  <c r="J139" i="11"/>
  <c r="H141" i="11"/>
  <c r="O141" i="11"/>
  <c r="K161" i="11"/>
  <c r="O28" i="11"/>
  <c r="O34" i="11"/>
  <c r="L37" i="11"/>
  <c r="L53" i="11"/>
  <c r="L61" i="11"/>
  <c r="L69" i="11"/>
  <c r="O72" i="11"/>
  <c r="H128" i="11"/>
  <c r="O128" i="11"/>
  <c r="O133" i="11"/>
  <c r="J148" i="11"/>
  <c r="O154" i="11"/>
  <c r="O54" i="11"/>
  <c r="H54" i="11"/>
  <c r="O62" i="11"/>
  <c r="H62" i="11"/>
  <c r="O70" i="11"/>
  <c r="O129" i="11"/>
  <c r="O136" i="11"/>
  <c r="H136" i="11"/>
  <c r="L39" i="11"/>
  <c r="O58" i="11"/>
  <c r="L65" i="11"/>
  <c r="O75" i="11"/>
  <c r="O79" i="11"/>
  <c r="H79" i="11"/>
  <c r="L81" i="11"/>
  <c r="O94" i="11"/>
  <c r="J94" i="11"/>
  <c r="L103" i="11"/>
  <c r="O103" i="11"/>
  <c r="L105" i="11"/>
  <c r="H107" i="11"/>
  <c r="O107" i="11"/>
  <c r="O114" i="11"/>
  <c r="H114" i="11"/>
  <c r="O120" i="11"/>
  <c r="H120" i="11"/>
  <c r="O125" i="11"/>
  <c r="L127" i="11"/>
  <c r="O149" i="11"/>
  <c r="H149" i="11"/>
  <c r="O152" i="11"/>
  <c r="L154" i="11"/>
  <c r="I161" i="11"/>
  <c r="J87" i="11" s="1"/>
  <c r="J29" i="11"/>
  <c r="H39" i="11"/>
  <c r="O39" i="11"/>
  <c r="O41" i="11"/>
  <c r="O45" i="11"/>
  <c r="O47" i="11"/>
  <c r="H47" i="11"/>
  <c r="H50" i="11"/>
  <c r="O50" i="11"/>
  <c r="L57" i="11"/>
  <c r="H66" i="11"/>
  <c r="O66" i="11"/>
  <c r="L89" i="11"/>
  <c r="O93" i="11"/>
  <c r="J98" i="11"/>
  <c r="O98" i="11"/>
  <c r="O105" i="11"/>
  <c r="H105" i="11"/>
  <c r="L107" i="11"/>
  <c r="O109" i="11"/>
  <c r="H109" i="11"/>
  <c r="J116" i="11"/>
  <c r="O117" i="11"/>
  <c r="J117" i="11"/>
  <c r="O119" i="11"/>
  <c r="J119" i="11"/>
  <c r="L121" i="11"/>
  <c r="O126" i="11"/>
  <c r="H126" i="11"/>
  <c r="J140" i="11"/>
  <c r="O144" i="11"/>
  <c r="J150" i="11"/>
  <c r="O163" i="12"/>
  <c r="J89" i="11"/>
  <c r="J93" i="11"/>
  <c r="O116" i="11"/>
  <c r="J120" i="11"/>
  <c r="O121" i="11"/>
  <c r="J126" i="11"/>
  <c r="O127" i="11"/>
  <c r="H127" i="11"/>
  <c r="J130" i="11"/>
  <c r="L132" i="11"/>
  <c r="L137" i="11"/>
  <c r="H142" i="11"/>
  <c r="O142" i="11"/>
  <c r="O145" i="11"/>
  <c r="J145" i="11"/>
  <c r="O148" i="11"/>
  <c r="L149" i="11"/>
  <c r="O151" i="11"/>
  <c r="J151" i="11"/>
  <c r="L157" i="11"/>
  <c r="O157" i="11"/>
  <c r="S163" i="12"/>
  <c r="O161" i="12"/>
  <c r="I164" i="18"/>
  <c r="G161" i="11"/>
  <c r="J47" i="11"/>
  <c r="L51" i="11"/>
  <c r="J57" i="11"/>
  <c r="L59" i="11"/>
  <c r="J65" i="11"/>
  <c r="L67" i="11"/>
  <c r="J73" i="11"/>
  <c r="L75" i="11"/>
  <c r="O78" i="11"/>
  <c r="J78" i="11"/>
  <c r="J82" i="11"/>
  <c r="O84" i="11"/>
  <c r="L85" i="11"/>
  <c r="O86" i="11"/>
  <c r="J86" i="11"/>
  <c r="O87" i="11"/>
  <c r="O89" i="11"/>
  <c r="J91" i="11"/>
  <c r="O92" i="11"/>
  <c r="J95" i="11"/>
  <c r="L97" i="11"/>
  <c r="J99" i="11"/>
  <c r="J101" i="11"/>
  <c r="O108" i="11"/>
  <c r="J108" i="11"/>
  <c r="O112" i="11"/>
  <c r="L113" i="11"/>
  <c r="L115" i="11"/>
  <c r="J122" i="11"/>
  <c r="J124" i="11"/>
  <c r="J128" i="11"/>
  <c r="O130" i="11"/>
  <c r="O132" i="11"/>
  <c r="O138" i="11"/>
  <c r="L141" i="11"/>
  <c r="J144" i="11"/>
  <c r="O150" i="11"/>
  <c r="M163" i="11"/>
  <c r="N153" i="11"/>
  <c r="N149" i="11"/>
  <c r="N141" i="11"/>
  <c r="N137" i="11"/>
  <c r="N131" i="11"/>
  <c r="N127" i="11"/>
  <c r="N121" i="11"/>
  <c r="N115" i="11"/>
  <c r="N112" i="11"/>
  <c r="N106" i="11"/>
  <c r="N102" i="11"/>
  <c r="N96" i="11"/>
  <c r="N92" i="11"/>
  <c r="N88" i="11"/>
  <c r="N84" i="11"/>
  <c r="N80" i="11"/>
  <c r="N74" i="11"/>
  <c r="N70" i="11"/>
  <c r="N66" i="11"/>
  <c r="N62" i="11"/>
  <c r="N58" i="11"/>
  <c r="N54" i="11"/>
  <c r="N50" i="11"/>
  <c r="N48" i="11"/>
  <c r="N38" i="11"/>
  <c r="N34" i="11"/>
  <c r="N28" i="11"/>
  <c r="N159" i="11"/>
  <c r="N154" i="11"/>
  <c r="N148" i="11"/>
  <c r="N135" i="11"/>
  <c r="N132" i="11"/>
  <c r="N126" i="11"/>
  <c r="N124" i="11"/>
  <c r="N120" i="11"/>
  <c r="N111" i="11"/>
  <c r="N105" i="11"/>
  <c r="N103" i="11"/>
  <c r="N99" i="11"/>
  <c r="N97" i="11"/>
  <c r="N91" i="11"/>
  <c r="N89" i="11"/>
  <c r="N83" i="11"/>
  <c r="N81" i="11"/>
  <c r="N76" i="11"/>
  <c r="N68" i="11"/>
  <c r="N60" i="11"/>
  <c r="N52" i="11"/>
  <c r="N45" i="11"/>
  <c r="N32" i="11"/>
  <c r="N151" i="11"/>
  <c r="N147" i="11"/>
  <c r="N129" i="11"/>
  <c r="N125" i="11"/>
  <c r="N119" i="11"/>
  <c r="N94" i="11"/>
  <c r="N90" i="11"/>
  <c r="N87" i="11"/>
  <c r="N78" i="11"/>
  <c r="N71" i="11"/>
  <c r="N63" i="11"/>
  <c r="N55" i="11"/>
  <c r="N47" i="11"/>
  <c r="N42" i="11"/>
  <c r="N36" i="11"/>
  <c r="N33" i="11"/>
  <c r="N29" i="11"/>
  <c r="M173" i="11"/>
  <c r="I163" i="12"/>
  <c r="I161" i="12"/>
  <c r="M163" i="12"/>
  <c r="M161" i="12"/>
  <c r="Q161" i="12"/>
  <c r="Q163" i="12"/>
  <c r="J163" i="13"/>
  <c r="G30" i="13"/>
  <c r="G42" i="15"/>
  <c r="G127" i="15"/>
  <c r="G121" i="12"/>
  <c r="G129" i="12"/>
  <c r="G137" i="12"/>
  <c r="G145" i="12"/>
  <c r="G153" i="12"/>
  <c r="K163" i="13"/>
  <c r="P162" i="15"/>
  <c r="Q164" i="18"/>
  <c r="J37" i="11"/>
  <c r="H38" i="11"/>
  <c r="O38" i="11"/>
  <c r="J45" i="11"/>
  <c r="L50" i="11"/>
  <c r="O53" i="11"/>
  <c r="H55" i="11"/>
  <c r="L58" i="11"/>
  <c r="O61" i="11"/>
  <c r="H63" i="11"/>
  <c r="L66" i="11"/>
  <c r="O69" i="11"/>
  <c r="H71" i="11"/>
  <c r="L74" i="11"/>
  <c r="O83" i="11"/>
  <c r="H85" i="11"/>
  <c r="O85" i="11"/>
  <c r="L93" i="11"/>
  <c r="O99" i="11"/>
  <c r="H99" i="11"/>
  <c r="O101" i="11"/>
  <c r="J105" i="11"/>
  <c r="J107" i="11"/>
  <c r="J109" i="11"/>
  <c r="O111" i="11"/>
  <c r="H111" i="11"/>
  <c r="O113" i="11"/>
  <c r="L122" i="11"/>
  <c r="L128" i="11"/>
  <c r="L140" i="11"/>
  <c r="L142" i="11"/>
  <c r="L150" i="11"/>
  <c r="G117" i="12"/>
  <c r="G125" i="12"/>
  <c r="G133" i="12"/>
  <c r="G141" i="12"/>
  <c r="G149" i="12"/>
  <c r="G157" i="12"/>
  <c r="I163" i="13"/>
  <c r="G29" i="14" s="1"/>
  <c r="G31" i="13"/>
  <c r="G58" i="13"/>
  <c r="G32" i="15"/>
  <c r="G58" i="15"/>
  <c r="G107" i="15"/>
  <c r="G153" i="15"/>
  <c r="G153" i="18"/>
  <c r="G43" i="13"/>
  <c r="G59" i="13"/>
  <c r="G97" i="13"/>
  <c r="G98" i="13"/>
  <c r="G116" i="13"/>
  <c r="G117" i="13"/>
  <c r="G148" i="13"/>
  <c r="T162" i="15"/>
  <c r="K164" i="18"/>
  <c r="J32" i="19" s="1"/>
  <c r="J33" i="19" s="1"/>
  <c r="O164" i="18"/>
  <c r="N32" i="19" s="1"/>
  <c r="S164" i="18"/>
  <c r="R32" i="19" s="1"/>
  <c r="L29" i="11"/>
  <c r="J33" i="11"/>
  <c r="L35" i="11"/>
  <c r="O37" i="11"/>
  <c r="L41" i="11"/>
  <c r="J53" i="11"/>
  <c r="L55" i="11"/>
  <c r="O57" i="11"/>
  <c r="J61" i="11"/>
  <c r="L63" i="11"/>
  <c r="O65" i="11"/>
  <c r="J69" i="11"/>
  <c r="L71" i="11"/>
  <c r="O73" i="11"/>
  <c r="H81" i="11"/>
  <c r="H97" i="11"/>
  <c r="H103" i="11"/>
  <c r="J114" i="11"/>
  <c r="L116" i="11"/>
  <c r="H124" i="11"/>
  <c r="H132" i="11"/>
  <c r="J136" i="11"/>
  <c r="L138" i="11"/>
  <c r="O140" i="11"/>
  <c r="L144" i="11"/>
  <c r="H154" i="11"/>
  <c r="H163" i="12"/>
  <c r="L163" i="12"/>
  <c r="P163" i="12"/>
  <c r="T163" i="12"/>
  <c r="H163" i="13"/>
  <c r="G35" i="13"/>
  <c r="G51" i="13"/>
  <c r="G67" i="13"/>
  <c r="G86" i="13"/>
  <c r="I162" i="15"/>
  <c r="G29" i="15"/>
  <c r="M162" i="15"/>
  <c r="Q162" i="15"/>
  <c r="G40" i="15"/>
  <c r="G50" i="15"/>
  <c r="G109" i="15"/>
  <c r="G137" i="15"/>
  <c r="M165" i="16"/>
  <c r="M164" i="17" s="1"/>
  <c r="M163" i="17"/>
  <c r="M164" i="18"/>
  <c r="G33" i="18"/>
  <c r="G53" i="18"/>
  <c r="G89" i="18"/>
  <c r="G105" i="18"/>
  <c r="G141" i="18"/>
  <c r="G133" i="13"/>
  <c r="G149" i="13"/>
  <c r="J162" i="15"/>
  <c r="N162" i="15"/>
  <c r="R162" i="15"/>
  <c r="G36" i="15"/>
  <c r="G52" i="15"/>
  <c r="G74" i="15"/>
  <c r="G91" i="15"/>
  <c r="G112" i="15"/>
  <c r="G118" i="15"/>
  <c r="G164" i="16"/>
  <c r="G37" i="18"/>
  <c r="G164" i="18" s="1"/>
  <c r="G49" i="18"/>
  <c r="G61" i="18"/>
  <c r="G81" i="18"/>
  <c r="G93" i="18"/>
  <c r="G101" i="18"/>
  <c r="G113" i="18"/>
  <c r="G133" i="18"/>
  <c r="G145" i="18"/>
  <c r="G74" i="13"/>
  <c r="G90" i="13"/>
  <c r="G106" i="13"/>
  <c r="G125" i="13"/>
  <c r="G141" i="13"/>
  <c r="G157" i="13"/>
  <c r="G27" i="15"/>
  <c r="U162" i="15"/>
  <c r="G44" i="15"/>
  <c r="G60" i="15"/>
  <c r="G80" i="15"/>
  <c r="G87" i="15"/>
  <c r="G101" i="15"/>
  <c r="G106" i="15"/>
  <c r="G135" i="15"/>
  <c r="G145" i="15"/>
  <c r="G131" i="15"/>
  <c r="G147" i="15"/>
  <c r="H163" i="17"/>
  <c r="H165" i="16"/>
  <c r="H164" i="17" s="1"/>
  <c r="L163" i="17"/>
  <c r="L165" i="16"/>
  <c r="L164" i="17" s="1"/>
  <c r="P163" i="17"/>
  <c r="P165" i="16"/>
  <c r="P164" i="17" s="1"/>
  <c r="T163" i="17"/>
  <c r="T165" i="16"/>
  <c r="T164" i="17" s="1"/>
  <c r="J164" i="18"/>
  <c r="N164" i="18"/>
  <c r="R164" i="18"/>
  <c r="G35" i="18"/>
  <c r="G51" i="18"/>
  <c r="G59" i="18"/>
  <c r="G67" i="18"/>
  <c r="G75" i="18"/>
  <c r="G83" i="18"/>
  <c r="K162" i="15"/>
  <c r="O162" i="15"/>
  <c r="R113" i="15"/>
  <c r="G113" i="15" s="1"/>
  <c r="G79" i="15"/>
  <c r="G95" i="15"/>
  <c r="G111" i="15"/>
  <c r="G123" i="15"/>
  <c r="G139" i="15"/>
  <c r="G155" i="15"/>
  <c r="J165" i="16"/>
  <c r="J164" i="17" s="1"/>
  <c r="J163" i="17"/>
  <c r="N165" i="16"/>
  <c r="N164" i="17" s="1"/>
  <c r="N163" i="17"/>
  <c r="R164" i="16"/>
  <c r="H164" i="18"/>
  <c r="G32" i="19" s="1"/>
  <c r="G31" i="18"/>
  <c r="L164" i="18"/>
  <c r="P164" i="18"/>
  <c r="G103" i="18"/>
  <c r="G111" i="18"/>
  <c r="G119" i="18"/>
  <c r="G127" i="18"/>
  <c r="G135" i="18"/>
  <c r="G143" i="18"/>
  <c r="G151" i="18"/>
  <c r="G159" i="18"/>
  <c r="I31" i="19"/>
  <c r="Q32" i="19" l="1"/>
  <c r="O33" i="1"/>
  <c r="O34" i="1" s="1"/>
  <c r="O37" i="1" s="1"/>
  <c r="G162" i="15"/>
  <c r="P101" i="11"/>
  <c r="M28" i="1"/>
  <c r="M32" i="1" s="1"/>
  <c r="M33" i="1"/>
  <c r="N161" i="11"/>
  <c r="N163" i="11" s="1"/>
  <c r="P108" i="11"/>
  <c r="Q29" i="1"/>
  <c r="P119" i="11"/>
  <c r="P133" i="11"/>
  <c r="G33" i="19"/>
  <c r="P28" i="1"/>
  <c r="P32" i="1" s="1"/>
  <c r="P33" i="1"/>
  <c r="K33" i="1"/>
  <c r="K28" i="1"/>
  <c r="K32" i="1" s="1"/>
  <c r="P83" i="11"/>
  <c r="P87" i="11"/>
  <c r="H160" i="11"/>
  <c r="H159" i="11"/>
  <c r="H158" i="11"/>
  <c r="H157" i="11"/>
  <c r="H156" i="11"/>
  <c r="H147" i="11"/>
  <c r="H133" i="11"/>
  <c r="H125" i="11"/>
  <c r="H119" i="11"/>
  <c r="H104" i="11"/>
  <c r="H98" i="11"/>
  <c r="H90" i="11"/>
  <c r="H82" i="11"/>
  <c r="H44" i="11"/>
  <c r="G173" i="11"/>
  <c r="G163" i="11"/>
  <c r="H151" i="11"/>
  <c r="H135" i="11"/>
  <c r="H129" i="11"/>
  <c r="H102" i="11"/>
  <c r="H94" i="11"/>
  <c r="H78" i="11"/>
  <c r="H73" i="11"/>
  <c r="H72" i="11"/>
  <c r="H65" i="11"/>
  <c r="H64" i="11"/>
  <c r="H57" i="11"/>
  <c r="H56" i="11"/>
  <c r="H140" i="11"/>
  <c r="H137" i="11"/>
  <c r="H131" i="11"/>
  <c r="H117" i="11"/>
  <c r="H42" i="11"/>
  <c r="H36" i="11"/>
  <c r="H139" i="11"/>
  <c r="H115" i="11"/>
  <c r="H96" i="11"/>
  <c r="H88" i="11"/>
  <c r="H108" i="11"/>
  <c r="H76" i="11"/>
  <c r="H145" i="11"/>
  <c r="H101" i="11"/>
  <c r="H95" i="11"/>
  <c r="H86" i="11"/>
  <c r="H48" i="11"/>
  <c r="H130" i="11"/>
  <c r="H69" i="11"/>
  <c r="H61" i="11"/>
  <c r="H53" i="11"/>
  <c r="H37" i="11"/>
  <c r="H28" i="11"/>
  <c r="H153" i="11"/>
  <c r="H106" i="11"/>
  <c r="H68" i="11"/>
  <c r="H60" i="11"/>
  <c r="H80" i="11"/>
  <c r="H52" i="11"/>
  <c r="H32" i="11"/>
  <c r="H84" i="11"/>
  <c r="H112" i="11"/>
  <c r="S32" i="19"/>
  <c r="H148" i="11"/>
  <c r="P142" i="11"/>
  <c r="H121" i="11"/>
  <c r="H116" i="11"/>
  <c r="P98" i="11"/>
  <c r="H45" i="11"/>
  <c r="P152" i="11"/>
  <c r="J125" i="11"/>
  <c r="H75" i="11"/>
  <c r="J152" i="11"/>
  <c r="J129" i="11"/>
  <c r="P128" i="11"/>
  <c r="J72" i="11"/>
  <c r="J64" i="11"/>
  <c r="H34" i="11"/>
  <c r="K173" i="11"/>
  <c r="K163" i="11"/>
  <c r="L147" i="11"/>
  <c r="L133" i="11"/>
  <c r="L125" i="11"/>
  <c r="L119" i="11"/>
  <c r="L104" i="11"/>
  <c r="L98" i="11"/>
  <c r="L90" i="11"/>
  <c r="L82" i="11"/>
  <c r="L44" i="11"/>
  <c r="L156" i="11"/>
  <c r="L135" i="11"/>
  <c r="L108" i="11"/>
  <c r="L102" i="11"/>
  <c r="L101" i="11"/>
  <c r="L72" i="11"/>
  <c r="L64" i="11"/>
  <c r="L56" i="11"/>
  <c r="L151" i="11"/>
  <c r="L145" i="11"/>
  <c r="L131" i="11"/>
  <c r="L130" i="11"/>
  <c r="L126" i="11"/>
  <c r="L120" i="11"/>
  <c r="L42" i="11"/>
  <c r="L36" i="11"/>
  <c r="L160" i="11"/>
  <c r="L96" i="11"/>
  <c r="L95" i="11"/>
  <c r="L91" i="11"/>
  <c r="L88" i="11"/>
  <c r="L86" i="11"/>
  <c r="L78" i="11"/>
  <c r="L76" i="11"/>
  <c r="L136" i="11"/>
  <c r="L94" i="11"/>
  <c r="L60" i="11"/>
  <c r="L159" i="11"/>
  <c r="L117" i="11"/>
  <c r="L68" i="11"/>
  <c r="L52" i="11"/>
  <c r="L48" i="11"/>
  <c r="L34" i="11"/>
  <c r="L148" i="11"/>
  <c r="L158" i="11"/>
  <c r="L153" i="11"/>
  <c r="L152" i="11"/>
  <c r="L129" i="11"/>
  <c r="L114" i="11"/>
  <c r="L47" i="11"/>
  <c r="L62" i="11"/>
  <c r="L45" i="11"/>
  <c r="L111" i="11"/>
  <c r="L109" i="11"/>
  <c r="L106" i="11"/>
  <c r="L87" i="11"/>
  <c r="L83" i="11"/>
  <c r="L54" i="11"/>
  <c r="L139" i="11"/>
  <c r="L70" i="11"/>
  <c r="L32" i="11"/>
  <c r="L80" i="11"/>
  <c r="L79" i="11"/>
  <c r="P141" i="11"/>
  <c r="J138" i="11"/>
  <c r="L38" i="11"/>
  <c r="P91" i="11"/>
  <c r="H35" i="11"/>
  <c r="L31" i="11"/>
  <c r="J111" i="11"/>
  <c r="L73" i="11"/>
  <c r="J81" i="11"/>
  <c r="G163" i="13"/>
  <c r="P129" i="11"/>
  <c r="P81" i="11"/>
  <c r="R165" i="16"/>
  <c r="R164" i="17" s="1"/>
  <c r="R163" i="17"/>
  <c r="G163" i="17" s="1"/>
  <c r="P73" i="11"/>
  <c r="P74" i="11"/>
  <c r="O161" i="11"/>
  <c r="P138" i="11" s="1"/>
  <c r="G161" i="12"/>
  <c r="G163" i="12"/>
  <c r="P122" i="11"/>
  <c r="H67" i="11"/>
  <c r="P148" i="11"/>
  <c r="P121" i="11"/>
  <c r="L28" i="1"/>
  <c r="L32" i="1" s="1"/>
  <c r="L34" i="1" s="1"/>
  <c r="L37" i="1" s="1"/>
  <c r="L33" i="1"/>
  <c r="B26" i="20"/>
  <c r="G36" i="14"/>
  <c r="S36" i="14"/>
  <c r="O36" i="14"/>
  <c r="K36" i="14"/>
  <c r="R36" i="14"/>
  <c r="M36" i="14"/>
  <c r="U36" i="14"/>
  <c r="P36" i="14"/>
  <c r="T36" i="14"/>
  <c r="N36" i="14"/>
  <c r="Q36" i="14"/>
  <c r="L36" i="14"/>
  <c r="V36" i="14"/>
  <c r="P113" i="11"/>
  <c r="P114" i="11"/>
  <c r="P94" i="11"/>
  <c r="P54" i="11"/>
  <c r="I32" i="19"/>
  <c r="I33" i="19" s="1"/>
  <c r="J33" i="1"/>
  <c r="J34" i="1" s="1"/>
  <c r="J37" i="1" s="1"/>
  <c r="G163" i="18"/>
  <c r="G165" i="16"/>
  <c r="H89" i="11"/>
  <c r="H113" i="11"/>
  <c r="P99" i="11"/>
  <c r="H83" i="11"/>
  <c r="H29" i="11"/>
  <c r="H150" i="11"/>
  <c r="H138" i="11"/>
  <c r="H92" i="11"/>
  <c r="H87" i="11"/>
  <c r="P78" i="11"/>
  <c r="H144" i="11"/>
  <c r="P126" i="11"/>
  <c r="H93" i="11"/>
  <c r="P47" i="11"/>
  <c r="H41" i="11"/>
  <c r="I163" i="11"/>
  <c r="I173" i="11"/>
  <c r="J159" i="11"/>
  <c r="J137" i="11"/>
  <c r="J115" i="11"/>
  <c r="J70" i="11"/>
  <c r="J62" i="11"/>
  <c r="J54" i="11"/>
  <c r="J34" i="11"/>
  <c r="J28" i="11"/>
  <c r="J157" i="11"/>
  <c r="J112" i="11"/>
  <c r="J84" i="11"/>
  <c r="J76" i="11"/>
  <c r="J68" i="11"/>
  <c r="J60" i="11"/>
  <c r="J52" i="11"/>
  <c r="J39" i="11"/>
  <c r="J31" i="11"/>
  <c r="J160" i="11"/>
  <c r="J142" i="11"/>
  <c r="J127" i="11"/>
  <c r="J121" i="11"/>
  <c r="J103" i="11"/>
  <c r="J96" i="11"/>
  <c r="J88" i="11"/>
  <c r="J135" i="11"/>
  <c r="J131" i="11"/>
  <c r="J102" i="11"/>
  <c r="J92" i="11"/>
  <c r="J149" i="11"/>
  <c r="J97" i="11"/>
  <c r="J75" i="11"/>
  <c r="J58" i="11"/>
  <c r="J48" i="11"/>
  <c r="J42" i="11"/>
  <c r="J66" i="11"/>
  <c r="J50" i="11"/>
  <c r="J41" i="11"/>
  <c r="J38" i="11"/>
  <c r="J158" i="11"/>
  <c r="J156" i="11"/>
  <c r="J153" i="11"/>
  <c r="J36" i="11"/>
  <c r="J147" i="11"/>
  <c r="J132" i="11"/>
  <c r="J71" i="11"/>
  <c r="J63" i="11"/>
  <c r="J55" i="11"/>
  <c r="J104" i="11"/>
  <c r="J80" i="11"/>
  <c r="J67" i="11"/>
  <c r="J141" i="11"/>
  <c r="J59" i="11"/>
  <c r="J35" i="11"/>
  <c r="J32" i="11"/>
  <c r="J51" i="11"/>
  <c r="J74" i="11"/>
  <c r="J106" i="11"/>
  <c r="H152" i="11"/>
  <c r="J113" i="11"/>
  <c r="P103" i="11"/>
  <c r="J85" i="11"/>
  <c r="H58" i="11"/>
  <c r="P136" i="11"/>
  <c r="H70" i="11"/>
  <c r="J44" i="11"/>
  <c r="J154" i="11"/>
  <c r="J133" i="11"/>
  <c r="L92" i="11"/>
  <c r="J56" i="11"/>
  <c r="L28" i="11"/>
  <c r="L161" i="11" s="1"/>
  <c r="L163" i="11" s="1"/>
  <c r="P139" i="11"/>
  <c r="I28" i="1"/>
  <c r="I33" i="1"/>
  <c r="H91" i="11"/>
  <c r="J79" i="11"/>
  <c r="H122" i="11"/>
  <c r="P35" i="11"/>
  <c r="J90" i="11"/>
  <c r="J83" i="11"/>
  <c r="K34" i="1" l="1"/>
  <c r="K37" i="1" s="1"/>
  <c r="I33" i="3" s="1"/>
  <c r="I35" i="3" s="1"/>
  <c r="J33" i="3"/>
  <c r="J35" i="3" s="1"/>
  <c r="L39" i="1"/>
  <c r="P33" i="11"/>
  <c r="G33" i="1"/>
  <c r="J161" i="11"/>
  <c r="J163" i="11" s="1"/>
  <c r="P116" i="11"/>
  <c r="P69" i="11"/>
  <c r="P37" i="11"/>
  <c r="P58" i="11"/>
  <c r="P149" i="11"/>
  <c r="P45" i="11"/>
  <c r="P53" i="11"/>
  <c r="P59" i="11"/>
  <c r="P125" i="11"/>
  <c r="P154" i="11"/>
  <c r="P39" i="11"/>
  <c r="P117" i="11"/>
  <c r="P92" i="11"/>
  <c r="P65" i="11"/>
  <c r="P34" i="1"/>
  <c r="P37" i="1" s="1"/>
  <c r="P41" i="11"/>
  <c r="P144" i="11"/>
  <c r="P157" i="11"/>
  <c r="P130" i="11"/>
  <c r="G28" i="1"/>
  <c r="I32" i="1"/>
  <c r="I34" i="1" s="1"/>
  <c r="I37" i="1" s="1"/>
  <c r="P62" i="11"/>
  <c r="P75" i="11"/>
  <c r="P120" i="11"/>
  <c r="P109" i="11"/>
  <c r="P145" i="11"/>
  <c r="P57" i="11"/>
  <c r="J39" i="1"/>
  <c r="H33" i="3"/>
  <c r="H35" i="3" s="1"/>
  <c r="P79" i="11"/>
  <c r="P61" i="11"/>
  <c r="P140" i="11"/>
  <c r="P66" i="11"/>
  <c r="P90" i="11"/>
  <c r="P28" i="11"/>
  <c r="P85" i="11"/>
  <c r="N33" i="1"/>
  <c r="N28" i="1"/>
  <c r="N32" i="1" s="1"/>
  <c r="P34" i="11"/>
  <c r="P132" i="11"/>
  <c r="P31" i="11"/>
  <c r="P70" i="11"/>
  <c r="P107" i="11"/>
  <c r="P112" i="11"/>
  <c r="K39" i="1"/>
  <c r="P93" i="11"/>
  <c r="P127" i="11"/>
  <c r="P86" i="11"/>
  <c r="M34" i="1"/>
  <c r="M37" i="1" s="1"/>
  <c r="M33" i="3"/>
  <c r="M35" i="3" s="1"/>
  <c r="O39" i="1"/>
  <c r="H161" i="11"/>
  <c r="H163" i="11" s="1"/>
  <c r="Q32" i="1"/>
  <c r="Q34" i="1" s="1"/>
  <c r="Q37" i="1" s="1"/>
  <c r="G29" i="1"/>
  <c r="P106" i="11"/>
  <c r="P88" i="11"/>
  <c r="O173" i="11"/>
  <c r="P48" i="11"/>
  <c r="P97" i="11"/>
  <c r="P156" i="11"/>
  <c r="P153" i="11"/>
  <c r="O163" i="11"/>
  <c r="P80" i="11"/>
  <c r="P29" i="11"/>
  <c r="P102" i="11"/>
  <c r="P64" i="11"/>
  <c r="P158" i="11"/>
  <c r="P56" i="11"/>
  <c r="P44" i="11"/>
  <c r="P36" i="11"/>
  <c r="P68" i="11"/>
  <c r="P160" i="11"/>
  <c r="P104" i="11"/>
  <c r="P71" i="11"/>
  <c r="P32" i="11"/>
  <c r="P131" i="11"/>
  <c r="P82" i="11"/>
  <c r="P95" i="11"/>
  <c r="P137" i="11"/>
  <c r="P52" i="11"/>
  <c r="P63" i="11"/>
  <c r="P147" i="11"/>
  <c r="P76" i="11"/>
  <c r="P55" i="11"/>
  <c r="P42" i="11"/>
  <c r="P115" i="11"/>
  <c r="P159" i="11"/>
  <c r="P135" i="11"/>
  <c r="P96" i="11"/>
  <c r="P60" i="11"/>
  <c r="P111" i="11"/>
  <c r="P67" i="11"/>
  <c r="P72" i="11"/>
  <c r="P51" i="11"/>
  <c r="P50" i="11"/>
  <c r="P84" i="11"/>
  <c r="P38" i="11"/>
  <c r="U32" i="19"/>
  <c r="P105" i="11"/>
  <c r="P151" i="11"/>
  <c r="P89" i="11"/>
  <c r="P150" i="11"/>
  <c r="P124" i="11"/>
  <c r="Q39" i="1" l="1"/>
  <c r="O33" i="3"/>
  <c r="O35" i="3" s="1"/>
  <c r="K33" i="3"/>
  <c r="K35" i="3" s="1"/>
  <c r="M39" i="1"/>
  <c r="N34" i="1"/>
  <c r="N37" i="1" s="1"/>
  <c r="P161" i="11"/>
  <c r="P163" i="11" s="1"/>
  <c r="G33" i="3"/>
  <c r="I39" i="1"/>
  <c r="P39" i="1"/>
  <c r="N33" i="3"/>
  <c r="N35" i="3" s="1"/>
  <c r="G32" i="1"/>
  <c r="G34" i="1" s="1"/>
  <c r="G37" i="1" s="1"/>
  <c r="G39" i="1" s="1"/>
  <c r="G35" i="3" l="1"/>
  <c r="L33" i="3"/>
  <c r="L35" i="3" s="1"/>
  <c r="N39" i="1"/>
  <c r="P33" i="3" l="1"/>
  <c r="P35" i="3" s="1"/>
</calcChain>
</file>

<file path=xl/comments1.xml><?xml version="1.0" encoding="utf-8"?>
<comments xmlns="http://schemas.openxmlformats.org/spreadsheetml/2006/main">
  <authors>
    <author>Author</author>
  </authors>
  <commentList>
    <comment ref="J23" authorId="0" shapeId="0">
      <text>
        <r>
          <rPr>
            <sz val="9"/>
            <color indexed="81"/>
            <rFont val="Tahoma"/>
            <family val="2"/>
            <charset val="186"/>
          </rPr>
          <t>Informacija užpildoma, rankiniu būdu. Į šį stulpelį įvedamas apskaičuotas skirtumas tarp šio priedo 'E' stulpelyje apskaičiuotų sąnaudų pasirinkus 'Visas' sąnaudas ir tame pačiame stulpelyje apskaičiuotų sąnaudų pasirinkus 'Būtinasias' sąnaudas.</t>
        </r>
      </text>
    </comment>
  </commentList>
</comments>
</file>

<file path=xl/sharedStrings.xml><?xml version="1.0" encoding="utf-8"?>
<sst xmlns="http://schemas.openxmlformats.org/spreadsheetml/2006/main" count="7698" uniqueCount="3409">
  <si>
    <t>Šilumos kainų nustatymo metodikos</t>
  </si>
  <si>
    <t>1 priedas</t>
  </si>
  <si>
    <t>Duomenys apie ūkio subjektą:</t>
  </si>
  <si>
    <t>Duomenys apie kontaktinį asmenį:</t>
  </si>
  <si>
    <t>Pavadinimas</t>
  </si>
  <si>
    <t>V., pavardė</t>
  </si>
  <si>
    <t>Kodas</t>
  </si>
  <si>
    <t>Pareigos</t>
  </si>
  <si>
    <t>Buveinės adresas</t>
  </si>
  <si>
    <t>Telefonas</t>
  </si>
  <si>
    <t>Faksas</t>
  </si>
  <si>
    <t>El.paštas</t>
  </si>
  <si>
    <t>Tinklalapis</t>
  </si>
  <si>
    <t>ataskaitinio laikotarpio</t>
  </si>
  <si>
    <t>sudarymo data</t>
  </si>
  <si>
    <t>Valstybinei kainų ir energetikos kontrolės komisijai</t>
  </si>
  <si>
    <t>Ataskaitinis laikotarpis</t>
  </si>
  <si>
    <t>Iš viso</t>
  </si>
  <si>
    <t>STRAIPSNIAI</t>
  </si>
  <si>
    <t>Per ataskaitinį laikotarpį 
IŠ VISO</t>
  </si>
  <si>
    <t>Šilumos gamybos verslo vienetas</t>
  </si>
  <si>
    <t>Šilumos perdavimo verslo vienetas</t>
  </si>
  <si>
    <t>Mažmeninio aptarnavimo verslo vienetas</t>
  </si>
  <si>
    <t>Karšto vandens tiekimo verslo vienetas</t>
  </si>
  <si>
    <t>Pastatų šildymo ir karšto vandens sistemų priežiūros verslo vienetas</t>
  </si>
  <si>
    <t>ES aplinkosaugos reikalavimų įgyvendinimo verslo vienetas</t>
  </si>
  <si>
    <t>Kitos reguliuojamos veiklos verslo vienetas</t>
  </si>
  <si>
    <t>Nereguliuojamos veiklos verslo vienetas</t>
  </si>
  <si>
    <t>Nepriskirta</t>
  </si>
  <si>
    <t>Sandoriai tarp VV**</t>
  </si>
  <si>
    <t>Pastabos</t>
  </si>
  <si>
    <t xml:space="preserve">Pajamos </t>
  </si>
  <si>
    <t>(1)</t>
  </si>
  <si>
    <t>Sąnaudos</t>
  </si>
  <si>
    <t>(2)</t>
  </si>
  <si>
    <t>Nepaskirstytinos sąnaudos*</t>
  </si>
  <si>
    <t>(3)</t>
  </si>
  <si>
    <t>Sandoriai tarp VV** - Pajamos</t>
  </si>
  <si>
    <t>(4)</t>
  </si>
  <si>
    <t>Sandoriai tarp VV** - Sąnaudos</t>
  </si>
  <si>
    <t>rezultatas</t>
  </si>
  <si>
    <t>(5)=(1)-(2)-(3)-(4)</t>
  </si>
  <si>
    <t>Nebūtinosios sąnaudos***</t>
  </si>
  <si>
    <t>(6)</t>
  </si>
  <si>
    <t>rezultatas (būtinosios sąnaudos)</t>
  </si>
  <si>
    <t>(7)=(5)+(6)</t>
  </si>
  <si>
    <t>Koregavimas dėl kuro kainų pasikeitimo**** (ataskaitinis laikotarpis)</t>
  </si>
  <si>
    <t>(8)</t>
  </si>
  <si>
    <t>Koregavimas dėl kuro kainų pasikeitimo**** (praėję laikotarpiai)</t>
  </si>
  <si>
    <t>(9)</t>
  </si>
  <si>
    <t>rezultatas (koreguotas)</t>
  </si>
  <si>
    <t>(10)=(7)-(8)-(9)</t>
  </si>
  <si>
    <t>Investicijų grąžos sąnaudos*****</t>
  </si>
  <si>
    <t>(11)</t>
  </si>
  <si>
    <t>Skirtumas</t>
  </si>
  <si>
    <t>(12)=(10)-(11)</t>
  </si>
  <si>
    <t>Praėjęs ataskaitinis laikotarpis</t>
  </si>
  <si>
    <t>(7)=(5)-(6)</t>
  </si>
  <si>
    <t>Tvirtinu:</t>
  </si>
  <si>
    <t>* sąnaudos, kurias patiria Ūkio subjektas ataskaitiniu laikotarpiu, tačiau kurios nebūtinos nei galutinėms paslaugoms (produktams) teikti (reguliuojamų kainų paslaugų (produktų) vertei kurti), nei verslui palaikyti (užtikrinti reguliuojamos veiklos nepertraukiamumą, saugumą, stabilumą) (Šilumos kainų nustatymo metodikos 39.1 punktas)</t>
  </si>
  <si>
    <t>** pvz., šilumos karštam vandeniui ruošti sąnaudos.</t>
  </si>
  <si>
    <t>*** sąnaudos, Komisijos nepripažįstamos būtinosiomis, kurios negali būti priskirtos reguliuojamų kainų paslaugoms (produktams) ir atitinkamiems verslo vienetams, į kurių sudėtį įeina reguliuojamų kainų paslaugos (produktai) (Šilumos kainų nustatymo metodikos 39.2 punktas)</t>
  </si>
  <si>
    <t>**** kuro kainų pasikeitimo įtakos atvaizdavimas (atitinkamai ataskaitiniam ir praėjusiam laikotarpiui)</t>
  </si>
  <si>
    <t>***** ataskaitinio laikotarpio investicijų grąžos sąnaudos, prilyginamos ataskaitiniu laikotarpiu gautoms investicijų grąžos pajamoms</t>
  </si>
  <si>
    <t>2 priedas</t>
  </si>
  <si>
    <t>Šilumos perdavimo  verslo vienetas</t>
  </si>
  <si>
    <t>Mažmeninio aptarnavimo  verslo vienetas</t>
  </si>
  <si>
    <t>Nereguliuoja-mos veiklos verslo vienetas</t>
  </si>
  <si>
    <t>Nepaskirstoma</t>
  </si>
  <si>
    <t>IŠ VISO</t>
  </si>
  <si>
    <t>Finansinės atskaitomybės duomenys</t>
  </si>
  <si>
    <t>Nepaskirstyta</t>
  </si>
  <si>
    <t>(a)</t>
  </si>
  <si>
    <t>(b)</t>
  </si>
  <si>
    <t>(c)</t>
  </si>
  <si>
    <t>(d)</t>
  </si>
  <si>
    <t>(e)</t>
  </si>
  <si>
    <t>(f)</t>
  </si>
  <si>
    <t>(g)</t>
  </si>
  <si>
    <t>(h)</t>
  </si>
  <si>
    <t>(i)</t>
  </si>
  <si>
    <t>SUM (a:i)</t>
  </si>
  <si>
    <t>A.</t>
  </si>
  <si>
    <t>ILGALAIKIS TURTAS</t>
  </si>
  <si>
    <t>I.</t>
  </si>
  <si>
    <t>NEMATERIALUSIS TURTAS</t>
  </si>
  <si>
    <t xml:space="preserve">  I.1.</t>
  </si>
  <si>
    <t>Plėtros darbai</t>
  </si>
  <si>
    <t xml:space="preserve">  I.2.</t>
  </si>
  <si>
    <t>Prestižas</t>
  </si>
  <si>
    <t xml:space="preserve">  I.3.</t>
  </si>
  <si>
    <t>Patentai, licencijos</t>
  </si>
  <si>
    <t xml:space="preserve">  I.4.</t>
  </si>
  <si>
    <t>Programinė įranga</t>
  </si>
  <si>
    <t xml:space="preserve">  I.5.</t>
  </si>
  <si>
    <t>Kitas nematerialusis turtas</t>
  </si>
  <si>
    <t>II.</t>
  </si>
  <si>
    <t>MATERIALUSIS TURTAS</t>
  </si>
  <si>
    <t xml:space="preserve">  II.1.</t>
  </si>
  <si>
    <t xml:space="preserve">Žemė </t>
  </si>
  <si>
    <t xml:space="preserve">  II.2.</t>
  </si>
  <si>
    <t>Pastatai ir statiniai</t>
  </si>
  <si>
    <t xml:space="preserve">  II.2.1.</t>
  </si>
  <si>
    <t>Gamybinės paskirties pastatai ir statiniai</t>
  </si>
  <si>
    <t xml:space="preserve">  II.2.2.</t>
  </si>
  <si>
    <t>Administracinės, kitos paskirties pastatai ir statiniai</t>
  </si>
  <si>
    <t xml:space="preserve">  II.3.</t>
  </si>
  <si>
    <t>Mašinos ir įrengimai</t>
  </si>
  <si>
    <t xml:space="preserve">  II.4.</t>
  </si>
  <si>
    <t>Transporto priemonės</t>
  </si>
  <si>
    <t xml:space="preserve">  II.5.</t>
  </si>
  <si>
    <t>Kita įranga, prietaisai, įrankiai ir įrenginiai</t>
  </si>
  <si>
    <t xml:space="preserve">  II.6.</t>
  </si>
  <si>
    <t>Nebaigta statyba</t>
  </si>
  <si>
    <t xml:space="preserve">  II.7.</t>
  </si>
  <si>
    <t>Kitas materialusis turtas</t>
  </si>
  <si>
    <t xml:space="preserve">  II.8.</t>
  </si>
  <si>
    <t>Investicinis turtas</t>
  </si>
  <si>
    <t xml:space="preserve">  II.8.1.</t>
  </si>
  <si>
    <t xml:space="preserve">  II.8.2.</t>
  </si>
  <si>
    <t>Pastatai</t>
  </si>
  <si>
    <t>III.</t>
  </si>
  <si>
    <t>FINANSINIS TURTAS</t>
  </si>
  <si>
    <t>III.1.</t>
  </si>
  <si>
    <t>Investicijos į antrines ir asocijuotas įmones</t>
  </si>
  <si>
    <t>Investicijos į dukterines ir asocijuotas įmones</t>
  </si>
  <si>
    <t>III.2.</t>
  </si>
  <si>
    <t>Paskolos asocijuotoms ir antrinėms įmonėms</t>
  </si>
  <si>
    <t>Paskolos asocijuotoms ir dukterinėms įmonėms</t>
  </si>
  <si>
    <t>III.3.</t>
  </si>
  <si>
    <t>Po vienerių metų gautinos sumos</t>
  </si>
  <si>
    <t>III.4.</t>
  </si>
  <si>
    <t>Kitas finansinis turtas</t>
  </si>
  <si>
    <t>IV.</t>
  </si>
  <si>
    <t>KITAS ILGALAIKIS TURTAS</t>
  </si>
  <si>
    <t>IV.1.</t>
  </si>
  <si>
    <t>Atidėtojo mokesčio turtas</t>
  </si>
  <si>
    <t>IV.2.</t>
  </si>
  <si>
    <t>Kitas ilgalaikis turtas</t>
  </si>
  <si>
    <t>B.</t>
  </si>
  <si>
    <t>TRUMPALAIKIS TURTAS</t>
  </si>
  <si>
    <t>ATSARGOS, IŠANKSTINIAI APMOKĖJIMAI IR NEBAIGTOS VYKDYTI SUTARTYS</t>
  </si>
  <si>
    <t>I.1.</t>
  </si>
  <si>
    <t>Atsargos</t>
  </si>
  <si>
    <t>I.1.1.</t>
  </si>
  <si>
    <t>Žaliavos ir komplektavimo gaminiai</t>
  </si>
  <si>
    <t>I.1.2.</t>
  </si>
  <si>
    <t>Nebaigta gamyba</t>
  </si>
  <si>
    <t>I.1.3.</t>
  </si>
  <si>
    <t>Pagaminta produkcija</t>
  </si>
  <si>
    <t>I.1.4.</t>
  </si>
  <si>
    <t>Pirktos prekės, skirtos perparduoti</t>
  </si>
  <si>
    <t>I.1.5.</t>
  </si>
  <si>
    <t>Ilgalaikis materialusis turtas, skirtas parduoti</t>
  </si>
  <si>
    <t>I.2.</t>
  </si>
  <si>
    <t>Išankstiniai apmokėjimai</t>
  </si>
  <si>
    <t>I.3.</t>
  </si>
  <si>
    <t>Nebaigtos vykdyti sutartys</t>
  </si>
  <si>
    <t>PER VIENERIUS METUS GAUTINOS SUMOS</t>
  </si>
  <si>
    <t>II.1.</t>
  </si>
  <si>
    <t>Pirkėjų įsiskolinimas</t>
  </si>
  <si>
    <t>II.2.</t>
  </si>
  <si>
    <t>Antrinių ir asocijuotų įmonių skolos</t>
  </si>
  <si>
    <t>Dukterinių ir asocijuotų įmonių skolos</t>
  </si>
  <si>
    <t>II.3.</t>
  </si>
  <si>
    <t>Kitos gautinos sumos</t>
  </si>
  <si>
    <t>KITAS TRUMPALAIKIS TURTAS</t>
  </si>
  <si>
    <t>Trumpalaikės investicijos</t>
  </si>
  <si>
    <t>Terminuoti indėliai</t>
  </si>
  <si>
    <t>Kitas trumpalaikis turtas</t>
  </si>
  <si>
    <t>PINIGAI IR PINIGŲ EKVIVALENTAI</t>
  </si>
  <si>
    <t>TURTAS IŠ VISO:</t>
  </si>
  <si>
    <t>C.</t>
  </si>
  <si>
    <t xml:space="preserve">NUOSAVAS KAPITALAS </t>
  </si>
  <si>
    <t>KAPITALAS</t>
  </si>
  <si>
    <t>PERKAINOJIMO REZERVAS (REZUltATAI)</t>
  </si>
  <si>
    <t>(7)</t>
  </si>
  <si>
    <t>REZERVAI</t>
  </si>
  <si>
    <t>Privalomasis</t>
  </si>
  <si>
    <t>Kiti rezervai</t>
  </si>
  <si>
    <t>NEPASKIRSTYTASIS PELNAS (NUOSTOLIAI)</t>
  </si>
  <si>
    <t>(9)=(5)-(6)-(7)-(8)</t>
  </si>
  <si>
    <t>Nepaskirstytas_pelnas_nuostoliai</t>
  </si>
  <si>
    <t>Einamojo_laikotarpio_rezultatas</t>
  </si>
  <si>
    <t>IV.3.</t>
  </si>
  <si>
    <t>Turto_vertės_skirtumas</t>
  </si>
  <si>
    <t>D.</t>
  </si>
  <si>
    <t>DOTACIJOS, SUBSIDIJOS</t>
  </si>
  <si>
    <t>E.</t>
  </si>
  <si>
    <t>MOKĖTINOS SUMOS IR ĮSIPAREIGOJIMAI</t>
  </si>
  <si>
    <t>PO VIENERIŲ METŲ MOKĖTINOS SUMOS IR ILGALAIKIAI ĮSIPAREIGOJIMAI</t>
  </si>
  <si>
    <t>Finansinės skolos</t>
  </si>
  <si>
    <t>Skolos tiekėjams</t>
  </si>
  <si>
    <t>Gauti išankstiniai apmokėjimai</t>
  </si>
  <si>
    <t>I.4.</t>
  </si>
  <si>
    <t>Atidėjiniai, atidėti mokestiniai įsipareigojimai</t>
  </si>
  <si>
    <t>I.5.</t>
  </si>
  <si>
    <t>Kitos mokėtinos sumos ir ilgalaikiai įsipareigojimai</t>
  </si>
  <si>
    <t>PER VIENERIUS METUS MOKĖTINOS SUMOS IR TRUMPALAIKIAI ĮSIPAREIGOJIMAI</t>
  </si>
  <si>
    <t>Ilgalaikių skolų  einamųjų metų dalis</t>
  </si>
  <si>
    <t>II.4.</t>
  </si>
  <si>
    <t>II.5.</t>
  </si>
  <si>
    <t>Pelno mokesčio įsipareigojimai</t>
  </si>
  <si>
    <t>II.6.</t>
  </si>
  <si>
    <t>Su darbo santykiais susiję įsipareigojimai</t>
  </si>
  <si>
    <t>II.7.</t>
  </si>
  <si>
    <t>Atidėjiniai</t>
  </si>
  <si>
    <t>II.8.</t>
  </si>
  <si>
    <t>Kitos mokėtinos sumos ir trumpalaikiai įsipareigojimai</t>
  </si>
  <si>
    <t xml:space="preserve">NUOSAVO KAPITALO IR ĮSIPAREIGOJIMŲ IŠ VISO: </t>
  </si>
  <si>
    <t>TURTAS, NUOMOJAMAS KONCESIJOS BŪDU*</t>
  </si>
  <si>
    <t>(10)</t>
  </si>
  <si>
    <t>ŪKIO SUBJEKTO VEIKLOJE NAUDOJAMO KAPITALO APIMTIS</t>
  </si>
  <si>
    <t>(5) = (1)+(10)+(2)-(3)-(4)</t>
  </si>
  <si>
    <t>* Veikloje naudojamas turtas, nuomojamas koncesijos, šilumos ūkio turto nuomos būdu (4 ir 5 priedų duomenimis)</t>
  </si>
  <si>
    <t>3 priedas</t>
  </si>
  <si>
    <t>Verslo vieneto veiklos rezultatas (teigiamas/neigiamas), Eur**</t>
  </si>
  <si>
    <t>Verslo vieneto veikloje naudojamo kapitalo apimtis, Eur*</t>
  </si>
  <si>
    <t>Faktinė verslo vieneto veikloje naudojamo kapitalo investicijų grąža, %</t>
  </si>
  <si>
    <t>(3)=(1)/(2)</t>
  </si>
  <si>
    <t>* nurodoma apskaičiuota Ūkio subjekto veikloje naudojamo kapitalo apimtis pagal verslo vienetus (2 priedo duomenimis)</t>
  </si>
  <si>
    <t>** atitinka Metodikos 1 priedo 10 eil.</t>
  </si>
  <si>
    <t>4 priedas</t>
  </si>
  <si>
    <t>ILGALAIKIO TURTO VIENETŲ SĄRAŠAS</t>
  </si>
  <si>
    <t>Invento-rinis numeris</t>
  </si>
  <si>
    <t>Įvedimo į eksploata-ciją data</t>
  </si>
  <si>
    <t>Nudėvėjimo (eksploat.) laikotarpis</t>
  </si>
  <si>
    <t>Ataskaitinio laikotarpio pradžiai</t>
  </si>
  <si>
    <t xml:space="preserve">Per ataskaitinį laikotarpį </t>
  </si>
  <si>
    <t>Ataskaitinio laikotarpio pabaigai</t>
  </si>
  <si>
    <t>Kitos nereguliuojamos veiklos verslo vienetas</t>
  </si>
  <si>
    <t>Įsigijimo savikaina, iš viso:</t>
  </si>
  <si>
    <t>Įsigijimo savikainos dalis iš</t>
  </si>
  <si>
    <t>Nesuderinta vertė**</t>
  </si>
  <si>
    <t>Nenaudoja-ma vertė***</t>
  </si>
  <si>
    <t>Turto reguliavimo apskaitoje</t>
  </si>
  <si>
    <t>Įsigijimo savikainos pokytis iš viso:</t>
  </si>
  <si>
    <t>Įsigijimo savikainos pokytis iš</t>
  </si>
  <si>
    <t>Nesuderintos vertės pokytis**</t>
  </si>
  <si>
    <t>Nenaudoja-mos vertės pokytis***</t>
  </si>
  <si>
    <t>ES strukt. fondų</t>
  </si>
  <si>
    <t>Dotacijų, subsidijų</t>
  </si>
  <si>
    <t>Vartotojų</t>
  </si>
  <si>
    <t>Ūkio subjekto lėšų</t>
  </si>
  <si>
    <t>Nudėvėtina įsigijimo savikaina</t>
  </si>
  <si>
    <t>Sukauptas nusidėvėjim.</t>
  </si>
  <si>
    <t>Nudėvėtina likutinė vertė</t>
  </si>
  <si>
    <t>Nudėvėtina įsigijimo savikainos pokytis</t>
  </si>
  <si>
    <t>Metinis nusidėvėjimas</t>
  </si>
  <si>
    <t>Sukaupto nusidėvėjim. Pokytis</t>
  </si>
  <si>
    <t>Nudėvėtinos likutinės vertės pokytis</t>
  </si>
  <si>
    <t>metai</t>
  </si>
  <si>
    <t>Eur</t>
  </si>
  <si>
    <t>(h)=(d)-(e)-(f)-(g)</t>
  </si>
  <si>
    <t>(j)</t>
  </si>
  <si>
    <t>(k)=(h)-(i)-(j)</t>
  </si>
  <si>
    <t>(l)</t>
  </si>
  <si>
    <t>(m)=(k)-(l)</t>
  </si>
  <si>
    <t>(n)</t>
  </si>
  <si>
    <t>(o)</t>
  </si>
  <si>
    <t>(p)</t>
  </si>
  <si>
    <t>(q)</t>
  </si>
  <si>
    <t>(r)=(n)-(o)-(p)-(q)</t>
  </si>
  <si>
    <t>(s)</t>
  </si>
  <si>
    <t>(t)</t>
  </si>
  <si>
    <t>(u)=(r)-(s)-(t)</t>
  </si>
  <si>
    <t>(v)</t>
  </si>
  <si>
    <t>(z)=(u)-(v)</t>
  </si>
  <si>
    <t>(aa)</t>
  </si>
  <si>
    <t>(ab)</t>
  </si>
  <si>
    <t>(ac)</t>
  </si>
  <si>
    <t>(ad)</t>
  </si>
  <si>
    <t>(ae)=(aa)-(ab)-(ac)-(ad)</t>
  </si>
  <si>
    <t>(af)</t>
  </si>
  <si>
    <t>(ag)</t>
  </si>
  <si>
    <t>(ah)=(ae)-(af)-(ag)</t>
  </si>
  <si>
    <t>(ai)</t>
  </si>
  <si>
    <t>(aj)=(ah)-(ai)</t>
  </si>
  <si>
    <t>* ESSF, D, S - Europos Sąjungos struktūrinių fondų, taip pat dotacijų, subsidijų lėšomis</t>
  </si>
  <si>
    <t>** Su Komisija, atitinkamos savivaldybės taryba nesuderinta ilgalaikio turto (investicijų) vertė</t>
  </si>
  <si>
    <t>*** Nenaudojamo, esančio atsargose, užkonservuoto turto, nebaigtos statybos vertė</t>
  </si>
  <si>
    <t>**** Vartotojų ir nepriklausomų šilumos gamintojų už prijungimą prie tinklų sumokamomis lėšomis sukurta vertės dalis</t>
  </si>
  <si>
    <t>***** Veikloje naudojamas turtas, nuomojamas koncesijos, šilumos ūkio turto nuomos būdu</t>
  </si>
  <si>
    <t>Nr.</t>
  </si>
  <si>
    <t>7 priedas</t>
  </si>
  <si>
    <t>SĄNAUDŲ KATEGORIJA</t>
  </si>
  <si>
    <t>TIESIOGINĖS 
SĄNAUDOS</t>
  </si>
  <si>
    <t>NETIESIOGINĖS SĄNAUDOS</t>
  </si>
  <si>
    <t>BENDROSIOS 
SĄNAUDOS</t>
  </si>
  <si>
    <t>NEPASKIRSTYTINOS SĄNAUDOS</t>
  </si>
  <si>
    <t>SĄNAUDOS 
IŠ VISO</t>
  </si>
  <si>
    <t>SĄNAUDŲ GRUPĖS IR POGRUPIAI</t>
  </si>
  <si>
    <t>%</t>
  </si>
  <si>
    <t>ŠILUMOS ĮSIGIJIMO SĄNAUDOS</t>
  </si>
  <si>
    <t>Šilumos įsigijimo sąnaudos</t>
  </si>
  <si>
    <t>Kitos sąnaudos, susijusios su šilumos įsigijimu</t>
  </si>
  <si>
    <t>KURO SĄNAUDOS ENERGIJAI GAMINTI</t>
  </si>
  <si>
    <t>Gamtinių dujų įsigijimo sąnaudos</t>
  </si>
  <si>
    <t>Mazuto įsigijimo sąnaudos</t>
  </si>
  <si>
    <t>Medienos (malkų) įsigijimo sąnaudos</t>
  </si>
  <si>
    <t>Medienos granulių įsigijimo sąnaudos</t>
  </si>
  <si>
    <t>Pjuvenų įsigijimo sąnaudos</t>
  </si>
  <si>
    <t>Skalūnų alyvos įsigijimo sąnaudos</t>
  </si>
  <si>
    <t>Akmens anglies įsigijimo sąnaudos</t>
  </si>
  <si>
    <t>Kitų kuro rūšių įsigijimo sąnaudos</t>
  </si>
  <si>
    <t>II.9.</t>
  </si>
  <si>
    <t>Kitos sąnaudos, susijusios su kuro įsigijimu</t>
  </si>
  <si>
    <t>ELEKTROS ENERGIJOS TECHNOLOGINĖMS REIKMĖMS ĮSIGIJIMO SĄNAUDOS</t>
  </si>
  <si>
    <t>Elektros energijos technologinėms reikmėms įsigijimo sąnaudos</t>
  </si>
  <si>
    <t>Kitos sąnaudos, susijusios su elektros energijos TR įsigijimu (nurodyti)</t>
  </si>
  <si>
    <t>VANDENS TECHNOLOGINĖMS REIKMĖMS ĮSIGIJIMO SĄNAUDOS</t>
  </si>
  <si>
    <t>Vandens technologinėms reikmėms įsigijimo sąnaudos</t>
  </si>
  <si>
    <t>Kitos sąnaudos, susijusios su vandens TR įsigijimu</t>
  </si>
  <si>
    <t>V.</t>
  </si>
  <si>
    <t>APYVARTINIŲ TARŠOS LEIDIMŲ ĮSIGIJIMO SĄNAUDOS</t>
  </si>
  <si>
    <t>V.1.</t>
  </si>
  <si>
    <t>Apyvartinių taršos leidimų įsigjimo sąnaudos</t>
  </si>
  <si>
    <t>V.2.</t>
  </si>
  <si>
    <t>Kitos sąnaudos, susijusios su ATL įsigijimu</t>
  </si>
  <si>
    <t>VI.</t>
  </si>
  <si>
    <t>NUSIDĖVĖJIMO (AMORTIZACIJOS) SĄNAUDOS</t>
  </si>
  <si>
    <t>VI.1.</t>
  </si>
  <si>
    <t>Plėtros darbų nusidėvėjimo sąnaudos</t>
  </si>
  <si>
    <t>VI.2.</t>
  </si>
  <si>
    <t>Prestižo nusidėvėjimo sąnaudos</t>
  </si>
  <si>
    <t>VI.3.</t>
  </si>
  <si>
    <t>Patentų, licencijų, įsigytų teisių nusidėvėjimo sąnaudos</t>
  </si>
  <si>
    <t>VI.4.</t>
  </si>
  <si>
    <t>Programinės įrangos nusidėvėjimo sąnaudos</t>
  </si>
  <si>
    <t>VI.5.</t>
  </si>
  <si>
    <t>Kito nematerialaus turto (nurodyti) nusidėvėjimo sąnaudos</t>
  </si>
  <si>
    <t>VI.6.</t>
  </si>
  <si>
    <t>Gamybinės paskirties pastatų, statinių (katilinių) nusidėvėjimo sąnaudos</t>
  </si>
  <si>
    <t>VI.7.</t>
  </si>
  <si>
    <t>Gamybinės paskirties pastatų, statinių (konteinerinių katilinių, siurblinių) nusidėvėjimo sąnaudos</t>
  </si>
  <si>
    <t>VI.8.</t>
  </si>
  <si>
    <t>Gamybinės paskirties pastatų, statinių (kitų technologinės paskirties) nusidėvėjimo sąnaudos</t>
  </si>
  <si>
    <t>VI.9.</t>
  </si>
  <si>
    <t>Kitos paskirties pastatų, statinių (kuro (mazuto) rezervuarų) nusidėvėjimo sąnaudos</t>
  </si>
  <si>
    <t>VI.10.</t>
  </si>
  <si>
    <t>Kitos paskirties pastatų, statinių (dūmtraukių mūrinių, gelžbetoninių) nusidėvėjimo sąnaudos</t>
  </si>
  <si>
    <t>VI.11.</t>
  </si>
  <si>
    <t>Kitos paskirties pastatų, statinių (dūmtraukių metalinių) nusidėvėjimo sąnaudos</t>
  </si>
  <si>
    <t>VI.12.</t>
  </si>
  <si>
    <t>Kitos paskirties pastatų, statinių (vamzdynų) nusidėvėjimo sąnaudos</t>
  </si>
  <si>
    <t>VI.13.</t>
  </si>
  <si>
    <t>Administracinės paskirties pastatų, statinių nusidėvėjimo sąnaudos</t>
  </si>
  <si>
    <t>VI.14.</t>
  </si>
  <si>
    <t>Kitos paskirties pastatų nusidėvėjimo sąnaudos</t>
  </si>
  <si>
    <t>VI.15.</t>
  </si>
  <si>
    <t>Kitos įrangos, prietaisų, įrankių, įrenginių (kelių, aikštelių, šaligatvių, tvorų) nusidėvėjimo sąnaudos</t>
  </si>
  <si>
    <t>VI.16.</t>
  </si>
  <si>
    <t>Mašinų ir įrengimų (katilinių įrengimų, stacionariųjų garo katilų) nusidėvėjimo sąnaudos</t>
  </si>
  <si>
    <t>VI.17.</t>
  </si>
  <si>
    <t>Mašinų ir įrengimų (vandens šildymo katilų) nusidėvėjimo sąnaudos</t>
  </si>
  <si>
    <t>Mašinų ir įrengimų (siurblių, kitų siurblinės įrengimų) nusidėvėjimo sąnaudos</t>
  </si>
  <si>
    <t>VI.19.</t>
  </si>
  <si>
    <t>Mašinų ir įrengimų (šilumos punktų, mazgų, modulių) nusidėvėjimo sąnaudos</t>
  </si>
  <si>
    <t>VI.20.</t>
  </si>
  <si>
    <t>Kitų mašinų ir įrengimų (nurodyti) nusidėvėjimo sąnaudos</t>
  </si>
  <si>
    <t>VI.21.</t>
  </si>
  <si>
    <t>Kitos įrangos, prietaisų, įrankių, įrenginių nusidėvėjimo sąnaudos</t>
  </si>
  <si>
    <t>VI.22.</t>
  </si>
  <si>
    <t>Kitos įrangos, prietaisų, įrankių, įrenginių (šilumos kiekio apskaitos prietaisų) nusidėvėjimo sąnaudos</t>
  </si>
  <si>
    <t>VI.23.</t>
  </si>
  <si>
    <t>Kitos įrangos, prietaisų, įrankių, įrenginių (kitų šilumos matavimo ir reguliavimo prietaisų) nusidėvėjimo sąnaudos</t>
  </si>
  <si>
    <t>VI.24.</t>
  </si>
  <si>
    <t>Transporto priemonių nusidėvėjimo sąnaudos</t>
  </si>
  <si>
    <t>VI.25.</t>
  </si>
  <si>
    <t>Kito materialaus turto nusidėvėjimo sąnaudos</t>
  </si>
  <si>
    <t>VI.26.</t>
  </si>
  <si>
    <t>Investicinio turto nusidėvėjimo sąnaudos</t>
  </si>
  <si>
    <t>VI.27.</t>
  </si>
  <si>
    <t>Kito ilgalaikio turto nusidėvėjimo sąnaudos</t>
  </si>
  <si>
    <t>VII.</t>
  </si>
  <si>
    <t>EINAMOJO REMONTO IR APTARNAVIMO SĄNAUDOS</t>
  </si>
  <si>
    <t>VII.1.</t>
  </si>
  <si>
    <t>Gamybos objektų einamojo remonto, aptarnavimo sąnaudos</t>
  </si>
  <si>
    <t>VII.2.</t>
  </si>
  <si>
    <t>Tinklų einamojo remonto, aptarnavimo sąnaudos</t>
  </si>
  <si>
    <t>VII.3.</t>
  </si>
  <si>
    <t>Šilumos punktų einamojo remonto, aptarnavimo sąnaudos</t>
  </si>
  <si>
    <t>VII.4.</t>
  </si>
  <si>
    <t>IT aptarnavimo sąnaudos</t>
  </si>
  <si>
    <t>VII.5.</t>
  </si>
  <si>
    <t>Kitų objektų (nurodyti) einamojo remonto, aptarnavimo sąnaudos</t>
  </si>
  <si>
    <t>VII.6.</t>
  </si>
  <si>
    <t>Medžiagų, žaliavų sąnaudos gamybos objektams</t>
  </si>
  <si>
    <t>VII.7.</t>
  </si>
  <si>
    <t>Medžiagos, žaliavų sąnaudos tinklams</t>
  </si>
  <si>
    <t>VII.8.</t>
  </si>
  <si>
    <t>Medžiagų, žaliavų sąnaudos šilumos punktams</t>
  </si>
  <si>
    <t>VII.9.</t>
  </si>
  <si>
    <t>Medžiagų, žaliavų sąnaudos IT</t>
  </si>
  <si>
    <t>VII.10.</t>
  </si>
  <si>
    <t>Medžiagų, žaliavų sąnaudos kitiems objektams</t>
  </si>
  <si>
    <t>VII.11.</t>
  </si>
  <si>
    <t>Atsiskaitomųjų šilumos apskaitos prietaisų eksploatacijos sąnaudos</t>
  </si>
  <si>
    <t>VII.12.</t>
  </si>
  <si>
    <t>Nuotolinės duomenų nuskaitymo ir perdavimo sistemos priežiūros sąnaudos</t>
  </si>
  <si>
    <t>VII.13.</t>
  </si>
  <si>
    <t>Patalpų (ne administracinių) remonto, aptarnavimo sąnaudos</t>
  </si>
  <si>
    <t>VII.14.</t>
  </si>
  <si>
    <t>Rezervinio kuro saugojimo, atnaujinimo ir įsigijimo sąnaudos</t>
  </si>
  <si>
    <t>VII.15.</t>
  </si>
  <si>
    <t>Mažaverčio inventoriaus sąnaudos</t>
  </si>
  <si>
    <t>VII.16.</t>
  </si>
  <si>
    <t>Pelenų išvežimo sąnaudos</t>
  </si>
  <si>
    <t>VII.17.</t>
  </si>
  <si>
    <t>Turto nuomos (ne šilumos ūkio nuomos, koncesijos sutarties objektų) sąnaudos</t>
  </si>
  <si>
    <t>VII.18.</t>
  </si>
  <si>
    <t>Komunalinių paslaugų (elektros energija, vanduo, nuotekos, atliekos, t.t.) sąnaudos (ne administracinių patalpų)</t>
  </si>
  <si>
    <t>VII.19.</t>
  </si>
  <si>
    <t>Transporto priemonių eksploatacinės sąnaudos</t>
  </si>
  <si>
    <t>VII.20.</t>
  </si>
  <si>
    <t>Transporto priemonių kuro sąnaudos</t>
  </si>
  <si>
    <t>VII.21.</t>
  </si>
  <si>
    <t>Muitinės ir ekspedijavimo paslaugų sąnaudos</t>
  </si>
  <si>
    <t>VII.22.</t>
  </si>
  <si>
    <t>Kitos einamojo remonto ir aptarnavimo sąnaudos</t>
  </si>
  <si>
    <t>VIII.</t>
  </si>
  <si>
    <t>PERSONALO SĄNAUDOS</t>
  </si>
  <si>
    <t>VIII.1.</t>
  </si>
  <si>
    <t>Darbo užmokesčio sąnaudos</t>
  </si>
  <si>
    <t>VIII.2.</t>
  </si>
  <si>
    <t>Privalomojo socialinio draudimo sąnaudos</t>
  </si>
  <si>
    <t>VIII.3.</t>
  </si>
  <si>
    <t>Garantinio fondo įmokų sąnaudos</t>
  </si>
  <si>
    <t>VIII.4.</t>
  </si>
  <si>
    <t>Papildomo darbuotojų draudimo sąnaudos</t>
  </si>
  <si>
    <t>VIII.5.</t>
  </si>
  <si>
    <t>Mokymų, kvalifikacijos kėlimo, studijų sąnaudos</t>
  </si>
  <si>
    <t>VIII.6.</t>
  </si>
  <si>
    <t>Išeitinės pašalpos, kompensacijos</t>
  </si>
  <si>
    <t>VIII.7.</t>
  </si>
  <si>
    <t>Apsauginiai ir darbo drabužiai</t>
  </si>
  <si>
    <t>VIII.8.</t>
  </si>
  <si>
    <t>Kelionės sąnaudos</t>
  </si>
  <si>
    <t>VIII.9.</t>
  </si>
  <si>
    <t>Kitos su personalu susijusios sąnaudos</t>
  </si>
  <si>
    <t>IX.</t>
  </si>
  <si>
    <t>MOKESČIŲ SĄNAUDOS</t>
  </si>
  <si>
    <t>IX.1.</t>
  </si>
  <si>
    <t>Žemės mokesčio sąnaudos</t>
  </si>
  <si>
    <t>IX.2.</t>
  </si>
  <si>
    <t>Nekilnojamo turto mokesčio sąnaudos</t>
  </si>
  <si>
    <t>IX.3.</t>
  </si>
  <si>
    <t>Aplinkos taršos mokesčio sąnaudos</t>
  </si>
  <si>
    <t>IX.4.</t>
  </si>
  <si>
    <t>Valstybinių išteklių mokesčio sąnaudos</t>
  </si>
  <si>
    <t>IX.5.</t>
  </si>
  <si>
    <t>Žyminio mokesčio sąnaudos</t>
  </si>
  <si>
    <t>IX.6.</t>
  </si>
  <si>
    <t>Energetikos įstatyme numatytų mokesčių sąnaudos</t>
  </si>
  <si>
    <t>IX.7.</t>
  </si>
  <si>
    <t>Kitų mokesčių valstybei sąnaudos</t>
  </si>
  <si>
    <t>X.</t>
  </si>
  <si>
    <t>FINANSINĖS SĄNAUDOS</t>
  </si>
  <si>
    <t>X.1.</t>
  </si>
  <si>
    <t>Banko paslaugų (komisinių) sąnaudos</t>
  </si>
  <si>
    <t>X.2.</t>
  </si>
  <si>
    <t>Palūkanų sąnaudos</t>
  </si>
  <si>
    <t>X.3.</t>
  </si>
  <si>
    <t>Neigiamos mokėtinų ir gautinų sumų perkainojimo įtakos sąnaudos</t>
  </si>
  <si>
    <t>X.4.</t>
  </si>
  <si>
    <t>Kitos finansinės sąnaudos</t>
  </si>
  <si>
    <t>XI.</t>
  </si>
  <si>
    <t>ADMINISTRACINĖS SĄNAUDOS</t>
  </si>
  <si>
    <t>XI.1.</t>
  </si>
  <si>
    <t>Teisinės paslaugos</t>
  </si>
  <si>
    <t>XI.2.</t>
  </si>
  <si>
    <t>KonsUltacinės paslaugos</t>
  </si>
  <si>
    <t>XI.3.</t>
  </si>
  <si>
    <t>Ryšių paslaugos</t>
  </si>
  <si>
    <t>XI.4.</t>
  </si>
  <si>
    <t>Pašto, pasiuntinių paslaugos</t>
  </si>
  <si>
    <t>XI.5.</t>
  </si>
  <si>
    <t>Kanceliarinės sąnaudos</t>
  </si>
  <si>
    <t>XI.6.</t>
  </si>
  <si>
    <t>Org.inventoriaus aptarnavimas, remontas</t>
  </si>
  <si>
    <t>XI.7.</t>
  </si>
  <si>
    <t>Profesinė literatūra, spauda</t>
  </si>
  <si>
    <t>XI.8.</t>
  </si>
  <si>
    <t>Komunalinės paslaugos (elektros energija, vanduo, nuotekos, šiukšlės, t.t.)</t>
  </si>
  <si>
    <t>XI.9.</t>
  </si>
  <si>
    <t>Patalpų priežiūros sąnaudos</t>
  </si>
  <si>
    <t>XI.10.</t>
  </si>
  <si>
    <t>Kitos administravimo sąnaudos</t>
  </si>
  <si>
    <t>XII.</t>
  </si>
  <si>
    <t>RINKODAROS IR PARDAVIMŲ SĄNAUDOS</t>
  </si>
  <si>
    <t>XII.1.</t>
  </si>
  <si>
    <t>Reklamos paslaugoms (produktams) sąnaudos</t>
  </si>
  <si>
    <t>XII.2.</t>
  </si>
  <si>
    <t>Privalomo vartotojų informavimo, įskaitant tinklalapio palaikymą, sąnaudos</t>
  </si>
  <si>
    <t>XII.3.</t>
  </si>
  <si>
    <t>Prekės ženklo, įvaizdžio sąnaudos</t>
  </si>
  <si>
    <t>XII.4.</t>
  </si>
  <si>
    <t>Rinkos tyrimų sąnaudos</t>
  </si>
  <si>
    <t>XII.5.</t>
  </si>
  <si>
    <t>Sąskaitų vartotojams parengimo, pateikimo sąnaudos</t>
  </si>
  <si>
    <t>XII.6.</t>
  </si>
  <si>
    <t>Vartotojų mokėjimų administravimo, surinkimo sąnaudos</t>
  </si>
  <si>
    <t>XII.7.</t>
  </si>
  <si>
    <t>Reprezentacijos sąnaudos</t>
  </si>
  <si>
    <t>XII.8.</t>
  </si>
  <si>
    <t>Kitos rinkodaros, pardavimų sąnaudos</t>
  </si>
  <si>
    <t>XIII.</t>
  </si>
  <si>
    <t>ŠILUMOS ŪKIO TURTO NUOMOS, KONCESIJOS SĄNAUDOS</t>
  </si>
  <si>
    <t>XIII.1.</t>
  </si>
  <si>
    <t>Šilumos ūkio turto nuomos, koncesijos sąnaudos</t>
  </si>
  <si>
    <t>XIII.2.</t>
  </si>
  <si>
    <t>Kitos sąnaudos, susijusios su šilumos ūkio turto nuoma</t>
  </si>
  <si>
    <t>XIV.</t>
  </si>
  <si>
    <t>KITOS PASKIRSTOMOS SĄNAUDOS</t>
  </si>
  <si>
    <t>XIV.1.</t>
  </si>
  <si>
    <t>Turto draudimo sąnaudos</t>
  </si>
  <si>
    <t>XIV.2.</t>
  </si>
  <si>
    <t>Veiklos rizikos draudimo sąnaudos</t>
  </si>
  <si>
    <t>XIV.3.</t>
  </si>
  <si>
    <t>Audito (finansinio, reguliavimo apskaitos) sąnaudos</t>
  </si>
  <si>
    <t>XIV.4.</t>
  </si>
  <si>
    <t>Audito (kito) sąnaudos</t>
  </si>
  <si>
    <t>XIV.5.</t>
  </si>
  <si>
    <t>Skolų išieškojimo sąnaudos</t>
  </si>
  <si>
    <t>XIV.6.</t>
  </si>
  <si>
    <t>Narystės, stojamųjų įmokų sąnaudos</t>
  </si>
  <si>
    <t>XIV.7.</t>
  </si>
  <si>
    <t>Likviduoto, nurašyto turto sąnaudos</t>
  </si>
  <si>
    <t>XIV.8.</t>
  </si>
  <si>
    <t>Kitos paskirstomos sąnaudos (nurodyti)</t>
  </si>
  <si>
    <t>XV.</t>
  </si>
  <si>
    <t>NEPASKIRSTOMOS SĄNAUDOS</t>
  </si>
  <si>
    <t>XV.1.</t>
  </si>
  <si>
    <t>Labdara, parama, švietimas</t>
  </si>
  <si>
    <t>XV.2.</t>
  </si>
  <si>
    <t>Beviltiškos skolos</t>
  </si>
  <si>
    <t>XV.3.</t>
  </si>
  <si>
    <t>Priskaitytos baudos ir delspinigiai</t>
  </si>
  <si>
    <t>XV.4.</t>
  </si>
  <si>
    <t>Tantjemos</t>
  </si>
  <si>
    <t>XV.5.</t>
  </si>
  <si>
    <t>Kitos nepaskirstomos sąnaudos</t>
  </si>
  <si>
    <t>IŠ VISO:</t>
  </si>
  <si>
    <t>XVI.</t>
  </si>
  <si>
    <t>Investicijų grąžos sąnaudos *</t>
  </si>
  <si>
    <t>IŠ VISO (su investicijų grąžos sąnaudomis):</t>
  </si>
  <si>
    <t>* ataskaitiniam laikotarpiui praėjusio kainų nustatymo metu nustatyta investicijų grąža per metus (ataskaitiniame laikotarpyje atitinkanti investicijų grąžos sąnaudas).</t>
  </si>
  <si>
    <t>8 priedas</t>
  </si>
  <si>
    <t>IŠ VISO tiesioginių sąnaudų</t>
  </si>
  <si>
    <t>IŠ JŲ - nebūtinosios sąnaudos</t>
  </si>
  <si>
    <t>Investicijų grąžos sąnaudos</t>
  </si>
  <si>
    <t>9 priedas</t>
  </si>
  <si>
    <t>IŠ VISO netiesioginių sąnaudų</t>
  </si>
  <si>
    <t xml:space="preserve">PAGRINDINIAI PROCESAI (PAGRINDINIŲ VEIKLŲ SĄNAUDŲ CENTRAI) </t>
  </si>
  <si>
    <t>Infrastruktūros valdymo ir eksploatacijos  veiklų grupė</t>
  </si>
  <si>
    <t>Klientų aptarnavimo veiklų grupė</t>
  </si>
  <si>
    <t>Materialinio aprūpinimo veiklų grupė</t>
  </si>
  <si>
    <t>-</t>
  </si>
  <si>
    <t>10 priedas</t>
  </si>
  <si>
    <t>PAGRINDINIAI PROCESAI 
(PAGRINDINIŲ VEIKLŲ SĄNAUDŲ CENTRAI)</t>
  </si>
  <si>
    <t>IŠ VISO pagrindinių veiklų netieisioginių sąnaudų, priskirtų pagal 9 priedą</t>
  </si>
  <si>
    <t>Sąnaudų nešiklis</t>
  </si>
  <si>
    <t>Pavadinimas, mato vnt.</t>
  </si>
  <si>
    <t>Kiekis, vnt.</t>
  </si>
  <si>
    <t>Infrastruktūros valdymas</t>
  </si>
  <si>
    <t>Šilumos energijos kainų nustatymo metodikos</t>
  </si>
  <si>
    <t>13 priedas</t>
  </si>
  <si>
    <t>Šilumos gamybos verslo vienetas
(pagal 12 priedą)</t>
  </si>
  <si>
    <t>Administracija</t>
  </si>
  <si>
    <t>Šilumos kiekis, tūkst. MWh</t>
  </si>
  <si>
    <t>14 priedas</t>
  </si>
  <si>
    <t>IŠ VISO bendrųjų sąnaudų</t>
  </si>
  <si>
    <t>Priskirtų tiesioginių ir netiesioginių sąnaudų suma (pagal 8, 10 ir 11 priedus), IŠ VISO:</t>
  </si>
  <si>
    <t>IŠ VISO (bendrųjų sąnaudų):</t>
  </si>
  <si>
    <t>IŠ VISO (tiesioginių, netiesioginių, bendrųjų sąnaudų):</t>
  </si>
  <si>
    <t>15 priedas</t>
  </si>
  <si>
    <t>IŠ VISO 
(tiesioginių, netiesioginių ir bendrųjų sąnaudų suma pagal 8, 10 ir 14 priedus)</t>
  </si>
  <si>
    <t>16 priedas</t>
  </si>
  <si>
    <t>IŠ VISO 
būtinųjų (tiesioginių, netiesioginių ir bendrųjų) sąnaudų</t>
  </si>
  <si>
    <t>17 priedas</t>
  </si>
  <si>
    <t>RODIKLIS</t>
  </si>
  <si>
    <t>Nepaskirstyta*</t>
  </si>
  <si>
    <t>Suteikta (parduota) paslaugų (produktų) vienetų per laikotarpį, IŠ VISO:</t>
  </si>
  <si>
    <t>Pajamų per laikotarpį, IŠ VISO:</t>
  </si>
  <si>
    <t>Pajamos už paslaugos (produkto) vienetą:</t>
  </si>
  <si>
    <t>Priskirtų sąnaudų suma per laikotarpį (pagal 1 priedą), 
IŠ VISO:</t>
  </si>
  <si>
    <t>Sąnaudos paslaugos (produkto) vienetui:</t>
  </si>
  <si>
    <t>* Nepaskirstomų ir nebūtinųjų sąnaudų suma (pagal 1 priedą)</t>
  </si>
  <si>
    <t>** pvz., šilumos karštam vandeniui ruošti sąnaudos: 1. pajamos šilumos gamybos VV; 2. sąnaudos karšto vandens tiekimo VV;</t>
  </si>
  <si>
    <t>Priskirtos sąnaudos</t>
  </si>
  <si>
    <t>Paskirstymo centras</t>
  </si>
  <si>
    <t>Nešiklis</t>
  </si>
  <si>
    <t>Nešiklio reikšmė
(iš viso)</t>
  </si>
  <si>
    <t>Tiesiogiai paslaugoms priskita ilgalaikio turto vertė (visos lėšos), Eur.</t>
  </si>
  <si>
    <t>Nemenčinės komunalininkas UAB</t>
  </si>
  <si>
    <t>Piliakalnio g. 50, 15175 Nemenčinė, Vilniaus raj.</t>
  </si>
  <si>
    <t>8 5 2381275</t>
  </si>
  <si>
    <t>www.nemenkom.lt</t>
  </si>
  <si>
    <t>info@nemenkom.lt</t>
  </si>
  <si>
    <t>Vilgelmina Stukėnienė</t>
  </si>
  <si>
    <t>Ekonomistė</t>
  </si>
  <si>
    <t>8 5 2372771</t>
  </si>
  <si>
    <t>vile@nemenkom.lt</t>
  </si>
  <si>
    <t>2016 M. KONSOLIDUOTA PELNO (NUOSTOLIŲ) ATASKAITA (eurais)</t>
  </si>
  <si>
    <t>2016 M.</t>
  </si>
  <si>
    <t>2015 M.</t>
  </si>
  <si>
    <t>Direktorius</t>
  </si>
  <si>
    <t>Vladislav Jedinskij</t>
  </si>
  <si>
    <t>2016 M. KONSOLIDUOTA TURTO IR KAPITALO ATASKAITA (eurais)</t>
  </si>
  <si>
    <t xml:space="preserve">2016 M. KONSOLIDUOTA ŪKIO SUBJEKTO VEIKLOJE NAUDOJAMO KAPITALO FAKTINĖS INVESTICIJŲ GRĄŽOS ATASKAITA </t>
  </si>
  <si>
    <t xml:space="preserve">2016 M. ŪKIO SUBJEKTO ILGALAIKIO TURTO VERTĖS IR NUSIDĖVĖJIMO ATASKAITA </t>
  </si>
  <si>
    <t>2016 M. ŪKIO SUBJEKTO VEIKLOJE PATIRTŲ SĄNAUDŲ GRUPIŲ IR KATEGORIJŲ (DIDŽIOSIOS KNYGOS) ATASKAITA</t>
  </si>
  <si>
    <t>2016 M. ŪKIO SUBJEKTO TIESIOGINIŲ SĄNAUDŲ PASKIRSTYMO ATASKAITA</t>
  </si>
  <si>
    <t xml:space="preserve">2016 M. ŪKIO SUBJEKTO NETIESIOGINIŲ SĄNAUDŲ PIRMINIO PASKIRSTYMO VEIKLŲ GRUPĖMS ATASKAITA </t>
  </si>
  <si>
    <t xml:space="preserve">2016 M. ŪKIO SUBJEKTO NETIESIOGINIŲ SĄNAUDŲ PAGRINDINIŲ VIDINIŲ VEIKLŲ PASKIRSTYMO PASLAUGOMS ATASKAITA </t>
  </si>
  <si>
    <t>2016 M. ŠILUMOS SAVO REIKMĖMS SĄNAUDŲ PASKIRSTYMO ATASKAITA (eurais)</t>
  </si>
  <si>
    <t xml:space="preserve">2016 M. ŪKIO SUBJEKTO BENDRŲJŲ SĄNAUDŲ PASKIRSTYMO ATASKAITA </t>
  </si>
  <si>
    <t xml:space="preserve">2016 M. ŪKIO SUBJEKTO SĄNAUDŲ PASKIRSTYMO ATASKAITA </t>
  </si>
  <si>
    <t xml:space="preserve">2016 M. ŪKIO SUBJEKTO BŪTINŲJŲ SĄNAUDŲ PASKIRSTYMO ATASKAITA </t>
  </si>
  <si>
    <t xml:space="preserve">2016 M. ŪKIO SUBJEKTO SUTEIKTŲ PASLAUGŲ (PRODUKTŲ) ATASKAITA </t>
  </si>
  <si>
    <t xml:space="preserve">2016 NEŠIKLIŲ SĄRAŠAS </t>
  </si>
  <si>
    <t>Šilumos (produkto) gamyba</t>
  </si>
  <si>
    <t>Rezervinės galios užtikrinimas</t>
  </si>
  <si>
    <t>Perdavimas</t>
  </si>
  <si>
    <t>Mažmeninis aptarnavimas</t>
  </si>
  <si>
    <t>Karšto vandens tiekimas</t>
  </si>
  <si>
    <t>Karšto vandens temperatūros palaikymas</t>
  </si>
  <si>
    <t>KV prietaisų aptarnavimas</t>
  </si>
  <si>
    <t>Sistemų einamoji priežiūra</t>
  </si>
  <si>
    <t>Sistemų rekonstrukcija</t>
  </si>
  <si>
    <t>ES aplinkosaugos reikalavimai</t>
  </si>
  <si>
    <t>I.4.1.Programinė_įranga</t>
  </si>
  <si>
    <t>SQL Serverinė dalis (prie Labbis III)</t>
  </si>
  <si>
    <t>_1ED0LVL1Y</t>
  </si>
  <si>
    <t>Programinė įranga Labbis III</t>
  </si>
  <si>
    <t>_1ED0LVL1X</t>
  </si>
  <si>
    <t>Programos Labbis III papild.darb.vieta</t>
  </si>
  <si>
    <t>7000000409</t>
  </si>
  <si>
    <t>I.1.Plėtros_darbai</t>
  </si>
  <si>
    <t>Avižienių gyv.šilumos ūkio rekonstr.techninis darbo projektas</t>
  </si>
  <si>
    <t>1208020</t>
  </si>
  <si>
    <t>Vanden.tinklų Gudelių k. tech.projektas</t>
  </si>
  <si>
    <t>7000000550</t>
  </si>
  <si>
    <t>II.2.1.Gamybinė_paskirtis:katilinės</t>
  </si>
  <si>
    <t>Mokyklos katilines pastatas (46 m2)</t>
  </si>
  <si>
    <t>_1ED0LVKQE</t>
  </si>
  <si>
    <t>Katilinės pastatas (Kranto 24) (302,62m2)</t>
  </si>
  <si>
    <t>_1ED0LVKQF</t>
  </si>
  <si>
    <t>Katilinės pastatas(Vasaros,7)(219,49m2)</t>
  </si>
  <si>
    <t>_1ED0LVKQG</t>
  </si>
  <si>
    <t>II.2.8.Administracinė_paskirtis</t>
  </si>
  <si>
    <t>Administracijos pastatas  Kranto g.24(190,45m2)</t>
  </si>
  <si>
    <t>_1ED0LVKQH</t>
  </si>
  <si>
    <t>Kvartalinė katilinė  (Sužionių kaim.)(275,64m2)</t>
  </si>
  <si>
    <t>_1ED0LVKQI</t>
  </si>
  <si>
    <t>II.2.11.Kiti_statiniai</t>
  </si>
  <si>
    <t>Garažas (Sužionių kaim.)(214,53m2)</t>
  </si>
  <si>
    <t>_1ED0LVKQJ</t>
  </si>
  <si>
    <t>Automobilių boksas 29,54 kv.m. , Avižienių km.</t>
  </si>
  <si>
    <t>1205001</t>
  </si>
  <si>
    <t>Garažas, 186.04 kv.m. Bukiškio km. Mokyklos g.22 ir garažo boksas 50.06 kv.m. Bukiškio km.Mokyklos g.22</t>
  </si>
  <si>
    <t>1205004</t>
  </si>
  <si>
    <t>Katilinė , Bukiškių km.,632,84 kv.m.,(4049 kub.m.)</t>
  </si>
  <si>
    <t>1205006</t>
  </si>
  <si>
    <t>Katilinė ,M.Riešės sv.,142,22 kv.m. (664 kub.m.)</t>
  </si>
  <si>
    <t>1205007</t>
  </si>
  <si>
    <t>Kombainų garažai 126.66 kv.m. Avižienių km.</t>
  </si>
  <si>
    <t>1205008</t>
  </si>
  <si>
    <t>II.2.3.Gamybinė_paskirtis:kita_technologinė</t>
  </si>
  <si>
    <t>Perpumpavimo stotis 26,01 kv.m. (141 kub.m.), siurblinė,19,41kv.m.(121 kub.m.) Riešės km.</t>
  </si>
  <si>
    <t>1205010</t>
  </si>
  <si>
    <t>Perpumpavimo stotis 126.92 kv.m (735 kub.m.), siurblinė Bukiškių km.</t>
  </si>
  <si>
    <t>1205011</t>
  </si>
  <si>
    <t>Katilinė 217,78 kv.m.,(1210 kub.m.) Maišiagalos km.</t>
  </si>
  <si>
    <t>1206001</t>
  </si>
  <si>
    <t>Katilinės priestatas ,Maišiagalos gyv.,66.88 kv.m.</t>
  </si>
  <si>
    <t>1206002</t>
  </si>
  <si>
    <t>II.2.2.Gamybinė_paskirtis:konteinerinės_katilinės_siurblinės</t>
  </si>
  <si>
    <t>Vandens siurblinė Pikutiškių km.</t>
  </si>
  <si>
    <t>1206070</t>
  </si>
  <si>
    <t>Katilinės pastatas , 231,14 kv.m. (1049 kub.m.) ,Dūkštų km.</t>
  </si>
  <si>
    <t>1208001</t>
  </si>
  <si>
    <t>Katilinės pastatas , 111.59 kv.m. (491 kub.m.) Geišiškių km.</t>
  </si>
  <si>
    <t>1208002</t>
  </si>
  <si>
    <t>Katilinė su įranga ir dūmtraukis Beržų g.3 498.23m2 (3118 m3) Buivydiškių k.</t>
  </si>
  <si>
    <t>12102593</t>
  </si>
  <si>
    <t>Katilinė  Avižienių km.,Sudervės g.9</t>
  </si>
  <si>
    <t>12102617</t>
  </si>
  <si>
    <t>Konteinerinė katilinė (Avižienių k.Gėlių g.8)(10,48m2)</t>
  </si>
  <si>
    <t>12102791</t>
  </si>
  <si>
    <t>Katilinė (D.Riešės k)(170,93m2)</t>
  </si>
  <si>
    <t>7000000044</t>
  </si>
  <si>
    <t>Katilinė (prie ambulatorijos)(68,7m2)</t>
  </si>
  <si>
    <t>7000000046</t>
  </si>
  <si>
    <t>Automobilio garažas(Nemenčinė,Piliakalnio g. 50 )(932,91m2)</t>
  </si>
  <si>
    <t>7000000171</t>
  </si>
  <si>
    <t>Garažo patalpos(sandėlis) (Nemenčinė,Piliakainio g.50)</t>
  </si>
  <si>
    <t>7000000173</t>
  </si>
  <si>
    <t>Administracinis pastatas (Nemenčinė,Piliakalnio g.50)(617,83m2)</t>
  </si>
  <si>
    <t>7000000174</t>
  </si>
  <si>
    <t>Stalių cechas (Nemenčinė,Piliakalnio g. 50)(202,94m2)</t>
  </si>
  <si>
    <t>7000000177</t>
  </si>
  <si>
    <t>Kalvės patalpos (Nemenčinė, Piliakalnio g.50)(73,00m2)</t>
  </si>
  <si>
    <t>7000000178</t>
  </si>
  <si>
    <t>Knygynas (Nemenčinė,Lauko 12)(212,15m2)</t>
  </si>
  <si>
    <t>7000000186</t>
  </si>
  <si>
    <t>Mechaninė dirbtuvė(Rudausiai)(33,97m2)</t>
  </si>
  <si>
    <t>7000000197</t>
  </si>
  <si>
    <t>Elektr.katilinė,Nemenčinė,Piliakalnio 36 (147,47m2)</t>
  </si>
  <si>
    <t>7000000201</t>
  </si>
  <si>
    <t>Elektr.katilinė,Nemenčinė,Upelio 1(147,20m2)</t>
  </si>
  <si>
    <t>7000000202</t>
  </si>
  <si>
    <t>Patalpa sargui(Nemenčinė,Piliakalnio g.50)(4,08m2)</t>
  </si>
  <si>
    <t>7000000396</t>
  </si>
  <si>
    <t>Katilinė  (Raudondvario k)(195,3m2)</t>
  </si>
  <si>
    <t>7000000423</t>
  </si>
  <si>
    <t>Katilinė(Rudausiai)(134,59m2)</t>
  </si>
  <si>
    <t>7000000429</t>
  </si>
  <si>
    <t>II.3.5.Kiti_mašinos_įrengimai</t>
  </si>
  <si>
    <t>Transformatorinė(Paberžės k.)(38,97m2)</t>
  </si>
  <si>
    <t>7000000435</t>
  </si>
  <si>
    <t>Katilinė ((Didžiųjų Kabiškių k.)(273,79m2)</t>
  </si>
  <si>
    <t>7000000437</t>
  </si>
  <si>
    <t>Katilinė (Bezdonys)(134,59m2)</t>
  </si>
  <si>
    <t>7000000438</t>
  </si>
  <si>
    <t>Katilinės pastatas(Vasaros,7)-rekonstrukcija</t>
  </si>
  <si>
    <t>7000000476</t>
  </si>
  <si>
    <t>Pirtis Paberžės k.(109,18m2)</t>
  </si>
  <si>
    <t>7000000520</t>
  </si>
  <si>
    <t>Vandens ruošimo pastatas Sudervės k.Mechanizatoriaus g.9A 45,92m2 (kita) (Sut.A56-190-(3.18))</t>
  </si>
  <si>
    <t>7000000692</t>
  </si>
  <si>
    <t>Vandens ruošimo pastatas Maišiagalos k. (kita)(Sut.A56-191-(3.18))(79,11m2)</t>
  </si>
  <si>
    <t>7000000700</t>
  </si>
  <si>
    <t>Nuotekų valyklos technolog.pastatas(115,17m2) Maišiagalos k.Kiemelių g.36(kita) (Sut.A56-678-(3.18))</t>
  </si>
  <si>
    <t>7000000733</t>
  </si>
  <si>
    <t>Technologinis nuotekų valyklos pastatas (77,75m2)Sudervės k.Sodų g.9A(kita)(Sut.A56-679-(3.18))</t>
  </si>
  <si>
    <t>7000000740</t>
  </si>
  <si>
    <t>Sandėlys (190,42m2)Sudervės k. Sodų g.9A (sandel.)(Sut.A56-679-(3.18))</t>
  </si>
  <si>
    <t>7000000741</t>
  </si>
  <si>
    <t>II.2.4.Kita_paskirtis:kuro_(mazuto)_rezervuarai</t>
  </si>
  <si>
    <t>Kuro rezervuaras 25</t>
  </si>
  <si>
    <t>_1ED0LVKQQ</t>
  </si>
  <si>
    <t>_1ED0LVKQR</t>
  </si>
  <si>
    <t>II.2.5.Kita_paskirtis:dūmtraukiai_mūriniai/gelžbetoniniai</t>
  </si>
  <si>
    <t>Kaminas</t>
  </si>
  <si>
    <t>_1ED0LVKR0</t>
  </si>
  <si>
    <t>Kuro rezervuaras 50</t>
  </si>
  <si>
    <t>_1ED0LVKR2</t>
  </si>
  <si>
    <t>_1ED0LVKRD</t>
  </si>
  <si>
    <t>_1ED0LVKRI</t>
  </si>
  <si>
    <t>_1ED0LVKSR</t>
  </si>
  <si>
    <t>II.4.5.Saugos_įranga</t>
  </si>
  <si>
    <t>Priešgaisrinis hidrantas</t>
  </si>
  <si>
    <t>_1ED0LVL1R</t>
  </si>
  <si>
    <t>Vanden.bokšt.mur.(Sužionių kaim.)</t>
  </si>
  <si>
    <t>_1ED0LVL2E</t>
  </si>
  <si>
    <t>Artez.šulin.Nr.3163(Sužionių kaim.)</t>
  </si>
  <si>
    <t>_1ED0LVL2H</t>
  </si>
  <si>
    <t>Artez.šulinys Nr.1314(Sužionių kaim.)</t>
  </si>
  <si>
    <t>_1ED0LVL2I</t>
  </si>
  <si>
    <t>Artez.šulinys Nr.2259(Skirlienų kaim.)</t>
  </si>
  <si>
    <t>_1ED0LVL2J</t>
  </si>
  <si>
    <t>Artez.šulinys Nr.0513(Veriškių kaim.)</t>
  </si>
  <si>
    <t>_1ED0LVL2K</t>
  </si>
  <si>
    <t>Artez.gręž.Nr.30943 (Sužionių kaim.)</t>
  </si>
  <si>
    <t>_1ED0LVL2T</t>
  </si>
  <si>
    <t>Artez.gręž.siurbl.Nr.226(Sužionių kaim.)</t>
  </si>
  <si>
    <t>_1ED0LVL30</t>
  </si>
  <si>
    <t>Artez.gręž.pergrež. Nr.831(Sužionių kaim.)</t>
  </si>
  <si>
    <t>_1ED0LVL33</t>
  </si>
  <si>
    <t>Nuotek.val.įreng.(Skirlienų kaim.)</t>
  </si>
  <si>
    <t>_1ED0LVL34</t>
  </si>
  <si>
    <t>II.2.7.Kita_paskirtis:vamzdynai</t>
  </si>
  <si>
    <t>Vandentiekis (Sužionių kaim.)</t>
  </si>
  <si>
    <t>_1ED0LVL35</t>
  </si>
  <si>
    <t>Nuotek.val.įreng.(Sužionių kaim.)</t>
  </si>
  <si>
    <t>_1ED0LVL37</t>
  </si>
  <si>
    <t>Vandentiekis (Sužionių kaimas)</t>
  </si>
  <si>
    <t>_1ED0LVL38</t>
  </si>
  <si>
    <t>Vandentiekis (Veriškės kaim.)</t>
  </si>
  <si>
    <t>_1ED0LVL39</t>
  </si>
  <si>
    <t>Artez.šulinys Nr.1768(Danilavos kaim.)</t>
  </si>
  <si>
    <t>000973</t>
  </si>
  <si>
    <t>Artez.gręž.Nr.2604 (Našiunų kaim.)</t>
  </si>
  <si>
    <t>000975</t>
  </si>
  <si>
    <t>Artezinis gręžinis , 60m.,Avižienių km.</t>
  </si>
  <si>
    <t>1205014</t>
  </si>
  <si>
    <t>Artezinis gręžinys (prie mokyklos),55m.,Sudervės g.Avi\ienių km.</t>
  </si>
  <si>
    <t>1205015</t>
  </si>
  <si>
    <t>Artezinis gręžinys, 55m.,Bukiškio km.</t>
  </si>
  <si>
    <t>1205017</t>
  </si>
  <si>
    <t>Artezinis gręžinys, 125m.,Nr.3229 M.Riešės km.</t>
  </si>
  <si>
    <t>1205018</t>
  </si>
  <si>
    <t>Artezinis gręžinys , 101m.,M.Riešės km.Nr.1098</t>
  </si>
  <si>
    <t>1205019</t>
  </si>
  <si>
    <t>Artezinis gręžinys ,110m. su tvora Sudervės km.</t>
  </si>
  <si>
    <t>1205021</t>
  </si>
  <si>
    <t>Artezinia gręžinys ,Kriaučiūnų km. nr.1057</t>
  </si>
  <si>
    <t>1205022</t>
  </si>
  <si>
    <t>Artezinis gręžinys , Pilaitės km.</t>
  </si>
  <si>
    <t>1205023</t>
  </si>
  <si>
    <t>Artezinis gręžinys , Zujūnų km.</t>
  </si>
  <si>
    <t>1205024</t>
  </si>
  <si>
    <t>Artezinis gręžinis (ren.),.Zujūnų km.</t>
  </si>
  <si>
    <t>1205025</t>
  </si>
  <si>
    <t>Artezinis gręžinys su bokštu, 50m.,Bukiškių km.</t>
  </si>
  <si>
    <t>1205026</t>
  </si>
  <si>
    <t>Artezinis gręžinys su siurbline, 5.72 kv.m.,(17m3) Avižienių km.</t>
  </si>
  <si>
    <t>1205027</t>
  </si>
  <si>
    <t>Artezinis gręžinys su vandens tiekimo sistema,Galinės km.</t>
  </si>
  <si>
    <t>1205028</t>
  </si>
  <si>
    <t>Artezinis šulinys - Durpyno gręžinys,65m.,Avižienių km.</t>
  </si>
  <si>
    <t>1205029</t>
  </si>
  <si>
    <t>Dūmtraukis, Bukiškių km.</t>
  </si>
  <si>
    <t>1205031</t>
  </si>
  <si>
    <t>Gręžinio šulinio įrengimas su vandens tiekimo įranga,Bukiškių km.</t>
  </si>
  <si>
    <t>1205037</t>
  </si>
  <si>
    <t>II.4.4.Pastatų_inžinerinė_įranga</t>
  </si>
  <si>
    <t>Inžineriniai tinklai, Riešės km.</t>
  </si>
  <si>
    <t>1205038</t>
  </si>
  <si>
    <t>Inžineriniai tinklai,Riešės km.</t>
  </si>
  <si>
    <t>1205039</t>
  </si>
  <si>
    <t>1205040</t>
  </si>
  <si>
    <t>Inžineriniai tinklai ,Sudervės km.</t>
  </si>
  <si>
    <t>1205041</t>
  </si>
  <si>
    <t>Inžineriniai tinklai, Sudervės km.</t>
  </si>
  <si>
    <t>1205042</t>
  </si>
  <si>
    <t>Kanalizacijos tinklai , Avižienių gyv.</t>
  </si>
  <si>
    <t>1205043</t>
  </si>
  <si>
    <t>Kanalizacijos tinklai 992m.,Bukiškių km.</t>
  </si>
  <si>
    <t>1205045</t>
  </si>
  <si>
    <t>Kanalizacijos tinklai 2260 m., Bukiškių km.</t>
  </si>
  <si>
    <t>1205046</t>
  </si>
  <si>
    <t>Valymo įrengimai, 100m3, Jaunimo g.Sudervės km.</t>
  </si>
  <si>
    <t>1205059</t>
  </si>
  <si>
    <t>Valymo įreggimai ,308 kub.m. su tvora,M.Riešės km.</t>
  </si>
  <si>
    <t>1205060</t>
  </si>
  <si>
    <t>Valymo įrenginiai,siurblinė,49,78m2 (268 kub.m) Saldenės km.</t>
  </si>
  <si>
    <t>1205062</t>
  </si>
  <si>
    <t>Vandens bokštas , Pikutiškių km.</t>
  </si>
  <si>
    <t>1205065</t>
  </si>
  <si>
    <t>Vandens bokštas , 15 kub.m.</t>
  </si>
  <si>
    <t>1205066</t>
  </si>
  <si>
    <t>Vandens bokštas , Bukiškių km.</t>
  </si>
  <si>
    <t>1205067</t>
  </si>
  <si>
    <t>Vandens bokštas, 50kub.m., Sudervės km.</t>
  </si>
  <si>
    <t>1205068</t>
  </si>
  <si>
    <t>Inžineriniai tinklai 10 gyv.name, Maišiagalos gyv.</t>
  </si>
  <si>
    <t>1206005</t>
  </si>
  <si>
    <t>Inžineriniai tinklai 15 gyv.name, Maišiagalos gyv.</t>
  </si>
  <si>
    <t>1206006</t>
  </si>
  <si>
    <t>Artezinys gręžinys ,Smėlio g.,Maišiagalos gyv.</t>
  </si>
  <si>
    <t>1206010</t>
  </si>
  <si>
    <t>Artezinis gręžinys ,Karvio km.</t>
  </si>
  <si>
    <t>1206011</t>
  </si>
  <si>
    <t>Artezinis gręžinys , Gudelių km.</t>
  </si>
  <si>
    <t>1206014</t>
  </si>
  <si>
    <t>Artezinis gręžinys (prie katilinės) Maišiagalos km.</t>
  </si>
  <si>
    <t>1206015</t>
  </si>
  <si>
    <t>Artezinis šulinys Karvio km.</t>
  </si>
  <si>
    <t>1206016</t>
  </si>
  <si>
    <t>Valymo įrenginiai, Maišiagalos km.</t>
  </si>
  <si>
    <t>12060210</t>
  </si>
  <si>
    <t>II.4.11.Kita_įranga_prietaisai_įrankiai_įrenginiai</t>
  </si>
  <si>
    <t>Vandens minkštinimo įrenginys , Maišiagalos km.</t>
  </si>
  <si>
    <t>1206022</t>
  </si>
  <si>
    <t>Vandentiekio bokštas , Karvio km.</t>
  </si>
  <si>
    <t>1206023</t>
  </si>
  <si>
    <t>Vandentiekio bokštas , 150kub.m.,Maišiagalos km.</t>
  </si>
  <si>
    <t>1206024</t>
  </si>
  <si>
    <t>Vandentiekis , Karvio km.</t>
  </si>
  <si>
    <t>1206025</t>
  </si>
  <si>
    <t>Artezinis gręžinys ,Maišiagalos km.</t>
  </si>
  <si>
    <t>1206027</t>
  </si>
  <si>
    <t>Kanalizacija , Maišiagalos gyv.</t>
  </si>
  <si>
    <t>1206043</t>
  </si>
  <si>
    <t>Kanalizacija , Maišiagalos km.</t>
  </si>
  <si>
    <t>1206044</t>
  </si>
  <si>
    <t>Vandentiekio tinklai , Algirdo g.,Maišiagalos gyv.</t>
  </si>
  <si>
    <t>1206046</t>
  </si>
  <si>
    <t>1206047</t>
  </si>
  <si>
    <t>Vandentiekio tinklai , Budninkų km.</t>
  </si>
  <si>
    <t>1206048</t>
  </si>
  <si>
    <t>Vandentiekio tinklai , Naujoji g.,Maišiagalos gyv.</t>
  </si>
  <si>
    <t>1206049</t>
  </si>
  <si>
    <t>Vandentiekio tinklai, Jogailos g,Maišiagalos gyv.</t>
  </si>
  <si>
    <t>1206050</t>
  </si>
  <si>
    <t>Vandentiekis , Jogailos g.,Maišiagalos gyv.</t>
  </si>
  <si>
    <t>1206051</t>
  </si>
  <si>
    <t>Vandentiekis ,Jogailos g.,Maišiagalos gyv.</t>
  </si>
  <si>
    <t>1206052</t>
  </si>
  <si>
    <t>Vandentiekis , Gudelių km.</t>
  </si>
  <si>
    <t>1206053</t>
  </si>
  <si>
    <t>Vandens tiekimo sistema ,Sudervės km.</t>
  </si>
  <si>
    <t>1206071</t>
  </si>
  <si>
    <t>Vandens tinklai 1280 m., Bukiškių km.</t>
  </si>
  <si>
    <t>1206073</t>
  </si>
  <si>
    <t>Vandentiekio bokštas, 37,22kv.m.,(511 kub.m.) M.Riešės km.</t>
  </si>
  <si>
    <t>1206077</t>
  </si>
  <si>
    <t>Vandentiekio bokštas-artezinis gręžinys, 10 kub.m.,Galinės km.</t>
  </si>
  <si>
    <t>1206079</t>
  </si>
  <si>
    <t>Vandentiekio bokštas(10kub.m.)-artezinis gręžinys Nr.3155 Lindiškių km.</t>
  </si>
  <si>
    <t>1206080</t>
  </si>
  <si>
    <t>Vandentiekis ,Avižienių gyv.</t>
  </si>
  <si>
    <t>1206081</t>
  </si>
  <si>
    <t>Vandentiekis ,Avižienių gyv. Sudervės g.</t>
  </si>
  <si>
    <t>1206082</t>
  </si>
  <si>
    <t>Vandentiekis ,Avižienių km.</t>
  </si>
  <si>
    <t>1206083</t>
  </si>
  <si>
    <t>Vandentiekis , Avižienių gyv.</t>
  </si>
  <si>
    <t>1206084</t>
  </si>
  <si>
    <t>Vandentiekis , Lauko g. Sudervės km.</t>
  </si>
  <si>
    <t>1206086</t>
  </si>
  <si>
    <t>Vandentiekis 629 m., Bukiškių km.</t>
  </si>
  <si>
    <t>1206087</t>
  </si>
  <si>
    <t>Artezinis gręžinys, Geišiškių k.</t>
  </si>
  <si>
    <t>1208007</t>
  </si>
  <si>
    <t>Gręžinio ir vandens tiekimo sistemos įrengimas,Verškonių km.</t>
  </si>
  <si>
    <t>1208011</t>
  </si>
  <si>
    <t>Inžineriniai tinklai,Dūkštų km.</t>
  </si>
  <si>
    <t>1208012</t>
  </si>
  <si>
    <t>Inžineriniai tinklai ,Dūkštų km.</t>
  </si>
  <si>
    <t>1208013</t>
  </si>
  <si>
    <t>Inžineriniai tinklai, Dūkštų km.</t>
  </si>
  <si>
    <t>1208014</t>
  </si>
  <si>
    <t>Inžineriniai tinklai,Geisiškių km,(perpomp.stotis) 2 vnt. 27,29 kv.m.,(143 kub.m.)</t>
  </si>
  <si>
    <t>1208016</t>
  </si>
  <si>
    <t>Inžineriniai tinklai ir valymo įrenginiai,Geisiškių km.perpomp.stotyje</t>
  </si>
  <si>
    <t>1208017</t>
  </si>
  <si>
    <t>Vandentiekio tinklai , Geišiškių km.</t>
  </si>
  <si>
    <t>1208018</t>
  </si>
  <si>
    <t>Artezinis gręžinys , Rokiškio km.</t>
  </si>
  <si>
    <t>1208019</t>
  </si>
  <si>
    <t>Vandens tiekimo sistema su gręžiniu Dūkštų km.</t>
  </si>
  <si>
    <t>12102735</t>
  </si>
  <si>
    <t>Gręžinys ir vandens tiekimo sistema Zujūnų km.</t>
  </si>
  <si>
    <t>12102801</t>
  </si>
  <si>
    <t>Nugeležinimo filtrai su papildoma įranga Gudelių km.</t>
  </si>
  <si>
    <t>12102810</t>
  </si>
  <si>
    <t>Nugeležinimo filtrai su papildoma įranga Dūkštų km.</t>
  </si>
  <si>
    <t>12102813</t>
  </si>
  <si>
    <t>Gręžinys ir vandens tiekimo sistema Miežionių km.Dūkštų sen.</t>
  </si>
  <si>
    <t>12102814</t>
  </si>
  <si>
    <t>Nugeležinimo filtrai su papildoma įranga Karvio km.</t>
  </si>
  <si>
    <t>12102815</t>
  </si>
  <si>
    <t>Artezinys šulinysu su siurbline(Griciūnų k.)</t>
  </si>
  <si>
    <t>7000000043</t>
  </si>
  <si>
    <t>Art.gręžinys (D.Riešė)</t>
  </si>
  <si>
    <t>7000000065</t>
  </si>
  <si>
    <t>Art.gręžinys (d.Riešė)</t>
  </si>
  <si>
    <t>7000000066</t>
  </si>
  <si>
    <t>Vandens bokštas (d.Riešės k.)</t>
  </si>
  <si>
    <t>7000000067</t>
  </si>
  <si>
    <t>Vandens bokštas (Raudondvaris)</t>
  </si>
  <si>
    <t>7000000068</t>
  </si>
  <si>
    <t>Art.gręžinys (Pikeliškės k.)</t>
  </si>
  <si>
    <t>7000000069</t>
  </si>
  <si>
    <t>Vandens bokštas (D.Riešė)</t>
  </si>
  <si>
    <t>7000000072</t>
  </si>
  <si>
    <t>Art.gręžinys (Ažulaukės k.)</t>
  </si>
  <si>
    <t>7000000074</t>
  </si>
  <si>
    <t>Vandens bokštas (Paberžės k.)</t>
  </si>
  <si>
    <t>7000000075</t>
  </si>
  <si>
    <t>Nugelėžinimo stotis (Paberžės k.)</t>
  </si>
  <si>
    <t>7000000076</t>
  </si>
  <si>
    <t>Vandens gręžinys (Pikeliškės)</t>
  </si>
  <si>
    <t>7000000079</t>
  </si>
  <si>
    <t>Artez.gręžinys (Raudondvario k)</t>
  </si>
  <si>
    <t>7000000080</t>
  </si>
  <si>
    <t>Artez.gręžinys (D.Riešės k.)</t>
  </si>
  <si>
    <t>7000000084</t>
  </si>
  <si>
    <t>Vandentiekis (Raudondvario k)</t>
  </si>
  <si>
    <t>7000000085</t>
  </si>
  <si>
    <t>Vandentiekis (Anovilio k.)</t>
  </si>
  <si>
    <t>7000000086</t>
  </si>
  <si>
    <t>Inžinieriniai tinklai (Pikeliškės k.)</t>
  </si>
  <si>
    <t>7000000090</t>
  </si>
  <si>
    <t>Inžinieriniai tinklai (Pikeliškių k.)</t>
  </si>
  <si>
    <t>7000000091</t>
  </si>
  <si>
    <t>Inžinieriniai tinklai  (Pikeliškės)</t>
  </si>
  <si>
    <t>7000000093</t>
  </si>
  <si>
    <t>Inžinieriniai įrengimai (D.Rieše)</t>
  </si>
  <si>
    <t>7000000095</t>
  </si>
  <si>
    <t>Inžinieriniai įrengimai (Raudondvario k.)</t>
  </si>
  <si>
    <t>7000000096</t>
  </si>
  <si>
    <t>Inžinieriniai įrengimai (D.Riešė)</t>
  </si>
  <si>
    <t>7000000097</t>
  </si>
  <si>
    <t>Valymo įrenginiai (D.Riešė)</t>
  </si>
  <si>
    <t>7000000098</t>
  </si>
  <si>
    <t>Valymo įrenginiai (Raudondvario k.)</t>
  </si>
  <si>
    <t>7000000099</t>
  </si>
  <si>
    <t>Vandens kanalizac.tinklai</t>
  </si>
  <si>
    <t>7000000100</t>
  </si>
  <si>
    <t>Valymo įrenginiai ( Visalaukės k.)</t>
  </si>
  <si>
    <t>7000000101</t>
  </si>
  <si>
    <t>Valymo įrenginiai (Paberžės k.)</t>
  </si>
  <si>
    <t>7000000105</t>
  </si>
  <si>
    <t>Valymo įrenginiai  (Pikeliškės)</t>
  </si>
  <si>
    <t>7000000110</t>
  </si>
  <si>
    <t>Vandens gėrinimo stotis  ( Paberžė)</t>
  </si>
  <si>
    <t>7000000170</t>
  </si>
  <si>
    <t>Siurblinė BK(Arvydai)</t>
  </si>
  <si>
    <t>7000000205</t>
  </si>
  <si>
    <t>Kanalizacijos tinklai(Arvydai)</t>
  </si>
  <si>
    <t>7000000207</t>
  </si>
  <si>
    <t>Gręžinys(Arvidai)</t>
  </si>
  <si>
    <t>7000000208</t>
  </si>
  <si>
    <t>Vandentiekio magistralė (Bezdonys)</t>
  </si>
  <si>
    <t>7000000209</t>
  </si>
  <si>
    <t>Kanalizac.valymo įrengimai(Bezdonys)</t>
  </si>
  <si>
    <t>7000000213</t>
  </si>
  <si>
    <t>Artezinys gręžinys(Bezdonys)</t>
  </si>
  <si>
    <t>7000000214</t>
  </si>
  <si>
    <t>Artezinis gręžinys (Arvidai)</t>
  </si>
  <si>
    <t>7000000216</t>
  </si>
  <si>
    <t>Vandentiekio tinklai (Bezdonys )</t>
  </si>
  <si>
    <t>7000000217</t>
  </si>
  <si>
    <t>Kanalizacijos išoriniai tinklai (Bezdonys)</t>
  </si>
  <si>
    <t>7000000218</t>
  </si>
  <si>
    <t>Valymo įrengimai(Bezdonys)</t>
  </si>
  <si>
    <t>7000000219</t>
  </si>
  <si>
    <t>Vandens bokštas (Sirvidiškės)</t>
  </si>
  <si>
    <t>7000000228</t>
  </si>
  <si>
    <t>Artezinis gręžinys (Eitminiškių  k.)</t>
  </si>
  <si>
    <t>7000000232</t>
  </si>
  <si>
    <t>Inžinieriniai tinklai (Eitminiškės)</t>
  </si>
  <si>
    <t>7000000239</t>
  </si>
  <si>
    <t>Gręžinio įrengimai ir vand.tiek.įranga(Eitminiškės)</t>
  </si>
  <si>
    <t>7000000241</t>
  </si>
  <si>
    <t>Šiltnaminis (Nemenčinė,Piliakalnio g.50)</t>
  </si>
  <si>
    <t>7000000242</t>
  </si>
  <si>
    <t>Elektr.katilinė,Nemenčinė,Šv.Mykolo 7)</t>
  </si>
  <si>
    <t>7000000245</t>
  </si>
  <si>
    <t>Elektr.katilinė,Nemenčinė,Lauko 12)</t>
  </si>
  <si>
    <t>7000000246</t>
  </si>
  <si>
    <t>Elektr.katilinė,Nemenčinė,Šv.Mykolo 3)</t>
  </si>
  <si>
    <t>7000000247</t>
  </si>
  <si>
    <t>Elektr.katilinė,Nemenčinė,Šv.Mykolo 6)</t>
  </si>
  <si>
    <t>7000000248</t>
  </si>
  <si>
    <t>Elektr.katilinė,Nemenčinė,Pievų 1)</t>
  </si>
  <si>
    <t>7000000249</t>
  </si>
  <si>
    <t>Elektr.katilinė,Nemenčinė,Piliakalnio 42)</t>
  </si>
  <si>
    <t>7000000250</t>
  </si>
  <si>
    <t>Artezinis gręžinys (Rudausiai)</t>
  </si>
  <si>
    <t>7000000253</t>
  </si>
  <si>
    <t>Artezinis gręžinys(Rudausiai)</t>
  </si>
  <si>
    <t>7000000254</t>
  </si>
  <si>
    <t>Vandentiekis prie gyv.namų(Rudausiai)</t>
  </si>
  <si>
    <t>7000000256</t>
  </si>
  <si>
    <t>Valymo įrengimai(Rudausiai)</t>
  </si>
  <si>
    <t>7000000257</t>
  </si>
  <si>
    <t>Inžinieriniai tinklai(Rudausiai)</t>
  </si>
  <si>
    <t>7000000258</t>
  </si>
  <si>
    <t>Inžinieriniai tinklai (Rudausiai)</t>
  </si>
  <si>
    <t>7000000259</t>
  </si>
  <si>
    <t>7000000260</t>
  </si>
  <si>
    <t>7000000261</t>
  </si>
  <si>
    <t>Valymo įrenginiai(Eitminiškės)</t>
  </si>
  <si>
    <t>7000000264</t>
  </si>
  <si>
    <t>Nemenčinės sąvartYnas(Pakryžės k.)</t>
  </si>
  <si>
    <t>7000000265</t>
  </si>
  <si>
    <t>Katilinės siurblinė su  vamzdynu(Kreivalaužių k.)</t>
  </si>
  <si>
    <t>7000000397</t>
  </si>
  <si>
    <t>Vandentiekis (D.Riešėe k.)</t>
  </si>
  <si>
    <t>7000000402</t>
  </si>
  <si>
    <t>Art.gręžinys (Raudondvario k)</t>
  </si>
  <si>
    <t>7000000403</t>
  </si>
  <si>
    <t>Inžinieriniai įrenginiai (D.Riešės k.šil.tr.)</t>
  </si>
  <si>
    <t>7000000404</t>
  </si>
  <si>
    <t>Inžinieriniai tinklai ir val.įreng.(Paberžės k.)</t>
  </si>
  <si>
    <t>7000000405</t>
  </si>
  <si>
    <t>Artez.gręžinys (Glitiškės k.)</t>
  </si>
  <si>
    <t>7000000443</t>
  </si>
  <si>
    <t>Kaminas (Riešė)</t>
  </si>
  <si>
    <t>7000000451</t>
  </si>
  <si>
    <t>Vidaus vandens tinklai (Paberžės k.)</t>
  </si>
  <si>
    <t>7000000460</t>
  </si>
  <si>
    <t>Inžinieriniai tinklai (Pikeliškės)</t>
  </si>
  <si>
    <t>7000000461</t>
  </si>
  <si>
    <t>Inžinieriniai tinklai ir valymo įreng. (Paberžės k)</t>
  </si>
  <si>
    <t>7000000463</t>
  </si>
  <si>
    <t>Inžinieriniai tinklai (Buivydžių gyv.)</t>
  </si>
  <si>
    <t>7000000464</t>
  </si>
  <si>
    <t>Inžinieriniai tinklai gyv.n.ūkio buit.valym.įreng.(Buivydžių gyv.)</t>
  </si>
  <si>
    <t>7000000465</t>
  </si>
  <si>
    <t>Vandentiekis(Raudondv.,D.Riešė,Šventin.,Punžonis)</t>
  </si>
  <si>
    <t>7000000479</t>
  </si>
  <si>
    <t>Valymo įrengenių  elektros rekonstr.Paberžės sen.</t>
  </si>
  <si>
    <t>7000000480</t>
  </si>
  <si>
    <t>Vandens nugelež.sistem.įreng.Rudausių km.</t>
  </si>
  <si>
    <t>7000000507</t>
  </si>
  <si>
    <t>Vandens nugelež.sistem.įreng.Eitminiškių km.</t>
  </si>
  <si>
    <t>7000000508</t>
  </si>
  <si>
    <t>Vandens tiekimo sistem. Bezdonių km.</t>
  </si>
  <si>
    <t>7000000509</t>
  </si>
  <si>
    <t>Vandens tinklo perkloimas Paberžės km.</t>
  </si>
  <si>
    <t>7000000510</t>
  </si>
  <si>
    <t>Valymo įreng.rekonstrukc.Bezdonių km.</t>
  </si>
  <si>
    <t>7000000511</t>
  </si>
  <si>
    <t>Vandens nugelež.sistem.įrengimas Skirlėnų km.</t>
  </si>
  <si>
    <t>7000000512</t>
  </si>
  <si>
    <t>Vandens nugeležin.sistem.įrengimas Sužionių km.</t>
  </si>
  <si>
    <t>7000000513</t>
  </si>
  <si>
    <t>Vandentiekis  Šventininkų km.</t>
  </si>
  <si>
    <t>7000000517</t>
  </si>
  <si>
    <t>Dūmtraukis Vasaros g.7</t>
  </si>
  <si>
    <t>7000000518</t>
  </si>
  <si>
    <t>Vandens gręžinis (Glitiškių km.)</t>
  </si>
  <si>
    <t>7000000536</t>
  </si>
  <si>
    <t>Nugeležinimo įrenginis Veriškių km.</t>
  </si>
  <si>
    <t>7000000538</t>
  </si>
  <si>
    <t>Nugeležinimo filtravimo sistema (Ažulaukės km.)</t>
  </si>
  <si>
    <t>7000000541</t>
  </si>
  <si>
    <t>Nugeležinimo filtravimo sistema (Glitiškių km.)</t>
  </si>
  <si>
    <t>7000000542</t>
  </si>
  <si>
    <t>Gręžinis ir vandens tiekimo sistema Kaušiadalos km.</t>
  </si>
  <si>
    <t>7000000543</t>
  </si>
  <si>
    <t>Gręžinis ir vandens tiekimo sistema Kazimeravos km.</t>
  </si>
  <si>
    <t>7000000545</t>
  </si>
  <si>
    <t>Nuotekų tinklų perpompavimo stotis Glitiškių k. (Sodų g.iki Liepų g.)</t>
  </si>
  <si>
    <t>7000000551</t>
  </si>
  <si>
    <t>Gręžinis  ir vandens tiekimo sistema Dūkštų k.</t>
  </si>
  <si>
    <t>7000000558</t>
  </si>
  <si>
    <t>Vandentiekis Griciūnų k.</t>
  </si>
  <si>
    <t>7000000656</t>
  </si>
  <si>
    <t>Vandentekio vamzdynai su šuliniais Sudervės k.211,88m (vand.tink.) (Sut.A56-190-(3.18))</t>
  </si>
  <si>
    <t>7000000693</t>
  </si>
  <si>
    <t>Vandentiekio rezervuaras Sudervės k. Mechanizatorių g.9A (vand.tink.)(Sut.A56-190-(3.18))</t>
  </si>
  <si>
    <t>7000000694</t>
  </si>
  <si>
    <t>Vandentiekio rezervuaras Sudervės k.Mechanizatorių g.9A (vand.tink.) (A56-190-(3.18))</t>
  </si>
  <si>
    <t>7000000695</t>
  </si>
  <si>
    <t>Artezinis gręžinys Sudervės k.Mechanizatorių g.9A (vand.tink.) (Sut.A56-190-(3.18))</t>
  </si>
  <si>
    <t>7000000696</t>
  </si>
  <si>
    <t>7000000697</t>
  </si>
  <si>
    <t>Fekalinės kanal.vamzdinai su šuliniais Sudervės k.Mechanizatorių g.9A 361,18m (nuot.tink.) (Sut.A56-190-(3.18))</t>
  </si>
  <si>
    <t>7000000698</t>
  </si>
  <si>
    <t>Vandentiekio vamzdin.su šuliniais Maišiagalos k. (vand.tink.) (Sut.A56-191-(3.18))</t>
  </si>
  <si>
    <t>7000000701</t>
  </si>
  <si>
    <t>Vandentiekio rezervuaras Maišiagalos k. (vand.tink.)(Sut.A56-191-(3.18))</t>
  </si>
  <si>
    <t>7000000702</t>
  </si>
  <si>
    <t>Vandentiekio rezervuaras Maišiagalos k. (vand.tink.)(sut.A56-191-(3.18))</t>
  </si>
  <si>
    <t>7000000703</t>
  </si>
  <si>
    <t>Artezinis gręžinys Nr.1 Maišiagalos k.Smėlio g.26(vand.tin.) (Sut.A56-191-(3.18))</t>
  </si>
  <si>
    <t>7000000704</t>
  </si>
  <si>
    <t>Artezinis gręžinys Nr.2 Maišiagalos k. Smėlio g.26(vand.tink.)(Sut.A56-191-(3.18))</t>
  </si>
  <si>
    <t>7000000705</t>
  </si>
  <si>
    <t>Fekalinės kanalizac.vamzdin.su šuliniais Maišiagalos k.Smėlio g.26(nuot.tink.)(Sut.A56-191-(3.18))</t>
  </si>
  <si>
    <t>7000000706</t>
  </si>
  <si>
    <t>Vandentiekio tinklai su šuliniais(568,03m) Maišiagalos k.Pievų g.(vand.tink.) (Sut.A56-554-(3.18))</t>
  </si>
  <si>
    <t>7000000708</t>
  </si>
  <si>
    <t>Nuotekų savitakin.tnklai su šuliniais(509,4m) Maišiagalos k.Pievų g.(nuot.tinkl.)(Sut.A56-554-(3.18))</t>
  </si>
  <si>
    <t>7000000709</t>
  </si>
  <si>
    <t>Nuotekų slėginiai tinklai (431,14m) Maišiagalos k.Dūkštų g.(nuot.tink.) (Sut.A56-554-(3.18))</t>
  </si>
  <si>
    <t>7000000710</t>
  </si>
  <si>
    <t>Nuotekų savitakin.tinklų renovacija(617,16m)Maišiagalos k.Studentų g.(nuot.tink.)(Sut.A56-554-(3.18))</t>
  </si>
  <si>
    <t>7000000711</t>
  </si>
  <si>
    <t>Nuotekų išvadai (207,42 m) Maišiagalos k.Budnykų g.(nuot.tinklų) (Sut.A56-554-(3.18))</t>
  </si>
  <si>
    <t>7000000712</t>
  </si>
  <si>
    <t>Vandentikių įvadai (268,57m)Maišiagalos k.Naujoji g.(vand.tink.) (Sut.A56-554-(3.18))</t>
  </si>
  <si>
    <t>7000000713</t>
  </si>
  <si>
    <t>II.3.3.Siurbliai_siurblinės_įrengimai</t>
  </si>
  <si>
    <t>Nuotekų siurblinė Nr.1su įranga Maišiagalos k.Jogailos g.(kita)(Sut.A56-554-(3.18))</t>
  </si>
  <si>
    <t>7000000714</t>
  </si>
  <si>
    <t>Nuotekų siurblinėNr.2 su įranga Maišiagalos k.Jogailos g.(kita)(Sut.A56-554-(3.18))</t>
  </si>
  <si>
    <t>7000000715</t>
  </si>
  <si>
    <t>Nuotekų siurblinė Nr.3 su įranga Maišiagalos k.Budnykų g.(kita.)(Sut.A56-554-(3.18))</t>
  </si>
  <si>
    <t>7000000716</t>
  </si>
  <si>
    <t>Nuotekų siurblinė Nr.4 su įranga Maišiagalos k.Pievų g.(kita)(Sut.A56-554-(3.18))</t>
  </si>
  <si>
    <t>7000000717</t>
  </si>
  <si>
    <t>Nuotekų siurblinė Nr.5 su įranga Maišiagalos k.Širvyntų g.(kita) (Sut.A56-554-(3.18))</t>
  </si>
  <si>
    <t>7000000718</t>
  </si>
  <si>
    <t>Nuotekų siurblinė Nr.6 su įranga Maišiagalos k.Dūkštų g.(kita) (Sut.A56-554-(3.18))</t>
  </si>
  <si>
    <t>7000000719</t>
  </si>
  <si>
    <t>Nuotekų siurblinė Nr.7su įranga Maišiagalos k.Smėlio g.(kita) (Sut.A56-554-(3.18))</t>
  </si>
  <si>
    <t>7000000720</t>
  </si>
  <si>
    <t>Nuotekų siurblinė Nr.8 su įranga Maišiagalos k.Smėlio g.(kita) (Sut.A56-554-(3.18))</t>
  </si>
  <si>
    <t>7000000721</t>
  </si>
  <si>
    <t>Nuotekų siurblinė Nr.9 su įranga Maišiagalos k. Smėlio g.(kita)(Sut.A56-554-(3.18))</t>
  </si>
  <si>
    <t>7000000722</t>
  </si>
  <si>
    <t>Nuotekų siurblinė Nr.10 su įranga Maišiagalos k. Šv.Antano g.(kita) (Sut.A-56-554-(3.18))</t>
  </si>
  <si>
    <t>7000000723</t>
  </si>
  <si>
    <t>Vandentiek. tinklai su šulin. Sudervės k.Kernavės ir Maišiagalos g. 597,4 m.(vand.tink.)(Sut.A56-649-(3.18))</t>
  </si>
  <si>
    <t>7000000724</t>
  </si>
  <si>
    <t>Nuotekų savitak.tinklai su šulin.Sudervės k.Vilniaus ir Kernavės g. 401,93m.(nuot.tink.)(Sut.A56-649-(3.18))</t>
  </si>
  <si>
    <t>7000000725</t>
  </si>
  <si>
    <t>Nuotekų slėgiminiai tinklai Sudervės k.Vilniaus g. 373,14m.(nuot.tink.)(Sut.A56-649-(3.18))</t>
  </si>
  <si>
    <t>7000000726</t>
  </si>
  <si>
    <t>Nuotekų siurblinė su įranga Sudervės k.Riešės g.(kita.) (Sut.A56-649-(3.18))</t>
  </si>
  <si>
    <t>7000000727</t>
  </si>
  <si>
    <t>Nuotekų siurblinė su įranga Sudervės k.Saulėsg,Riešės g.(kita) (Sut.A56-649-(3.18))</t>
  </si>
  <si>
    <t>7000000728</t>
  </si>
  <si>
    <t>Nuotekų siurblinė su įranga Sudervės k.Saulės g,Ežerų g.(kita.) (Sut.A56-649-(3.18))</t>
  </si>
  <si>
    <t>7000000729</t>
  </si>
  <si>
    <t>Nuotekų siurblinė su įranga Sudervės k.Maišiagalos g.(kita.) (Sut.A56-649-(3.18))</t>
  </si>
  <si>
    <t>7000000730</t>
  </si>
  <si>
    <t>Nuotekų siurblinė su įranga Sudervės k.Vilniaus g.(kita.) (Sut.A56-649-(3.18))</t>
  </si>
  <si>
    <t>7000000731</t>
  </si>
  <si>
    <t>Nuotekų siurblinė su įranga Sudervės k.Jaunimo g.(kita) (Sut.A56-649-(3.18))</t>
  </si>
  <si>
    <t>7000000732</t>
  </si>
  <si>
    <t>Nusausinto dumblo sandėliavimo aikštelė(220,56m2) Maišiagalos k.Kiemelių g.36(kt.stat.)(Sut.A56-678-(3.18))</t>
  </si>
  <si>
    <t>7000000734</t>
  </si>
  <si>
    <t>Dumblo tankinimo ir laikymo talpa(1618m3) Maišiagalos k.Kiemelių g.36(nuot.tink.)(Sut.A56-678-(3.18))</t>
  </si>
  <si>
    <t>7000000735</t>
  </si>
  <si>
    <t>Nuotekų vamzdynai su šuliniais (874,11m) Maišiagalos k.Kiemelių g.36(nuot.tink.) (Sut.A56-678-(3.18))</t>
  </si>
  <si>
    <t>7000000737</t>
  </si>
  <si>
    <t>Šalto vandens tiekimo vamzdynas 40,1 m.Maišiagalos k.Kiemelių g.36(vand.tink.) (Sut.A56-678-(3.18))</t>
  </si>
  <si>
    <t>7000000738</t>
  </si>
  <si>
    <t>Vandentiekio vamzdynas 328,66 m. Sudervės k.Sodų g.9A (vand.tink.) (Sut.A56-679-(3.18))</t>
  </si>
  <si>
    <t>7000000743</t>
  </si>
  <si>
    <t>Fekalinės kanalizac.vamzdynas su šuliniais 408,72 m.Sudervės k.Sodų g.9A (nuot.tink.) (Sut.A56-679-(3.18))</t>
  </si>
  <si>
    <t>7000000744</t>
  </si>
  <si>
    <t>Nuotekų tinklai su nuotekų siurblinę Avižienių k.</t>
  </si>
  <si>
    <t>7000000791</t>
  </si>
  <si>
    <t>Fekalinės kanalizacijos vamzdynas ir nuotekų valymo įrenginiai (Punžonių k.)</t>
  </si>
  <si>
    <t>7000000900</t>
  </si>
  <si>
    <t>Nuotekų rezervuaras (Punžonių k.)</t>
  </si>
  <si>
    <t>7000000901</t>
  </si>
  <si>
    <t>Fekalinės kanalizacijos vamzdynas ir nuotekų valymo įrenginiai (Švedų k.,Avižienių sen.)</t>
  </si>
  <si>
    <t>7000000902</t>
  </si>
  <si>
    <t>Fekalinės kanalizacijos vamzdynas ir nuotekų valymo įrenginiai (Švedų k.Avižienių sen.)</t>
  </si>
  <si>
    <t>7000000903</t>
  </si>
  <si>
    <t>Gręžinis ir vandens tiekimo sistema Ažulaukės k.</t>
  </si>
  <si>
    <t>7000000911</t>
  </si>
  <si>
    <t>Nuotekų slėginiai tinklai Sudervės k,Maišiagalosg.276,3m (nuot.tink.)(A56-649-(3.18))</t>
  </si>
  <si>
    <t>7000000919</t>
  </si>
  <si>
    <t>Nuotekų slėginiai tinklai Sudervės k.,Saulės ir Riešės g. 361,1m (nuot.tink.)(A56-649-(3.18))</t>
  </si>
  <si>
    <t>7000000920</t>
  </si>
  <si>
    <t>Nuotekų slėginiai tinklai Sudervės k.Saulės ir Ežerų g. 464,5m(nuot.tink.)(A56-649-(3.18))</t>
  </si>
  <si>
    <t>7000000921</t>
  </si>
  <si>
    <t>Nuotekų slėginiai tinklai Sudervės k.Jaunimo g.233,4m(nuot.tink.)(A56-649-(3.18))</t>
  </si>
  <si>
    <t>7000000922</t>
  </si>
  <si>
    <t>Nuotekų slėginiai tinklai Sudervės k.Riešės g.120,6m(nuot.tink.)(A56-649-(3.18))</t>
  </si>
  <si>
    <t>7000000923</t>
  </si>
  <si>
    <t>Nuotekų savitak.tink.su šuliniais Sudervės k.Maišiagalos ir Kernavės g.257,34m(nuot.tink.)(A56-649-(3.18))</t>
  </si>
  <si>
    <t>7000000924</t>
  </si>
  <si>
    <t>Nuotekų savitak.tinklai su šulin.Sudervės k.Vilniaus ,Maišiag.,Ežerų g.1652,39m.(nuot.tink.)(A56-649-(3.18))</t>
  </si>
  <si>
    <t>7000000925</t>
  </si>
  <si>
    <t>Nuotekų savitak.tinklai su šulin.Sudervės k.,Riešės ir Saulės g.592m (nuot.tink.)(A56-649-(3.18))</t>
  </si>
  <si>
    <t>7000000926</t>
  </si>
  <si>
    <t>Nuotekų savitak.tinklai su šulin.Sudervės k.Saulės ir Ežerų g.865,3m (nuot.tink.)(A56-649-(3.18))</t>
  </si>
  <si>
    <t>7000000927</t>
  </si>
  <si>
    <t>Nuotekų savitak.tinklai su šulin.Sudervės k.Riešės g.65,5m (nuot.tink.) (A56-649-(3.18))</t>
  </si>
  <si>
    <t>7000000928</t>
  </si>
  <si>
    <t>Nuotekų savitak.tinklai su šulin.Sudervės k.Jaunimo g.221,80m (nuot.tink.) (A56-649-(3.18))</t>
  </si>
  <si>
    <t>7000000929</t>
  </si>
  <si>
    <t>Vandent.tinklai su šulin.Sudervės k.Saulės ir Sodų g.1575,3m (vand.tink.) (A56-649-(3.18))</t>
  </si>
  <si>
    <t>7000000930</t>
  </si>
  <si>
    <t>Vandent.tinklai su šulin.Sudervės k.Riešės g.267,3m (vand.tink.) (A56-649-(3.18))</t>
  </si>
  <si>
    <t>7000000931</t>
  </si>
  <si>
    <t>II.2.10.Kita_paskirtis:keliai_šaligatviai_aikštelės_tvoros</t>
  </si>
  <si>
    <t>Asfaltuota aikštelė(9830m2) Maišiagalos k.,Kiemelių g.36 (kt.stat.)(Sut.A56-678-(3.18))</t>
  </si>
  <si>
    <t>7000000972</t>
  </si>
  <si>
    <t>Kelias iki nuotekos valyklos(670m2),Maišiagalos k.,Kiemelių g.36 (kt.stat.) (Sut.A56-678-(3.18))</t>
  </si>
  <si>
    <t>7000000973</t>
  </si>
  <si>
    <t>Asfaltuota aikštelė 8478m2, Sudervės k.,Sodų g.9A (Sut.A56-679-(3.18))</t>
  </si>
  <si>
    <t>7000000986</t>
  </si>
  <si>
    <t>Kelias iki nuotekos valyklos (1022m2) Sudervės k.,Sodų g.9A (Sut.A56-679-(3.18))</t>
  </si>
  <si>
    <t>7000000987</t>
  </si>
  <si>
    <t>Vandentiekio tinklai su šuliniais (957,5m)Maišiagalos k.,Širvintų g.(vand.tink.) (sut.A56-554-(3.18))</t>
  </si>
  <si>
    <t>7000001002</t>
  </si>
  <si>
    <t>Vandentiekių įvadai (384,6m) Maišiagalos k.,Širvintų g.(vand.tink.) (Sut.A56-554-(3.18))</t>
  </si>
  <si>
    <t>7000001003</t>
  </si>
  <si>
    <t>Vandentiekių įvadai(251,2m) Maišiagalos k.,Pievų g. (vand.tink.) (Sut.A56-554-(3.18))</t>
  </si>
  <si>
    <t>7000001004</t>
  </si>
  <si>
    <t>Nuotekų slėginiai tinklai (370,51m) Maišiagalos k.,Smėlio g. (nuot.tink.) (Sut.A56-554-(3.18))</t>
  </si>
  <si>
    <t>7000001005</t>
  </si>
  <si>
    <t>Nuotekų slėginiai tinklai (241m) Maišiagalos k.,Širvintų g. (nuot.tink.) (Sut.A56-554-(3.18))</t>
  </si>
  <si>
    <t>7000001006</t>
  </si>
  <si>
    <t>Nuotekų slėginiai tinklai (340,1m) Maišiagalos k.,Budnykų g.(nuot.tink.) (Sut.A56-554-(3.18))</t>
  </si>
  <si>
    <t>7000001007</t>
  </si>
  <si>
    <t>Nuotekų slėginiai tinklai (658,5m) Maišiagalos k.,Jogailos g.(nuot.tink.)(Sut.A56-554-(3.18))</t>
  </si>
  <si>
    <t>7000001008</t>
  </si>
  <si>
    <t>Nuotekų slėginiai tinklai (395,47m) Maišiagalos k.,Šv.Antano g.(nuot.tink.) (Sut.A56-554-(3.18))</t>
  </si>
  <si>
    <t>7000001009</t>
  </si>
  <si>
    <t>Nuotekų slėginiai tinklai (452,4m) Maišiagalos k.,Pievų g.(nuot.tink.)(Sut.A56-554-(3.18))</t>
  </si>
  <si>
    <t>7000001010</t>
  </si>
  <si>
    <t>Nuotekų savitakin.tinklų renovacija(432,49m) Maišiagalos m.(nuot.tink.) (Sut.A56-554-(3.18))</t>
  </si>
  <si>
    <t>7000001011</t>
  </si>
  <si>
    <t>Nuotekų savitakin.tinklų renovacija(93,52m) Maišiagalos m.,Kiemelių g.(nuot.tink.)(Sut.A56-554-(3.18))</t>
  </si>
  <si>
    <t>7000001012</t>
  </si>
  <si>
    <t>Nuotekų išvadai Maišiagalos k.,Dūkštų g.(1197,50m)(nuot.tinklų)(Sut.A56-554-(3.18))</t>
  </si>
  <si>
    <t>7000001013</t>
  </si>
  <si>
    <t>Nuotekų išvadai Maišiagalos k.,Jogailos g.(650,11m) (nuot.tinklų)(Sut.A56-554-(3.18))</t>
  </si>
  <si>
    <t>7000001014</t>
  </si>
  <si>
    <t>Nuotekų išvadai Maišiagalos k.,Mokyklos g.(200,56m) (nuot.tinklų) (Sut.A56-554-(3.18))</t>
  </si>
  <si>
    <t>7000001015</t>
  </si>
  <si>
    <t>Nuotekų išvadai Maišiagalos k.,Naujoji g.(59,87m) (nuot.tinklų)(Sut.A-56-554-(3.18))</t>
  </si>
  <si>
    <t>7000001016</t>
  </si>
  <si>
    <t>Nuotekų išvadai Maišiagalos k.,Pievų g.(260,95m) (nuot.tinklų) (Sut.A-56-554-(3.18))</t>
  </si>
  <si>
    <t>7000001017</t>
  </si>
  <si>
    <t>Nuotekų išvadai Maišiagalos k.,Širvintų g.(389,89m) (nuot.tinklų) (Sut.A56-554-(3.18))</t>
  </si>
  <si>
    <t>7000001018</t>
  </si>
  <si>
    <t>Nuotekų išvadai Maišiagalos k.,Smėlio g.(240,22m) (nuot.tinklų) (Sut.A56-554-(3.18))</t>
  </si>
  <si>
    <t>7000001019</t>
  </si>
  <si>
    <t>Nuotekų išvadai Maišiagalos k.,Šv.Antano g.(287,22m) (nuot.tinklų) (Sut.A56-554-(3.18))</t>
  </si>
  <si>
    <t>7000001020</t>
  </si>
  <si>
    <t>Nuotekų savitak.tinklai su šuliniais Maišiagalos k.,Naujoji g.(345,18m)(nuot.tinklų)(Sut.A56-554-(3.18))</t>
  </si>
  <si>
    <t>7000001021</t>
  </si>
  <si>
    <t>Nuotekų savitak.tinklai su šulin.Maišiagalos k.,Kiemelių g.(859,33m)(nuot.tink.)(Sut.A56-554-(3.18))</t>
  </si>
  <si>
    <t>7000001022</t>
  </si>
  <si>
    <t>Nuotekų savitak.tinklai su šulin.Maišiagalos k.,Mokyklos g.(466,95m)(nuot.tink.)(Sut.A56-554-(3.18))</t>
  </si>
  <si>
    <t>7000001023</t>
  </si>
  <si>
    <t>Nuotekų savitak.tinklai su šulin.Maišiagalos k.,Budnykų g.(514,96m.)(nuot.tink.)(Sut.A56-554-(3.18))</t>
  </si>
  <si>
    <t>7000001024</t>
  </si>
  <si>
    <t>Nuotekų savitak.tinklai su šulin.Maišiagalos k.,Smėlio g.(1460m)(nuot.tink.)(Sut.A56-554-(3.18))</t>
  </si>
  <si>
    <t>7000001025</t>
  </si>
  <si>
    <t>Nuotekų savitak.tinklai su šulin.Maišiagalos k.,Širvintų g.(956,39m)(nuot.tink.)(Sut.A56-554-(3.18))</t>
  </si>
  <si>
    <t>7000001026</t>
  </si>
  <si>
    <t>Nuotekų savitak.tinklai su šulin.Maišiagalos k.,Šv.Antano g.(1042,14m)(nuot.tink.)(Sut.A56-554-(3.18))</t>
  </si>
  <si>
    <t>7000001027</t>
  </si>
  <si>
    <t>Nuotekų savitak.tinklai su šulin.Maišiagalos k.,Jogailos g.(2028,4m)(nuot.tink.)(Sut.A56-554-(3.18))</t>
  </si>
  <si>
    <t>7000001028</t>
  </si>
  <si>
    <t>Nuotekų savitak.tinklai su šulin.Maišiagalos k.,Vilniaus g.(734,99m)(nuot.tink.)(Sut.A56-554-(3.18))</t>
  </si>
  <si>
    <t>7000001029</t>
  </si>
  <si>
    <t>Buitinių nuotekų biologinio valymo įrenginiai Sužionių k.</t>
  </si>
  <si>
    <t>7000001046</t>
  </si>
  <si>
    <t>Kamino įdėklas (Paberžės ambulat.)</t>
  </si>
  <si>
    <t>7000001068</t>
  </si>
  <si>
    <t>Dvisienis dūmtraukis (Piliakalnio 36a)</t>
  </si>
  <si>
    <t>7000001069</t>
  </si>
  <si>
    <t>Lietaus kanalizacija (1794,8m) Bendorių k.,Avižienių sen.</t>
  </si>
  <si>
    <t>7000001070</t>
  </si>
  <si>
    <t>Lietaus kanalizacijos vamzdynas (142,63m.) Bendorių k.,Avižienių sen.</t>
  </si>
  <si>
    <t>7000001071</t>
  </si>
  <si>
    <t>Lietaus kanalizacijos vamzdynas (176,39m.) Bendorių k.,Avižienių sen.</t>
  </si>
  <si>
    <t>7000001072</t>
  </si>
  <si>
    <t>Arkinis sandėlis (Piliakalnio 50)</t>
  </si>
  <si>
    <t>7000001074</t>
  </si>
  <si>
    <t>Dvisienis dūmtraukis (Rudausių kat.)</t>
  </si>
  <si>
    <t>7000001077</t>
  </si>
  <si>
    <t>Vandens nugeležinima filtrai Bezdonių k.</t>
  </si>
  <si>
    <t>7000001080</t>
  </si>
  <si>
    <t>Vandens gręžinys Nr.1992/2906 Bezdonių k.</t>
  </si>
  <si>
    <t>7000001081</t>
  </si>
  <si>
    <t>II.5.2.Lengvieji_automobiliai</t>
  </si>
  <si>
    <t>Automobilis VM Transporter UVB 381</t>
  </si>
  <si>
    <t>_1ED0LVKWP</t>
  </si>
  <si>
    <t>VWTransporter AFR 694 70A3AJTL</t>
  </si>
  <si>
    <t>_1ED0LVKWU</t>
  </si>
  <si>
    <t>Automobilis Toyota RAV4 valst.Nr.BZE139</t>
  </si>
  <si>
    <t>1202060</t>
  </si>
  <si>
    <t>Automobilis Renault Kengoo valst.Nr.PVC883</t>
  </si>
  <si>
    <t>12050011</t>
  </si>
  <si>
    <t>II.5.3.Krovininiai_automobiliai_priekabos_puspriekabės</t>
  </si>
  <si>
    <t>Automašina GAZ-53 valst.Nr.ZVE697</t>
  </si>
  <si>
    <t>12060136</t>
  </si>
  <si>
    <t>Mašina GAZ-52-03 valst.Nr.ZUF684 (aseniz.)</t>
  </si>
  <si>
    <t>1208045</t>
  </si>
  <si>
    <t>Šiukšliavežis  MAZ-533731 su įranga T1H valst.Nr.DEG903</t>
  </si>
  <si>
    <t>12102736</t>
  </si>
  <si>
    <t>Šiukšliavežis MAZ-533731 valst.Nr.DHB819</t>
  </si>
  <si>
    <t>12102794</t>
  </si>
  <si>
    <t>Priekaba TAURAS 2502-01 valst.Nr.CN679</t>
  </si>
  <si>
    <t>12102800</t>
  </si>
  <si>
    <t>Automašina Toyota Avensis</t>
  </si>
  <si>
    <t>7000000033</t>
  </si>
  <si>
    <t>Autobokštelė AR-17VVA-711</t>
  </si>
  <si>
    <t>7000000267</t>
  </si>
  <si>
    <t>Aseniz.mašina GAZ-53 GFV-162</t>
  </si>
  <si>
    <t>7000000270</t>
  </si>
  <si>
    <t>Priekaba  GKB-8328 vn -975</t>
  </si>
  <si>
    <t>7000000292</t>
  </si>
  <si>
    <t>MAZ-533731 Z3C 5337316v000021</t>
  </si>
  <si>
    <t>7000000470</t>
  </si>
  <si>
    <t>Automobilis MAZ 555132 savivartė</t>
  </si>
  <si>
    <t>7000000472</t>
  </si>
  <si>
    <t>Transporto priemonė MB-2527</t>
  </si>
  <si>
    <t>7000000482</t>
  </si>
  <si>
    <t>Mercedes 1824K (DFL229)</t>
  </si>
  <si>
    <t>7000000490</t>
  </si>
  <si>
    <t>Volksvagen Transporter (DFV934)</t>
  </si>
  <si>
    <t>7000000491</t>
  </si>
  <si>
    <t>Automobilis MB814 (HGK-403)</t>
  </si>
  <si>
    <t>7000000492</t>
  </si>
  <si>
    <t>Automobilis-šiukšliavežis MAZ-533731 su Įranga T1H (DEG902)</t>
  </si>
  <si>
    <t>7000000493</t>
  </si>
  <si>
    <t>Automobilis MAZ-533731 VIN:V701209,Z3C5337316V000048(šiukšliavežis T1-H ANT)</t>
  </si>
  <si>
    <t>7000000526</t>
  </si>
  <si>
    <t>Automobilis Toyota Avensis 1.8.VVT-I Linea Sol val.N.CGM377</t>
  </si>
  <si>
    <t>7000000657</t>
  </si>
  <si>
    <t>Šiukšlevežis Volvo FL6 240AG su įranga FARID TH16</t>
  </si>
  <si>
    <t>7000000687</t>
  </si>
  <si>
    <t>Automobilis Audi  80 AVANT (FJS974)</t>
  </si>
  <si>
    <t>7000000782</t>
  </si>
  <si>
    <t>Šiukšliavežė Renault Premium Lander 310.26 su antstatu Farid T1SM23 VIN:VF629CHA000001703</t>
  </si>
  <si>
    <t>7000000821</t>
  </si>
  <si>
    <t>Šiukšliavežė Renault Premium Lander 380.26 su antstatu Farid T1M20UG Vin:VF624CPD000004511</t>
  </si>
  <si>
    <t>7000000822</t>
  </si>
  <si>
    <t>Asenizacinis automobilis DAF FA 50.130 CRA456 (dumbliavežė)</t>
  </si>
  <si>
    <t>7000000907</t>
  </si>
  <si>
    <t>Automobilis VW Caravelle FBL327</t>
  </si>
  <si>
    <t>7000000918</t>
  </si>
  <si>
    <t>Automobilis Audi A6 Avant ,valst.Nr.GZG822</t>
  </si>
  <si>
    <t>7000001044</t>
  </si>
  <si>
    <t>Automašima Audi 80 Avant valst.Nr.DCH053</t>
  </si>
  <si>
    <t>7000001047</t>
  </si>
  <si>
    <t>Šiukšliavežis Renault Premium 270.19 valst.Nr.HDB352</t>
  </si>
  <si>
    <t>7000001048</t>
  </si>
  <si>
    <t>Šiukšliavežis Mercedes Benz 1823 valst.Nr.HDB351</t>
  </si>
  <si>
    <t>7000001049</t>
  </si>
  <si>
    <t>Lengvasis automobilis VW Candy Life</t>
  </si>
  <si>
    <t>7000001055</t>
  </si>
  <si>
    <t>II.4.3.Kiti_šilumos_matavimo_ir_reguliavimo_prietaisai</t>
  </si>
  <si>
    <t>Dažnio keitiklis ATV-58ED46N4</t>
  </si>
  <si>
    <t>_1ED0LVL0Z</t>
  </si>
  <si>
    <t>Ortakis cinkuotas</t>
  </si>
  <si>
    <t>_1ED0LVL1N</t>
  </si>
  <si>
    <t>Hidrof.įranga (Skirlienų kaim.)</t>
  </si>
  <si>
    <t>_1ED0LVL2L</t>
  </si>
  <si>
    <t>Orapūtė , Avižienių k.</t>
  </si>
  <si>
    <t>12060153</t>
  </si>
  <si>
    <t>Aukšto slėgio įranga, Avižienių km.</t>
  </si>
  <si>
    <t>1206088</t>
  </si>
  <si>
    <t>Nukalkinimo filtras ,Avižienių gyv.</t>
  </si>
  <si>
    <t>1206096</t>
  </si>
  <si>
    <t>Nukalkinimo filtras, Bukiškių k.</t>
  </si>
  <si>
    <t>1206097</t>
  </si>
  <si>
    <t>Nukalkinimo filtras ,Riešės k.</t>
  </si>
  <si>
    <t>1206098</t>
  </si>
  <si>
    <t>Orapūtė ,Avižienių k.</t>
  </si>
  <si>
    <t>1206099</t>
  </si>
  <si>
    <t>Dažnio keitiklis NXS00315A5H su valdymo skydų</t>
  </si>
  <si>
    <t>7000000002</t>
  </si>
  <si>
    <t>Katilo recirkuliacinė sistema</t>
  </si>
  <si>
    <t>7000000004</t>
  </si>
  <si>
    <t>Elektros valdymo ir signalizavimo įranga</t>
  </si>
  <si>
    <t>7000000005</t>
  </si>
  <si>
    <t>Dujų reguliavimo įranga (DRĮ)</t>
  </si>
  <si>
    <t>7000000006</t>
  </si>
  <si>
    <t>Katilo recirkuliacinė įranga</t>
  </si>
  <si>
    <t>7000000008</t>
  </si>
  <si>
    <t>7000000009</t>
  </si>
  <si>
    <t>7000000010</t>
  </si>
  <si>
    <t>7000000013</t>
  </si>
  <si>
    <t>7000000014</t>
  </si>
  <si>
    <t>7000000015</t>
  </si>
  <si>
    <t>Hidropneumatinė vamzdynų valymo mašina KJ-2200</t>
  </si>
  <si>
    <t>7000000023</t>
  </si>
  <si>
    <t>II.3.1.Katilinių_įrengimai_stacionarieji_garo_katilai</t>
  </si>
  <si>
    <t>Ekonomaizeris  Ygnis Pmax6bar;Gmax104m3/h; Gmin33m3/h</t>
  </si>
  <si>
    <t>7000000025</t>
  </si>
  <si>
    <t>Ekonomaizeris Ygnis Pmax6bar;Gmaxm3/h;Gmin12m3/h</t>
  </si>
  <si>
    <t>7000000026</t>
  </si>
  <si>
    <t>Ekonomaizeris Ygnis Pmax6bar;Gmax180m3/h;Gmin56m3/h</t>
  </si>
  <si>
    <t>7000000027</t>
  </si>
  <si>
    <t>Oraputis filtras (Pikeliškės val.įreng.)</t>
  </si>
  <si>
    <t>7000000129</t>
  </si>
  <si>
    <t>Valymo mašina</t>
  </si>
  <si>
    <t>7000000131</t>
  </si>
  <si>
    <t>Dažnio keitiklis (pikelišk,Ažulauk.)</t>
  </si>
  <si>
    <t>7000000135</t>
  </si>
  <si>
    <t>filtras PR IOR 5-6 DG(Ambulator.)</t>
  </si>
  <si>
    <t>7000000150</t>
  </si>
  <si>
    <t>filtras PRIOR 3-6 DG(D.Riešė)</t>
  </si>
  <si>
    <t>7000000157</t>
  </si>
  <si>
    <t>El.garo generatorius</t>
  </si>
  <si>
    <t>7000000168</t>
  </si>
  <si>
    <t>Aparatas Signai,Nemenčinė ,Piliakalnio 50</t>
  </si>
  <si>
    <t>7000000278</t>
  </si>
  <si>
    <t>Vandens minkštinimo įrengimai</t>
  </si>
  <si>
    <t>7000000381</t>
  </si>
  <si>
    <t>Dujų reguliavimo įrengimai(Kreivalaužių k.)</t>
  </si>
  <si>
    <t>7000000384</t>
  </si>
  <si>
    <t>Katilo elektros instaliacija (Kreivalaužių k.)</t>
  </si>
  <si>
    <t>7000000385</t>
  </si>
  <si>
    <t>Apsauginės signalizacijos montavimas Kranto g.24</t>
  </si>
  <si>
    <t>7000000469</t>
  </si>
  <si>
    <t>Suvirinimo invent.Minark 150A "Kemppi" nr 1454651</t>
  </si>
  <si>
    <t>7000000481</t>
  </si>
  <si>
    <t>Nuosėdų plovimo pompa DP-24</t>
  </si>
  <si>
    <t>7000000519</t>
  </si>
  <si>
    <t>Antrinių žaliavų surink.konteineriai plastmasei</t>
  </si>
  <si>
    <t>7000000521</t>
  </si>
  <si>
    <t>Antrinių žaliavų surink.konteineriai stiklui</t>
  </si>
  <si>
    <t>7000000522</t>
  </si>
  <si>
    <t>Antrinių žaliavų surink.konteineriai popieriui</t>
  </si>
  <si>
    <t>7000000523</t>
  </si>
  <si>
    <t>Elektros generatorius HX 6000</t>
  </si>
  <si>
    <t>7000000529</t>
  </si>
  <si>
    <t>Dažnio keitiklis ir valdymo spinta (Kat.Vasaros 7)</t>
  </si>
  <si>
    <t>7000000552</t>
  </si>
  <si>
    <t>Dažnio keitiklis (vand.gręž.M.Riešė)</t>
  </si>
  <si>
    <t>7000000553</t>
  </si>
  <si>
    <t>Dažnio keitiklis (Sužionių vand.gręžinys)</t>
  </si>
  <si>
    <t>7000000554</t>
  </si>
  <si>
    <t>7000000555</t>
  </si>
  <si>
    <t>Dujų reguliavimo įranga (DRĮ) Maišiogalos katilin.</t>
  </si>
  <si>
    <t>7000000556</t>
  </si>
  <si>
    <t>El.valdymo ir signalizavimo įranga (katilinė D.Riešė)</t>
  </si>
  <si>
    <t>7000000559</t>
  </si>
  <si>
    <t>El.valdymo ir signalizavimo įranga (Katilinė M.Riešė)</t>
  </si>
  <si>
    <t>7000000560</t>
  </si>
  <si>
    <t>Multimetras Eurotest 61557</t>
  </si>
  <si>
    <t>7000000659</t>
  </si>
  <si>
    <t>Orapūtė SCL 20DH (Val.įreng.Visalaukės k.)</t>
  </si>
  <si>
    <t>7000000660</t>
  </si>
  <si>
    <t>Orapūtė SCL 20DH (Val.įreng.Visalaukių k.)</t>
  </si>
  <si>
    <t>7000000661</t>
  </si>
  <si>
    <t>Orapūtė SCL 30DH (Valym.įreng.Eitminiškių k.)</t>
  </si>
  <si>
    <t>7000000662</t>
  </si>
  <si>
    <t>Generatorius Honda EC3600</t>
  </si>
  <si>
    <t>7000000666</t>
  </si>
  <si>
    <t>Dažnio keitiklis (Pikutiškių k. vand.gręžin.)</t>
  </si>
  <si>
    <t>7000000667</t>
  </si>
  <si>
    <t>Dažnio keitiklis ( Avižienių k. vand.gręžin.)</t>
  </si>
  <si>
    <t>7000000668</t>
  </si>
  <si>
    <t>Įtampos indikatorius,2-10kV,1F</t>
  </si>
  <si>
    <t>7000000669</t>
  </si>
  <si>
    <t>Freza SHARKY 350 (Asfaltinės ir betoninės dangos pjaustimui)</t>
  </si>
  <si>
    <t>7000000672</t>
  </si>
  <si>
    <t>Valdymo spinta  (nuot.perpomp.stot.Arvydų k.)</t>
  </si>
  <si>
    <t>7000000673</t>
  </si>
  <si>
    <t>Valdymo spinta (nuot.perpomp.stotis Pailgės k.)</t>
  </si>
  <si>
    <t>7000000674</t>
  </si>
  <si>
    <t>Valdymo spinta (nuot.perpomp.stotis D.Riešės k.)</t>
  </si>
  <si>
    <t>7000000675</t>
  </si>
  <si>
    <t>Valdymo spinta (nuot.perpomp.stotis Buivydžių k.)</t>
  </si>
  <si>
    <t>7000000676</t>
  </si>
  <si>
    <t>Vartai  TLP-II  (Avižien.priest.prie katil.)</t>
  </si>
  <si>
    <t>7000000677</t>
  </si>
  <si>
    <t>Valdymo spinta su siurbliu (Skirlėnų k.perpomp.stotis)</t>
  </si>
  <si>
    <t>7000000678</t>
  </si>
  <si>
    <t>Dažnio keitiklis (Bukiškių vand.gręž.)</t>
  </si>
  <si>
    <t>7000000679</t>
  </si>
  <si>
    <t>Valdymo spinta (Bezdonių valymo įreng.)</t>
  </si>
  <si>
    <t>7000000682</t>
  </si>
  <si>
    <t>Dažnio keitiklis (Bezdonių k.vandens gręžinys)</t>
  </si>
  <si>
    <t>7000000684</t>
  </si>
  <si>
    <t>Valdymo spinta (Buivydiškių katilinė)</t>
  </si>
  <si>
    <t>7000000686</t>
  </si>
  <si>
    <t>Dažnio keitiklis (Buivydiškių kat.)</t>
  </si>
  <si>
    <t>7000000688</t>
  </si>
  <si>
    <t>Vandens ruošimo filtras Sudervės k.Mechanizatorių g.9A (Sut.A56-190-(3.18))</t>
  </si>
  <si>
    <t>7000000699</t>
  </si>
  <si>
    <t>Vandens ruošimo filtras Maišiagalos k.,Smėlio g.26 (Sut.A56-191-(3.18))</t>
  </si>
  <si>
    <t>7000000707</t>
  </si>
  <si>
    <t>Bioreaktorius Nr.1, Maišiagalos k.Kiemelių g.36(Sut.A56-678-(3.18))</t>
  </si>
  <si>
    <t>7000000736</t>
  </si>
  <si>
    <t>Lauko valdymo automatiz.signaliz.įranga Maišiagalos k. Kiemelių g.36(Sut.A56-678-(3.18))</t>
  </si>
  <si>
    <t>7000000739</t>
  </si>
  <si>
    <t>Bioreaktorius Nr.1 Sudervės k.Sodų g.9A  (Sut.A56-679-(3.18))</t>
  </si>
  <si>
    <t>7000000742</t>
  </si>
  <si>
    <t>Lauko valdymo,automatiz.,signalizac.ir SCADA įranga Sudervės k.Sodų g.9A(Sut.A56-679-(3.18))(davikliai,tvora)</t>
  </si>
  <si>
    <t>7000000745</t>
  </si>
  <si>
    <t>Ventiliatorius SF3000 (Arvydų k.perpomp.st.)</t>
  </si>
  <si>
    <t>7000000755</t>
  </si>
  <si>
    <t>Ventiliatorius SF3000 (Avižienių perpomp.st.)</t>
  </si>
  <si>
    <t>7000000756</t>
  </si>
  <si>
    <t>Ventiliatorius SF3000 (Būkiškių k.perpomp.st.)</t>
  </si>
  <si>
    <t>7000000757</t>
  </si>
  <si>
    <t>Ventiliatorius SF3000 (Riešės k.perpomp.st.)</t>
  </si>
  <si>
    <t>7000000758</t>
  </si>
  <si>
    <t>Ventiliatorius SF3000 (Airėnų k.perpomp.st.)</t>
  </si>
  <si>
    <t>7000000759</t>
  </si>
  <si>
    <t>7000000760</t>
  </si>
  <si>
    <t>Ventiliatorius SF3000 (Skirlėnų k.perpomp.st)</t>
  </si>
  <si>
    <t>7000000761</t>
  </si>
  <si>
    <t>Ventiliatorius SF3000 (Pailgės k.perpomp.st.)</t>
  </si>
  <si>
    <t>7000000762</t>
  </si>
  <si>
    <t>Valdymo spinta (Avižienių k.perpomp.st.)</t>
  </si>
  <si>
    <t>7000000763</t>
  </si>
  <si>
    <t>Ventiliatorius SF3000 (D.Riešės perpomp.st.)</t>
  </si>
  <si>
    <t>7000000764</t>
  </si>
  <si>
    <t>Dažnio keitiklis 4.0,400VAC(Pikutiškių vand.gręžin.)</t>
  </si>
  <si>
    <t>7000000772</t>
  </si>
  <si>
    <t>Dažnio keitiklis 4.0, 400 VAC (Visalaukių vand.gręžin.)</t>
  </si>
  <si>
    <t>7000000773</t>
  </si>
  <si>
    <t>Dažnio keitiklis 4,0, 400VAC (Pikeliškių vand.gręžin.)</t>
  </si>
  <si>
    <t>7000000774</t>
  </si>
  <si>
    <t>Valdymo spinta (Glitiškių vand.grež.)</t>
  </si>
  <si>
    <t>7000000779</t>
  </si>
  <si>
    <t>Dažnio keitiklis 4.0 (Visalaukių k.vand.gręž.)</t>
  </si>
  <si>
    <t>7000000781</t>
  </si>
  <si>
    <t>Ventiliatorius SF3000 (Sužionių perpomp.stotis)</t>
  </si>
  <si>
    <t>7000000783</t>
  </si>
  <si>
    <t>Orapūtė 3D16C-032K (Airėnų valymo įreng.)</t>
  </si>
  <si>
    <t>7000000784</t>
  </si>
  <si>
    <t>Vožtuvas ,DN80, KVS100 su pavarą  (Kranto 24 katil.)</t>
  </si>
  <si>
    <t>7000000787</t>
  </si>
  <si>
    <t>Vožtuvas ,DN100, KVS160 su pavarą (Katil.Vasaros 7)</t>
  </si>
  <si>
    <t>7000000788</t>
  </si>
  <si>
    <t>Vožtuvas ,DN125, KVS250 (Katil.Ežero g.)</t>
  </si>
  <si>
    <t>7000000789</t>
  </si>
  <si>
    <t>Valdymo spinta (Kreivalaužių k.katilinė)</t>
  </si>
  <si>
    <t>7000000790</t>
  </si>
  <si>
    <t>Valdymo spinta (kat.Piliakalnio 50)</t>
  </si>
  <si>
    <t>7000000792</t>
  </si>
  <si>
    <t>Valdymo spinta (Tuščiaulių k.katilinė)</t>
  </si>
  <si>
    <t>7000000793</t>
  </si>
  <si>
    <t>Vartai TLP-I (3000x3590) (Sužionių k.katilin.)</t>
  </si>
  <si>
    <t>7000000804</t>
  </si>
  <si>
    <t>Valdymo spinta (Sužionių katilinė)</t>
  </si>
  <si>
    <t>7000000806</t>
  </si>
  <si>
    <t>Antrinių žalaivų konteineriai "Poperius" (mėlynos spalvos)</t>
  </si>
  <si>
    <t>7000000809</t>
  </si>
  <si>
    <t>Antrinių žaliavų konteineriai "Plastmasė" (geltonos spalvos)</t>
  </si>
  <si>
    <t>7000000810</t>
  </si>
  <si>
    <t>Antrinių žaliavų konteineriai "Stiklas" (žalios spalvos)</t>
  </si>
  <si>
    <t>7000000811</t>
  </si>
  <si>
    <t>Seba Easyloc radijo signalo imtuvas</t>
  </si>
  <si>
    <t>7000000816</t>
  </si>
  <si>
    <t>Seba Easyloc Tx radijo signalo generatorius</t>
  </si>
  <si>
    <t>7000000817</t>
  </si>
  <si>
    <t>Tranšėjų išramstymo skudų komplektas ISCHEBECK</t>
  </si>
  <si>
    <t>7000000818</t>
  </si>
  <si>
    <t>Valdymo spinta (D.Riešės katilinė)</t>
  </si>
  <si>
    <t>7000000819</t>
  </si>
  <si>
    <t>Valdymo spinta (Rudausių katilinė)</t>
  </si>
  <si>
    <t>7000000820</t>
  </si>
  <si>
    <t>Vandens nutekėjimų paieškos prietaisas Seba Correlux P2 Standart</t>
  </si>
  <si>
    <t>7000000823</t>
  </si>
  <si>
    <t>Valdymo spinta (Rudausių k.katilinė)</t>
  </si>
  <si>
    <t>7000000826</t>
  </si>
  <si>
    <t>Valdymo spinta (Kabiškių k.katilinė)</t>
  </si>
  <si>
    <t>7000000827</t>
  </si>
  <si>
    <t>Valdymo spinta ( Bezdonių k.katilinė)</t>
  </si>
  <si>
    <t>7000000828</t>
  </si>
  <si>
    <t>Generatorius  FH5001</t>
  </si>
  <si>
    <t>7000000829</t>
  </si>
  <si>
    <t>Dažnio keitiklis 4.0,400VAC,EMC,HMI ( Visalaukių k.vand.gręž.)</t>
  </si>
  <si>
    <t>7000000830</t>
  </si>
  <si>
    <t>Dažnio keitiklis 4,0, 400VAC,EMC,HMI (Gudelių k.vand.gręž.)</t>
  </si>
  <si>
    <t>7000000831</t>
  </si>
  <si>
    <t>Vandens minkštinimo įrangos komplektas (Kranto 24 katilinė)</t>
  </si>
  <si>
    <t>7000000833</t>
  </si>
  <si>
    <t>Vandens minkštinimo įrangos komplektas (Vasaros 7 katilinė)</t>
  </si>
  <si>
    <t>7000000834</t>
  </si>
  <si>
    <t>Vandens minkštinimo įrangos komplektas (Sužionių k.katilinė)</t>
  </si>
  <si>
    <t>7000000835</t>
  </si>
  <si>
    <t>Vandens minkštinimo įrangos komplektas (Kreivalaužių k.katilinė)</t>
  </si>
  <si>
    <t>7000000836</t>
  </si>
  <si>
    <t>Vandens minkštinimo įrangos komplektas (Piliakalnio 50 katilinė)</t>
  </si>
  <si>
    <t>7000000837</t>
  </si>
  <si>
    <t>Vandens minkštinimo įrangos komplektas (Maišiagalos k.katilinė)</t>
  </si>
  <si>
    <t>7000000838</t>
  </si>
  <si>
    <t>Dažnio keitiklis 5.5, 400VAC, EMC, HMI (Paberžės vand.gręžin.)</t>
  </si>
  <si>
    <t>7000000839</t>
  </si>
  <si>
    <t>Dažnio keitiklis 4.0,400VAC,EMC,HMI (Arvydų k.vand.gręžin.)</t>
  </si>
  <si>
    <t>7000000899</t>
  </si>
  <si>
    <t>Valdymo spinta (Bukiškių perpom.stotis)</t>
  </si>
  <si>
    <t>7000000904</t>
  </si>
  <si>
    <t>Oraputė 3D19S-050</t>
  </si>
  <si>
    <t>7000000905</t>
  </si>
  <si>
    <t>Dažnio keitiklis DK5.5,400VAC,EMC,HMI su slėgio jutikliu (Kriaučiūnų vand.gręž.)</t>
  </si>
  <si>
    <t>7000000906</t>
  </si>
  <si>
    <t>Dažnio keitiklis DK 4.0,400VAC,EMC,HMI (Buivydžių vand.gręž.)</t>
  </si>
  <si>
    <t>7000000908</t>
  </si>
  <si>
    <t>Dažnio keitiklis DK4,0, 400VAC,EMC,HMI (Aviž.vand.gręž.)</t>
  </si>
  <si>
    <t>7000000909</t>
  </si>
  <si>
    <t>Nuslenkami kiemo vartai su varteliais</t>
  </si>
  <si>
    <t>7000000910</t>
  </si>
  <si>
    <t>7000000932</t>
  </si>
  <si>
    <t>7000000933</t>
  </si>
  <si>
    <t>7000000934</t>
  </si>
  <si>
    <t>Aeratorius,Sudervės k.Mechanizatorių g.9A (Sut.A56-190-(3.18))</t>
  </si>
  <si>
    <t>7000000935</t>
  </si>
  <si>
    <t>Orapūtė, Sudervės k.,Mechanizatoriaus g.9A (Sut.A56-190-(3.18))</t>
  </si>
  <si>
    <t>7000000938</t>
  </si>
  <si>
    <t>Orapūtė Sudervės k.,Mechanizatorių g.9A (Sut.A56-190-(3.18))</t>
  </si>
  <si>
    <t>7000000939</t>
  </si>
  <si>
    <t>Mechaninis dezinfekavimo įrenginis Sudervės k.Mechanizatorių g.9A (Sut.A56-190-(3.18))</t>
  </si>
  <si>
    <t>7000000940</t>
  </si>
  <si>
    <t>Mechaninis šildymo ir vėdinimo įrenginis Sudervės k.,Mechanizatorių g.9A (Sut.A56-190-(3.18))</t>
  </si>
  <si>
    <t>7000000941</t>
  </si>
  <si>
    <t>Elektros ir valdymo skydo įrengenis Sudervės k.Mechanizatorių g.9A (Sut.A56-190-(3.18))</t>
  </si>
  <si>
    <t>7000000942</t>
  </si>
  <si>
    <t>Avarinis dizelin.generatoriaus blokas Sudervės k.Mechanizatorių g.9A (Sut.A56-190-(3.18))</t>
  </si>
  <si>
    <t>7000000943</t>
  </si>
  <si>
    <t>Dažnio keitiklis II kėlimo siurblinei Sudervės k.Mechanizatorių g.9A (Sut.A56-190-(3.18))</t>
  </si>
  <si>
    <t>7000000944</t>
  </si>
  <si>
    <t>7000000945</t>
  </si>
  <si>
    <t>Dažnio keitiklis II kėlimo siurblinei Sudervės k.Mechanizatoriaus g.9A (Sut.A56-190-(3.18))</t>
  </si>
  <si>
    <t>7000000946</t>
  </si>
  <si>
    <t>7000000947</t>
  </si>
  <si>
    <t>Lauko apsauga Sudervės k.Mechanizatoriaus g.9A (Sut.A56-190-(3.18))</t>
  </si>
  <si>
    <t>7000000950</t>
  </si>
  <si>
    <t>Priešgaisrinė vandens siurblinės įranga Sudervės k.,Mechanizatoriaus g.9A (Sut.A56-190-(3.18))</t>
  </si>
  <si>
    <t>7000000951</t>
  </si>
  <si>
    <t>Vandens ruošimo filtras  Maišiagala Smėlio g.26 (Sut.A56-191-(3.18))</t>
  </si>
  <si>
    <t>7000000952</t>
  </si>
  <si>
    <t>Vandens ruošimo filtras Maišiagala,Smėlio g.26 (Sut.A56-191-(3,18))</t>
  </si>
  <si>
    <t>7000000953</t>
  </si>
  <si>
    <t>Vandens ruošimo filtras Maišiagals, Smėlio g.26 (Sut.A56-191-(3.18))</t>
  </si>
  <si>
    <t>7000000954</t>
  </si>
  <si>
    <t>Aeratorius Maišiagalos k.Smėlio g.26 (Sut.A56-191-(3.18))</t>
  </si>
  <si>
    <t>7000000955</t>
  </si>
  <si>
    <t>Orapūtė Maišiagalos k.Smėlio g.26 (Sut.A56-191-(3.18))</t>
  </si>
  <si>
    <t>7000000958</t>
  </si>
  <si>
    <t>7000000959</t>
  </si>
  <si>
    <t>Mechaninis dezinfikavimo įrenginis Maišiagalos k.,Smėlio g.26 (Sut.A56-191-(3.18))</t>
  </si>
  <si>
    <t>7000000960</t>
  </si>
  <si>
    <t>Mechaninis šildymo ir vėdinimo įrenginis Maišiagalos k.Smėlio g.26 (Sut.A56-191-(3.18))</t>
  </si>
  <si>
    <t>7000000961</t>
  </si>
  <si>
    <t>Elektros ir valdymo skydo įrenginis Maišiagalos k.,Smėlio g.26 (Sut.A56-191-(3.18))</t>
  </si>
  <si>
    <t>7000000962</t>
  </si>
  <si>
    <t>Avarinis dyzelinio generatoriaus blokas Maišiagalos k.Smėlio g.26 (Sut.A56-191-(3.18))</t>
  </si>
  <si>
    <t>7000000963</t>
  </si>
  <si>
    <t>Dažnio keitiklis II kėlimo siurblinei Maišiagalos k.,Smėlio g.26 (Sut.A56-191-(3.18))</t>
  </si>
  <si>
    <t>7000000964</t>
  </si>
  <si>
    <t>7000000965</t>
  </si>
  <si>
    <t>7000000966</t>
  </si>
  <si>
    <t>7000000967</t>
  </si>
  <si>
    <t>Priešgaisrinė vandens siurblinės įranga Maišiagalos k.,Smėlio g.26 (Sut.A56-191-(3.18))</t>
  </si>
  <si>
    <t>7000000970</t>
  </si>
  <si>
    <t>Lauko apsauga Maišiagalos k.,Smėlio g.26 (Sut.A56-191-(3.18))</t>
  </si>
  <si>
    <t>7000000971</t>
  </si>
  <si>
    <t>Dumblo presavimo įrenginys  Maišiagalos k.Kiemelių g.36 (Sut.A56-678-(3.18))</t>
  </si>
  <si>
    <t>7000000974</t>
  </si>
  <si>
    <t>"Fontanar" mechaninio pradinio apdorojimo mazgo įranga Maišiagalos k.Kiemelių g.36 (Sut.A56-678-(3.18))</t>
  </si>
  <si>
    <t>7000000975</t>
  </si>
  <si>
    <t>Oraputė Maišiagalos k.,Kiemelių g.36 (Sut.A56-678-(3.18))</t>
  </si>
  <si>
    <t>7000000976</t>
  </si>
  <si>
    <t>Orapūtė  Maišiagalos k.,Kiemelių g.36 (Sut.A56-678-(3.18))</t>
  </si>
  <si>
    <t>7000000977</t>
  </si>
  <si>
    <t>7000000978</t>
  </si>
  <si>
    <t>Mechaninis buitinių nuotekų siurblinės įrenginys NS-1 Maišiagalos k.,Kiemelių g.36(Sut.A56-678-(3.18))</t>
  </si>
  <si>
    <t>7000000981</t>
  </si>
  <si>
    <t>Mechaninis buitinių nuotekų siurblinės įrenginys NS-2 Maišiagala,Kiemelių g.36(Sut.A56-678-(3.18))</t>
  </si>
  <si>
    <t>7000000982</t>
  </si>
  <si>
    <t>Mechaninis vėdinimo įrenginis Maišiagalos k.,Kiemelių g.36 (Sut.A56-678-(3.18))</t>
  </si>
  <si>
    <t>7000000983</t>
  </si>
  <si>
    <t>stacionari mėginių paėmimo sistema Maišiagalos k.,Kiemelių g.36 (Sut.A56-678-(3.18))</t>
  </si>
  <si>
    <t>7000000984</t>
  </si>
  <si>
    <t>Stacionari mėginių paėmimo sistema Maišiagalos k.,Kiemelių g.36 (Sut.A56-678-(3.18))</t>
  </si>
  <si>
    <t>7000000985</t>
  </si>
  <si>
    <t>Dumblo presavimo įrenginys Sudervės k. Sodų g.9A (Sut.A56-679-(3.18))</t>
  </si>
  <si>
    <t>7000000988</t>
  </si>
  <si>
    <t>"Fontanar" mechaninis pradinio apdorojimo mazgo įrenginys Sudervės k.,Sodų g.9A (Sut.A56-679-(3.18))</t>
  </si>
  <si>
    <t>7000000989</t>
  </si>
  <si>
    <t>Oraputė  Sudervės k.,Sodų g.9A (Sut.A56-679-(3.18))</t>
  </si>
  <si>
    <t>7000000990</t>
  </si>
  <si>
    <t>Orapūtė  Sudervės k.,Sodų g.9A (Sut.A56-679-(3.18))</t>
  </si>
  <si>
    <t>7000000991</t>
  </si>
  <si>
    <t>7000000992</t>
  </si>
  <si>
    <t>Mechaninis buitinių nuotekų siurblinės įrenginys NS-1 Sudervės k.,Sodų g.9A (Sut.A56-679-(3.18))</t>
  </si>
  <si>
    <t>7000000995</t>
  </si>
  <si>
    <t>Mechaninis buitinių nuotekų siurblinės įrenginys NS-2 Sudervės k.,Sodų g.9A (Sut.A-56-679-(3.18))</t>
  </si>
  <si>
    <t>7000000996</t>
  </si>
  <si>
    <t>Mechaninis vėdinimo įrenginis Sudervės k.,Sodų g.9A (Sut.A56-679-(3.18))</t>
  </si>
  <si>
    <t>7000000997</t>
  </si>
  <si>
    <t>Stacionari mėginių paėmimo sistema Sudervės k.,Sodų g.9A (Sut.A56-679-(3.18))</t>
  </si>
  <si>
    <t>7000000998</t>
  </si>
  <si>
    <t>Stacionari mėginių paėmimi sistema Sudervės k.,Sodų g.9A (Sut.A56-679-(3.18))</t>
  </si>
  <si>
    <t>7000000999</t>
  </si>
  <si>
    <t>Elektrinė šildymo įranga Sudervės k.,Sodų g.9A (Sut.A56-679-(3.18))</t>
  </si>
  <si>
    <t>7000001000</t>
  </si>
  <si>
    <t>Avarinis dyzelinio generatoriaus blokas Sudervės k.,Sodų g.9A (Sut.A56-679-(3.18))</t>
  </si>
  <si>
    <t>7000001001</t>
  </si>
  <si>
    <t>Vidaus apsauga Sudervės k.,Mechanizatorių g.9A (Sut.A56-190-(3.18))</t>
  </si>
  <si>
    <t>7000001030</t>
  </si>
  <si>
    <t>Vidaus apsauga Maišiagalos k.,Smėlio g.26 (Sut.A56-191-(3.18))</t>
  </si>
  <si>
    <t>7000001031</t>
  </si>
  <si>
    <t>Bioreaktorius Nr.2 Maišiagalos k.,Kiemelių g.36 (Sut.A56-678-(3.18))</t>
  </si>
  <si>
    <t>7000001032</t>
  </si>
  <si>
    <t>Hidroforas Maišiagalos k.,Kiemelių g.36 (Sut.A56-678-(3.18))</t>
  </si>
  <si>
    <t>7000001035</t>
  </si>
  <si>
    <t>Bioreaktorius Nr.2 Sudervės k.,Sodų g.9A (Sut.A56-679-(3.18))</t>
  </si>
  <si>
    <t>7000001036</t>
  </si>
  <si>
    <t>Hidroforas Sudervės k.,Sodų g.9A (Sut.A56-679-(3.18))</t>
  </si>
  <si>
    <t>7000001039</t>
  </si>
  <si>
    <t>Vidaus valdymo,automatiz.,signaliz.ir SCADA įranga Sudervės k.,Sodų g.9A (Sut.A56-679-(3.18))</t>
  </si>
  <si>
    <t>7000001040</t>
  </si>
  <si>
    <t>Vidaus valdymo automatiz.,signaliz.įranga Maišiagalos k.,Kiemelių g.36 (Sut.A56-678-(3.18))</t>
  </si>
  <si>
    <t>7000001041</t>
  </si>
  <si>
    <t>Dažnio keitiklis (Pikeliškių vand.gręž.)</t>
  </si>
  <si>
    <t>7000001045</t>
  </si>
  <si>
    <t>Siurblio valdymo spinta (Arvydų perpomp.stotis)</t>
  </si>
  <si>
    <t>7000001052</t>
  </si>
  <si>
    <t>DK valdymo blokas (Pikeliškių vand.gręž.)</t>
  </si>
  <si>
    <t>7000001053</t>
  </si>
  <si>
    <t>Siurblių valdymo automatikos skydas (Raudondv.perpomp.stotis)</t>
  </si>
  <si>
    <t>7000001054</t>
  </si>
  <si>
    <t>Dažnio keitiklio valdymo blokas su jutikliu (Aviž.vand.gręž.)</t>
  </si>
  <si>
    <t>7000001065</t>
  </si>
  <si>
    <t>Dažnio keitiklo valdymo blokas su jutikliu (Avižien.vand.gręž.)</t>
  </si>
  <si>
    <t>7000001066</t>
  </si>
  <si>
    <t>Kiemo vartai su tvora (Piliakalnio 50)</t>
  </si>
  <si>
    <t>7000001075</t>
  </si>
  <si>
    <t>Dažnio keitiklis FC202 4 kW IR55 (Glitiškių vand.gręž.)</t>
  </si>
  <si>
    <t>7000001078</t>
  </si>
  <si>
    <t>Dažnio keitiklis FC202 4kW IP55 (Paberžės vand.gręž.)</t>
  </si>
  <si>
    <t>7000001079</t>
  </si>
  <si>
    <t>II.6.5.Kitas_materialusis_turtas</t>
  </si>
  <si>
    <t>Kasos aparatas ,Nemenčinė,Lauko 12</t>
  </si>
  <si>
    <t>7000000285</t>
  </si>
  <si>
    <t>II.6.1.Baldai</t>
  </si>
  <si>
    <t>Stalas su priestaliu ir spintute</t>
  </si>
  <si>
    <t>7000001059</t>
  </si>
  <si>
    <t>Rašomasis stalas Era</t>
  </si>
  <si>
    <t>7000001060</t>
  </si>
  <si>
    <t>Kanceliarinė spinta Era</t>
  </si>
  <si>
    <t>7000001061</t>
  </si>
  <si>
    <t>Stalo priedas Era</t>
  </si>
  <si>
    <t>7000001064</t>
  </si>
  <si>
    <t>Kampinis baldas Palermo K Pegaz</t>
  </si>
  <si>
    <t>7000001067</t>
  </si>
  <si>
    <t>Spintelė su sienos atmušėju</t>
  </si>
  <si>
    <t>7000001073</t>
  </si>
  <si>
    <t>II.4.6.IT_kompiuteriniai_ryšių_tinklai_ir_įranga</t>
  </si>
  <si>
    <t>Telefaksas "Panasonic"</t>
  </si>
  <si>
    <t>_1ED0LVKWZ</t>
  </si>
  <si>
    <t>Kompjuteris D3vm/C1.4/20/128/CDROMXPPr/mo</t>
  </si>
  <si>
    <t>_1ED0LVKZY</t>
  </si>
  <si>
    <t>II.4.7.Kompiuteriai_serveriai</t>
  </si>
  <si>
    <t>Kompiuteris CPQ-HP EvC.8/14258/30</t>
  </si>
  <si>
    <t>_1ED0LVKZZ</t>
  </si>
  <si>
    <t>Kompiuteris AMD Athlon XP2000(su programa)</t>
  </si>
  <si>
    <t>_1ED0LVL06</t>
  </si>
  <si>
    <t>Kompiuteris Intel Celeron 2Ghz(su program.)</t>
  </si>
  <si>
    <t>_1ED0LVL1T</t>
  </si>
  <si>
    <t>_1ED0LVL1U</t>
  </si>
  <si>
    <t>Kompiuteris AMD Athlon XP2600</t>
  </si>
  <si>
    <t>_1ED0LVL1V</t>
  </si>
  <si>
    <t>Skaitmeninis kopijuoklis UTAX CD 1016 su tonerio k</t>
  </si>
  <si>
    <t>_1ED0LVL1W</t>
  </si>
  <si>
    <t>Kompiuteris Intel Celeron 2.4GHz</t>
  </si>
  <si>
    <t>_1ED0LVL1Z</t>
  </si>
  <si>
    <t>Neš.kompiuteris Asus R9Ap Celeron-X  ,Avižienių km.</t>
  </si>
  <si>
    <t>12060152</t>
  </si>
  <si>
    <t>Kompiuteris , Dūkštų km.</t>
  </si>
  <si>
    <t>1208054</t>
  </si>
  <si>
    <t>Neš.kompiuteris ASUS AGR p NB Celeron , Zujūnų km.</t>
  </si>
  <si>
    <t>12102598</t>
  </si>
  <si>
    <t>Daugiafunkcinis aparatas Toshiba e.Studio 166 , Zujūnų km.</t>
  </si>
  <si>
    <t>12102620</t>
  </si>
  <si>
    <t>Kompiuteris FIS Extreme 2400 su monitoriumi ir OEM MS Windows XP programa</t>
  </si>
  <si>
    <t>7000000024</t>
  </si>
  <si>
    <t>Kompiuteris</t>
  </si>
  <si>
    <t>7000000134</t>
  </si>
  <si>
    <t>7000000160</t>
  </si>
  <si>
    <t>Kompiuteris Celeron633/15,Nemenčinė,Piliakalnio 50)</t>
  </si>
  <si>
    <t>7000000305</t>
  </si>
  <si>
    <t>Kompiuteris SSC 2.4/40/7200</t>
  </si>
  <si>
    <t>7000000307</t>
  </si>
  <si>
    <t>Kompiuteris  AMD Semprom   3000 + su  monitorium</t>
  </si>
  <si>
    <t>7000000407</t>
  </si>
  <si>
    <t>Skaitmeninis kopijoklis su dangčiu ir tonar.kompl.</t>
  </si>
  <si>
    <t>7000000408</t>
  </si>
  <si>
    <t>Kompiuteris FIS-Extreme S3100*su 19"LCdmonitor</t>
  </si>
  <si>
    <t>7000000468</t>
  </si>
  <si>
    <t>Serveris HP ML350+MS Win 2008 STD+APC 1500VA</t>
  </si>
  <si>
    <t>7000000528</t>
  </si>
  <si>
    <t>Kompiuteris E2200/2048/250F/DW/T/19 su MS Windows XP PRO OEM ir Office programa SBE 2007 En OEM</t>
  </si>
  <si>
    <t>7000000537</t>
  </si>
  <si>
    <t>Kompiuteris HP dx2400MT E5300 su program.įranga</t>
  </si>
  <si>
    <t>7000000547</t>
  </si>
  <si>
    <t>Kompiuteris HP dx2400MT E5300 su progr.įranga</t>
  </si>
  <si>
    <t>7000000548</t>
  </si>
  <si>
    <t>Kompiuteris HP dx2400 MT E5300 su program.įranga</t>
  </si>
  <si>
    <t>7000000549</t>
  </si>
  <si>
    <t>Nešiojamas kompiuteris CX623-295BL su progr.įranga (V.Jedinskij)</t>
  </si>
  <si>
    <t>7000000780</t>
  </si>
  <si>
    <t>Automatinio valdymo sistema katilinėse(RK1,2,3,4,6,10,37)</t>
  </si>
  <si>
    <t>7000000803</t>
  </si>
  <si>
    <t>Spausdintuvas Canon IR 2520</t>
  </si>
  <si>
    <t>7000001050</t>
  </si>
  <si>
    <t>Katilas VK-22 su degikl.</t>
  </si>
  <si>
    <t>_1ED0LVKS7</t>
  </si>
  <si>
    <t>Degiklis MS8</t>
  </si>
  <si>
    <t>_1ED0LVKS8</t>
  </si>
  <si>
    <t>_1ED0LVKSD</t>
  </si>
  <si>
    <t>Frezavimo stakles VF136ES</t>
  </si>
  <si>
    <t>_1ED0LVKSN</t>
  </si>
  <si>
    <t>Tekinimo įreng.stakl.mod.FT-11</t>
  </si>
  <si>
    <t>_1ED0LVKSQ</t>
  </si>
  <si>
    <t>II.4.2.Šilumos_kiekio_apskaitos_prietaisai</t>
  </si>
  <si>
    <t>Šilumos skait.SONOCAL 500(iš atask.)</t>
  </si>
  <si>
    <t>_1ED0LVKZ0</t>
  </si>
  <si>
    <t>Šil.skaitikl.EEM-C/EEMQII Pievų 1</t>
  </si>
  <si>
    <t>_1ED0LVL0I</t>
  </si>
  <si>
    <t>Šilumos skait.Sonocal 500  Lauko 34</t>
  </si>
  <si>
    <t>_1ED0LVL0T</t>
  </si>
  <si>
    <t>Šilumos skaitiklis SKM-1 U1 DN32</t>
  </si>
  <si>
    <t>_1ED0LVL0U</t>
  </si>
  <si>
    <t>Dujų analizatorius MUltIGAZ III</t>
  </si>
  <si>
    <t>_1ED0LVL19</t>
  </si>
  <si>
    <t>Katilas TEN-300 (Sužionių kaim.)</t>
  </si>
  <si>
    <t>_1ED0LVL28</t>
  </si>
  <si>
    <t>II.5.1.Traktoriai_ekskavatoriai_pan.mechanizmai</t>
  </si>
  <si>
    <t>Traktorius Balrus 82.1 ,valst.Nr.07-48 VV ,Dūkštų km.</t>
  </si>
  <si>
    <t>1157</t>
  </si>
  <si>
    <t>Suvirinimo pusautomatis TH-240 Avižienių k.</t>
  </si>
  <si>
    <t>1202043</t>
  </si>
  <si>
    <t>II.5.5.Kitos_transporto_priemonės</t>
  </si>
  <si>
    <t>Autogreideris BGB-180 valst.Nr.87-39LY ,Avižienių km.</t>
  </si>
  <si>
    <t>1202052</t>
  </si>
  <si>
    <t>Tekinimo staklės TB 320 4100, Avižienių k.</t>
  </si>
  <si>
    <t>1203016</t>
  </si>
  <si>
    <t>Šienapjovė "Rasa" , Dūkštų km.</t>
  </si>
  <si>
    <t>12050530</t>
  </si>
  <si>
    <t>Siurblys  DNP-65, 2001210343, Avižienių k.</t>
  </si>
  <si>
    <t>12060105</t>
  </si>
  <si>
    <t>Siurblys SEG 40.21.2.50B , Avižienių k.</t>
  </si>
  <si>
    <t>12060111</t>
  </si>
  <si>
    <t>Siurblys SM 100-65-250/4/7,5/1500, Avižienių k.</t>
  </si>
  <si>
    <t>12060112</t>
  </si>
  <si>
    <t>Siurblys  SM 100-65-250/4/7,5/1500, Avižienių k.</t>
  </si>
  <si>
    <t>12060113</t>
  </si>
  <si>
    <t>Šilumos skaitiklis , Avižienių k.</t>
  </si>
  <si>
    <t>12060117</t>
  </si>
  <si>
    <t>Šilumos apskaitos prietaisas , Avižienių k.</t>
  </si>
  <si>
    <t>12060123</t>
  </si>
  <si>
    <t>Šilumos apsakitis prietaisas , Avižienių k.</t>
  </si>
  <si>
    <t>12060124</t>
  </si>
  <si>
    <t>Vandens hidroforas ,Bukiškių k.</t>
  </si>
  <si>
    <t>12060130</t>
  </si>
  <si>
    <t>Vandens nugeležinimo filtras ,Bukiškių k.</t>
  </si>
  <si>
    <t>12060131</t>
  </si>
  <si>
    <t>Siurblys SM80-50-200/2 , Avižienių k.</t>
  </si>
  <si>
    <t>12060154</t>
  </si>
  <si>
    <t>Šilumos skaitiklis , Bukiškių k.</t>
  </si>
  <si>
    <t>12060155</t>
  </si>
  <si>
    <t>Kolektorius ,Maišiagalos k.</t>
  </si>
  <si>
    <t>1206017</t>
  </si>
  <si>
    <t>Šilumos apskaitos skaitiklis , Maišiagalos k.</t>
  </si>
  <si>
    <t>1206019</t>
  </si>
  <si>
    <t>1206020</t>
  </si>
  <si>
    <t>Šilumos apskaitos skaitiklis, Maišiagalos k.</t>
  </si>
  <si>
    <t>1206021</t>
  </si>
  <si>
    <t>Dujų skaitiklis Nr.9717214</t>
  </si>
  <si>
    <t>1206028</t>
  </si>
  <si>
    <t>Katilas  "BIASI"900,Maišiagalos km.</t>
  </si>
  <si>
    <t>1206033</t>
  </si>
  <si>
    <t>Katilas VK-21</t>
  </si>
  <si>
    <t>1206034</t>
  </si>
  <si>
    <t>Katilas VK-21 (katilinėje) ,Maišiagalos km.</t>
  </si>
  <si>
    <t>1206035</t>
  </si>
  <si>
    <t>Siurblys  NP65/125-7,5/2 , Maišiagalos k.</t>
  </si>
  <si>
    <t>1206036</t>
  </si>
  <si>
    <t>Sniego valytuvas ,Maišiagalos km.</t>
  </si>
  <si>
    <t>1206038</t>
  </si>
  <si>
    <t>Tr.puspriekaba 1PTS-2 , valst.Nr.VP0347 , Maišiagalos gyv.</t>
  </si>
  <si>
    <t>1206057</t>
  </si>
  <si>
    <t>Tr.priekaba  2 PTS-4 , valst.Nr.56-49 LP</t>
  </si>
  <si>
    <t>1206058</t>
  </si>
  <si>
    <t>Traktorius DT 75 MB , valst.Nr.97-66 LB ,Maišiagalos gyv.</t>
  </si>
  <si>
    <t>1206060</t>
  </si>
  <si>
    <t>Traktorius MTZ-82 ,valst.Nr.16-40 VV, Maišiagalos km.</t>
  </si>
  <si>
    <t>1206061</t>
  </si>
  <si>
    <t>Traktorius T30-69 ,valst.Nr.19-21VV ,Maišiagalos km.</t>
  </si>
  <si>
    <t>1206062</t>
  </si>
  <si>
    <t>Sniego valytuvas ,Dūkštų km.</t>
  </si>
  <si>
    <t>1208035</t>
  </si>
  <si>
    <t>Traktorius-buldozeris , Dūkštų km.</t>
  </si>
  <si>
    <t>1208051</t>
  </si>
  <si>
    <t>Siurblys SEG.40.30.2.3.50B su jungtim DN40SEC ,Dūkštų k.</t>
  </si>
  <si>
    <t>12080520</t>
  </si>
  <si>
    <t>II.3.4.Šilumos_punktai_mazgai_moduliai</t>
  </si>
  <si>
    <t>Šilumos mazgas Studentų g.7</t>
  </si>
  <si>
    <t>12102610</t>
  </si>
  <si>
    <t>Šilumos mazgas  Studentų g.11A</t>
  </si>
  <si>
    <t>12102611</t>
  </si>
  <si>
    <t>Šilumos mazgas Studentų g.17</t>
  </si>
  <si>
    <t>12102612</t>
  </si>
  <si>
    <t>Siurblys SEG40.15.2.50 , Maišiagalos k.</t>
  </si>
  <si>
    <t>12102616</t>
  </si>
  <si>
    <t>Siurblys  Wilo TP65E 132/22 DM ,Avižienių perpom.stotyje</t>
  </si>
  <si>
    <t>12102795</t>
  </si>
  <si>
    <t>Mini ekskovatorius Komatsu</t>
  </si>
  <si>
    <t>12102799</t>
  </si>
  <si>
    <t>Šilumos mazgas Taikos g.2 Bukiškių gyv.</t>
  </si>
  <si>
    <t>12102802</t>
  </si>
  <si>
    <t>Šilumos mazgas Taikos g.4 Bukiškių gyv.</t>
  </si>
  <si>
    <t>12102803</t>
  </si>
  <si>
    <t>Šilumos mazgas Taikos g.6 Bukiškių gyv.</t>
  </si>
  <si>
    <t>12102804</t>
  </si>
  <si>
    <t>Šilumos mazgas Taikos g.8 Bukiškių gyv.</t>
  </si>
  <si>
    <t>12102805</t>
  </si>
  <si>
    <t>Šilumos mazgas Taikos g.12 Bukiškių gyv.</t>
  </si>
  <si>
    <t>12102806</t>
  </si>
  <si>
    <t>12102807</t>
  </si>
  <si>
    <t>Šilumos mazgas Mokyklos g.2, Bukiškių gyv.</t>
  </si>
  <si>
    <t>12102808</t>
  </si>
  <si>
    <t>Degiklis dujinis GASP 100/2CETL</t>
  </si>
  <si>
    <t>7000000003</t>
  </si>
  <si>
    <t>Degiklis dujinis GASP100/2CE</t>
  </si>
  <si>
    <t>7000000007</t>
  </si>
  <si>
    <t>Katilas BIASI RCA700</t>
  </si>
  <si>
    <t>7000000011</t>
  </si>
  <si>
    <t>7000000012</t>
  </si>
  <si>
    <t>Šilumos skaitiklis Sonocal 2000,DN65</t>
  </si>
  <si>
    <t>7000000030</t>
  </si>
  <si>
    <t>Katilas AK-100 (kieto kuro)</t>
  </si>
  <si>
    <t>7000000034</t>
  </si>
  <si>
    <t>Autogreideris BGP-180</t>
  </si>
  <si>
    <t>7000000036</t>
  </si>
  <si>
    <t>Traktorius MTZ-82 lv 67-72</t>
  </si>
  <si>
    <t>7000000060</t>
  </si>
  <si>
    <t>Katilas -Torus- 210 (Riešės kat)</t>
  </si>
  <si>
    <t>7000000111</t>
  </si>
  <si>
    <t>Katilas Torus-165(Riešės katil.)</t>
  </si>
  <si>
    <t>7000000112</t>
  </si>
  <si>
    <t>Šilumos skaitiklis (Riešė)</t>
  </si>
  <si>
    <t>7000000118</t>
  </si>
  <si>
    <t>Duju skaitliukas (Riešė)</t>
  </si>
  <si>
    <t>7000000146</t>
  </si>
  <si>
    <t>Katilas"Kaitek-25(Ambulator.)</t>
  </si>
  <si>
    <t>7000000156</t>
  </si>
  <si>
    <t>Šilumos skaitiklis  Rubikon (Kreivalaužių)7 vnt.</t>
  </si>
  <si>
    <t>7000000279</t>
  </si>
  <si>
    <t>Buldozeris  DT-75(13-75)</t>
  </si>
  <si>
    <t>7000000288</t>
  </si>
  <si>
    <t>Presas R-337(Nemenčinė,Piliakalnio g.50)</t>
  </si>
  <si>
    <t>7000000310</t>
  </si>
  <si>
    <t>Suvirinimo aparatas VD-306(Piliakalnio g.50)</t>
  </si>
  <si>
    <t>7000000314</t>
  </si>
  <si>
    <t>Staklės Sun-1(Nemenčinė,Piliakalnio g.50)</t>
  </si>
  <si>
    <t>7000000317</t>
  </si>
  <si>
    <t>Tiekinimo staklės (Nemenčinė,Piliakalnio g.50)</t>
  </si>
  <si>
    <t>7000000318</t>
  </si>
  <si>
    <t>Frezavimo staklės 6720 BF-2,Nemenčinė,Piliakalnio 50</t>
  </si>
  <si>
    <t>7000000319</t>
  </si>
  <si>
    <t>Suvirinimo agregatas (Nemenčinė,Piliakalnio g.50)</t>
  </si>
  <si>
    <t>7000000321</t>
  </si>
  <si>
    <t>Staklės RSM-1,Nemenčinė,Piliakalnio 50</t>
  </si>
  <si>
    <t>7000000328</t>
  </si>
  <si>
    <t>Katilas TEN-300(Bezdonys)</t>
  </si>
  <si>
    <t>7000000341</t>
  </si>
  <si>
    <t>Katilas TEN-300(Kabiškės)</t>
  </si>
  <si>
    <t>7000000342</t>
  </si>
  <si>
    <t>Siurblys(Nemenčinė,Piliakalnio 50)</t>
  </si>
  <si>
    <t>7000000357</t>
  </si>
  <si>
    <t>Degiklis  XP60/2CETC</t>
  </si>
  <si>
    <t>7000000377</t>
  </si>
  <si>
    <t>Degiklis XP60/2CETC</t>
  </si>
  <si>
    <t>7000000378</t>
  </si>
  <si>
    <t>Katilas Feldi 400</t>
  </si>
  <si>
    <t>7000000379</t>
  </si>
  <si>
    <t>7000000380</t>
  </si>
  <si>
    <t>Dujinis katilas (Raudondvar.)</t>
  </si>
  <si>
    <t>7000000387</t>
  </si>
  <si>
    <t>Šiluminis skaitiklis  (Riešė)</t>
  </si>
  <si>
    <t>7000000390</t>
  </si>
  <si>
    <t>Degiklis dujinis (raudondv.katil.)</t>
  </si>
  <si>
    <t>7000000400</t>
  </si>
  <si>
    <t>Dūmsiurblis D-3,5 N=3,0KW</t>
  </si>
  <si>
    <t>7000000406</t>
  </si>
  <si>
    <t>Degiklis Eurofire 100kw su kasetė ir sraigtu</t>
  </si>
  <si>
    <t>7000000466</t>
  </si>
  <si>
    <t>Volvo ekskovatorius krautuvas</t>
  </si>
  <si>
    <t>7000000473</t>
  </si>
  <si>
    <t>Nemenč.vaikų darželio katilinės šilum.-mechan.dalies ir dujot.montav.darbai</t>
  </si>
  <si>
    <t>7000000477</t>
  </si>
  <si>
    <t>Šilum.skaitl.SHARKY SKS3U2</t>
  </si>
  <si>
    <t>7000000500</t>
  </si>
  <si>
    <t>Šilum.skaitl.SHARKY SKS 3 U2</t>
  </si>
  <si>
    <t>7000000503</t>
  </si>
  <si>
    <t>Kondensacinis ekonomaizeris (katilinė Kreivalaužių km.)</t>
  </si>
  <si>
    <t>7000000514</t>
  </si>
  <si>
    <t>Siurblys QS4X.5-25 su variklių HTF.220 3X380 ir kabelių CS.3WF-1,5</t>
  </si>
  <si>
    <t>7000000525</t>
  </si>
  <si>
    <t>II.3.2.Vandens_šildymo_katilai</t>
  </si>
  <si>
    <t>Kieto kuro vand.šildymo katilas "Kaitec"300KW</t>
  </si>
  <si>
    <t>7000000530</t>
  </si>
  <si>
    <t>Siurblys MF3085.172HT 2,4 kW su 10m.kabelio</t>
  </si>
  <si>
    <t>7000000531</t>
  </si>
  <si>
    <t>Siurblys CS3057.181HT 1,7 kW su 10m.kabelio</t>
  </si>
  <si>
    <t>7000000532</t>
  </si>
  <si>
    <t>7000000533</t>
  </si>
  <si>
    <t>Siurblys NS3102.181SH 4,2 kW su 10m.kabelio</t>
  </si>
  <si>
    <t>7000000534</t>
  </si>
  <si>
    <t>Siurblys CS3068.180HT 1,7 kW su 10m.kabelio</t>
  </si>
  <si>
    <t>7000000535</t>
  </si>
  <si>
    <t>Katilas 0,7 MW su automatika, Ežero 3</t>
  </si>
  <si>
    <t>7000000539</t>
  </si>
  <si>
    <t>Katilas 2,5 MW su automatika, Vasaros 7</t>
  </si>
  <si>
    <t>7000000540</t>
  </si>
  <si>
    <t>Šilumos mazgas (Kranto 10)</t>
  </si>
  <si>
    <t>7000000544</t>
  </si>
  <si>
    <t>Mašina vamzd.val."Cobra" 16+22</t>
  </si>
  <si>
    <t>7000000546</t>
  </si>
  <si>
    <t>Šilumos skaitiklis diam.32 (M.Riešė)</t>
  </si>
  <si>
    <t>7000000561</t>
  </si>
  <si>
    <t>Šilumos skaitiklis diam.25 (M.Riešė)</t>
  </si>
  <si>
    <t>7000000565</t>
  </si>
  <si>
    <t>7000000566</t>
  </si>
  <si>
    <t>7000000567</t>
  </si>
  <si>
    <t>7000000568</t>
  </si>
  <si>
    <t>7000000569</t>
  </si>
  <si>
    <t>Šilumos skaitiklis diam.25 (Avižieniai)</t>
  </si>
  <si>
    <t>7000000576</t>
  </si>
  <si>
    <t>7000000577</t>
  </si>
  <si>
    <t>7000000578</t>
  </si>
  <si>
    <t>7000000579</t>
  </si>
  <si>
    <t>Šilumos skaitiklis diam.15 (Bukiškės)</t>
  </si>
  <si>
    <t>7000000584</t>
  </si>
  <si>
    <t>Šilumos skaitiklis diam.25 (Bukiškės)</t>
  </si>
  <si>
    <t>7000000590</t>
  </si>
  <si>
    <t>7000000592</t>
  </si>
  <si>
    <t>7000000594</t>
  </si>
  <si>
    <t>7000000595</t>
  </si>
  <si>
    <t>Šilumos skaitiklis diam.70 (Buivydiškės)</t>
  </si>
  <si>
    <t>7000000597</t>
  </si>
  <si>
    <t>Šilumos skaitiklis diam.40 (Buivydiškės)</t>
  </si>
  <si>
    <t>7000000603</t>
  </si>
  <si>
    <t>Šilumos skaitiklis diam.25 (Buivydiškės)</t>
  </si>
  <si>
    <t>7000000612</t>
  </si>
  <si>
    <t>7000000613</t>
  </si>
  <si>
    <t>7000000614</t>
  </si>
  <si>
    <t>7000000616</t>
  </si>
  <si>
    <t>Šilumos skaitiklis diam.25 (Kabiškės)</t>
  </si>
  <si>
    <t>7000000619</t>
  </si>
  <si>
    <t>7000000620</t>
  </si>
  <si>
    <t>7000000621</t>
  </si>
  <si>
    <t>7000000622</t>
  </si>
  <si>
    <t>7000000623</t>
  </si>
  <si>
    <t>7000000624</t>
  </si>
  <si>
    <t>7000000625</t>
  </si>
  <si>
    <t>7000000626</t>
  </si>
  <si>
    <t>Šilumos skaitiklis diam.25 (Sužionys)</t>
  </si>
  <si>
    <t>7000000627</t>
  </si>
  <si>
    <t>7000000628</t>
  </si>
  <si>
    <t>Šilumos skaitiklis diam.25 (Bezdonys)</t>
  </si>
  <si>
    <t>7000000629</t>
  </si>
  <si>
    <t>7000000630</t>
  </si>
  <si>
    <t>7000000631</t>
  </si>
  <si>
    <t>7000000632</t>
  </si>
  <si>
    <t>Šilumos skaitikis diam.25 (Bezdonys)</t>
  </si>
  <si>
    <t>7000000633</t>
  </si>
  <si>
    <t>Šilumos skaitiklis diam.25 (Rudausiai)</t>
  </si>
  <si>
    <t>7000000634</t>
  </si>
  <si>
    <t>7000000635</t>
  </si>
  <si>
    <t>7000000636</t>
  </si>
  <si>
    <t>7000000637</t>
  </si>
  <si>
    <t>Šilumos skaitiklis diam.25 (Kreivalaužiai)</t>
  </si>
  <si>
    <t>7000000638</t>
  </si>
  <si>
    <t>7000000639</t>
  </si>
  <si>
    <t>7000000640</t>
  </si>
  <si>
    <t>Šilumos skaitiklis diam.25 (Nemenčinė,Vasaros 7)</t>
  </si>
  <si>
    <t>7000000641</t>
  </si>
  <si>
    <t>7000000642</t>
  </si>
  <si>
    <t>Šilumos skaitiklis  (Kabiškių katilinė)</t>
  </si>
  <si>
    <t>7000000643</t>
  </si>
  <si>
    <t>Šilumos skaitiklis (Bezdonių katilinė)</t>
  </si>
  <si>
    <t>7000000644</t>
  </si>
  <si>
    <t>Šilumos skaitiklis (Rudausių katilinė)</t>
  </si>
  <si>
    <t>7000000645</t>
  </si>
  <si>
    <t>Šilumos skaitiklis (D.Riešės katilinė)</t>
  </si>
  <si>
    <t>7000000646</t>
  </si>
  <si>
    <t>Šilumos skaitiklis (M.Riešės katilinė)</t>
  </si>
  <si>
    <t>7000000647</t>
  </si>
  <si>
    <t>Šilumos skaitiklis (Piliakalnio 50 katilinė)</t>
  </si>
  <si>
    <t>7000000648</t>
  </si>
  <si>
    <t>Šilumos skaitiklis (Vasaros 7 katilinė)</t>
  </si>
  <si>
    <t>7000000649</t>
  </si>
  <si>
    <t>Šilumos skaitiklis (Buivydiškių Beržų 3 katilinė)</t>
  </si>
  <si>
    <t>7000000650</t>
  </si>
  <si>
    <t>Šilumos skaitiklis  (Maišiogala)</t>
  </si>
  <si>
    <t>7000000651</t>
  </si>
  <si>
    <t>Šilumos skaitiklis (Maišiogala)</t>
  </si>
  <si>
    <t>7000000652</t>
  </si>
  <si>
    <t>7000000653</t>
  </si>
  <si>
    <t>7000000654</t>
  </si>
  <si>
    <t>Katilas Buivydiškių Beržų 3 katilin.(su komplek.įranga)</t>
  </si>
  <si>
    <t>7000000655</t>
  </si>
  <si>
    <t>Katilas Viessman Vitoplex 100 SX1 895kW (Bukiškių katilinė)</t>
  </si>
  <si>
    <t>7000000671</t>
  </si>
  <si>
    <t>Katilas TEN 300  (Bezdonių kat.)</t>
  </si>
  <si>
    <t>7000000680</t>
  </si>
  <si>
    <t>Katilas TEN 300 (Kabiškių kat.)</t>
  </si>
  <si>
    <t>7000000681</t>
  </si>
  <si>
    <t>Katilas Bawarija 200 kW (Rudausių kat.)</t>
  </si>
  <si>
    <t>7000000683</t>
  </si>
  <si>
    <t>Šilumos skaitiklis SKS3-U2-SDU-1 DN50 (katil.Avižienių k.Sudervės g.9)</t>
  </si>
  <si>
    <t>7000000689</t>
  </si>
  <si>
    <t>7000000690</t>
  </si>
  <si>
    <t>Dūmsiurblis D-3,5(N=3 kw,n=1500 aps/min.dešinio sukimo)(Bezdonių kat.)</t>
  </si>
  <si>
    <t>7000000747</t>
  </si>
  <si>
    <t>Dūmsiurblis D-3,5 (N=3 KW,n=1500 aps/min,dešinio sukimo)(Kabiškių kat.)</t>
  </si>
  <si>
    <t>7000000748</t>
  </si>
  <si>
    <t>Siurblys BPH 150/360 80.T (D.Riešės kat.)</t>
  </si>
  <si>
    <t>7000000749</t>
  </si>
  <si>
    <t>Žoliapjovė AGMA EFGC-155 (2041480)</t>
  </si>
  <si>
    <t>7000000766</t>
  </si>
  <si>
    <t>Siurblys MF3068HT/210 2.4kW (Geisiškių k.perpompav.stotys)</t>
  </si>
  <si>
    <t>7000000775</t>
  </si>
  <si>
    <t>Dujų analizatorius MUltigas III 02-C2H2-CH4</t>
  </si>
  <si>
    <t>7000000777</t>
  </si>
  <si>
    <t>Vandens šildymo katilas Unical Ellprex 3500 (Vasaros 7)</t>
  </si>
  <si>
    <t>7000000786</t>
  </si>
  <si>
    <t>Siurblys NP3102.181SH/255 4.2kW (Avižienių k.kanaliz.)</t>
  </si>
  <si>
    <t>7000000801</t>
  </si>
  <si>
    <t>Šilumos skaitiklis SKS3-U2-2WR7 Qn10 300mm DN40 (Piliakl.36 kat.)</t>
  </si>
  <si>
    <t>7000000802</t>
  </si>
  <si>
    <t>Katilas Bio-Pal su įranga (Sužionių k.)</t>
  </si>
  <si>
    <t>7000000807</t>
  </si>
  <si>
    <t>Nuotekų debeto apskaitos mazgo įrengimas (Arvydai,Eitminiškės,Pikeliškės,Paberžė,Visalaukiai,Airėnai,M.Riešė)</t>
  </si>
  <si>
    <t>7000000813</t>
  </si>
  <si>
    <t>Vandens šildymo katilas VŠK-31 "Šila" 0,18 MW (Tuščiaulių k.katilinė)</t>
  </si>
  <si>
    <t>7000000824</t>
  </si>
  <si>
    <t>Vandens šildymo katilas VŠK-31 "Šilas" 0,18 MW (Piliakalnio g.50 katilinė)</t>
  </si>
  <si>
    <t>7000000825</t>
  </si>
  <si>
    <t>Šilumos skaitiklis 3-U2-SDU-1 DN 50 (Kranto 24 )</t>
  </si>
  <si>
    <t>7000000890</t>
  </si>
  <si>
    <t>7000000891</t>
  </si>
  <si>
    <t>Šilumos skaitiklis 3-U2-SDU-1 DN 50 (Tuščiaulių k.)</t>
  </si>
  <si>
    <t>7000000892</t>
  </si>
  <si>
    <t>Šilumos skaitiklis 3-U2-SDU-1 Dn 50 (Avižieniai,Sudervės g.)</t>
  </si>
  <si>
    <t>7000000893</t>
  </si>
  <si>
    <t>Šilumos skaitiklis 3-U2-SDU-1 DN 50 (Buivydiškių k.)</t>
  </si>
  <si>
    <t>7000000894</t>
  </si>
  <si>
    <t>7000000895</t>
  </si>
  <si>
    <t>Vandens šildymo katilas su įrang.( Maišiagalos k.,Kiemelių g.11)</t>
  </si>
  <si>
    <t>7000000896</t>
  </si>
  <si>
    <t>Šilumos skaitiklis SKS3-U2-SDU-1 DN 100.2 (M.Riešė)</t>
  </si>
  <si>
    <t>7000000912</t>
  </si>
  <si>
    <t>Šilumos skaitiklis SKS3-U2-SDU-1 DN 80.2 (Buivydiškių k.kat.Beržų 3(Viln.kolegija))</t>
  </si>
  <si>
    <t>7000000913</t>
  </si>
  <si>
    <t>Šilumos skaitiklis SKS3-U2-SDU-1 DN 50 (Tuščiaulių k.kat.)</t>
  </si>
  <si>
    <t>7000000914</t>
  </si>
  <si>
    <t>Kompresorius ,Sudervės k.,Mechanizatorių g.9A (Sut.A56-190-(3.18))</t>
  </si>
  <si>
    <t>7000000936</t>
  </si>
  <si>
    <t>Kompresorius, Sudervės k.,Mechanizatorių g.9A (Sut.A56-190-(3.18))</t>
  </si>
  <si>
    <t>7000000937</t>
  </si>
  <si>
    <t>Siurblis ,Sudervės k. Mechanizatorių g.9A (Sut.A56-190-(3.18))</t>
  </si>
  <si>
    <t>7000000948</t>
  </si>
  <si>
    <t>Siurblis ,Sudervės k.,Mechanizatorių g.9A (Sut.A56-190-(3.18))</t>
  </si>
  <si>
    <t>7000000949</t>
  </si>
  <si>
    <t>Kompresorius Maišiagalos k. Smėlio g.26 (Sut.A56-191-(3.18))</t>
  </si>
  <si>
    <t>7000000956</t>
  </si>
  <si>
    <t>Kompresorius  Maišiagalos k.Smėlio g.26 (Sut.A56-191-(3.18))</t>
  </si>
  <si>
    <t>7000000957</t>
  </si>
  <si>
    <t>Siurblis Maišiagalos k.,Smėlio g.26 (Sut.A56-191-(3.18))</t>
  </si>
  <si>
    <t>7000000968</t>
  </si>
  <si>
    <t>7000000969</t>
  </si>
  <si>
    <t>Reagentų dozavimo siurblis Maišiagalos k,.Kiemelių g.36 (Sut.A56-678-(3.18))</t>
  </si>
  <si>
    <t>7000000979</t>
  </si>
  <si>
    <t>Reagentų dozavimo siurblis Maišiagalos k.,Kiemelių g.36 (Sut.A56-678-(3.18))</t>
  </si>
  <si>
    <t>7000000980</t>
  </si>
  <si>
    <t>Reagentų dozavimo siurblis Sudervės k.,Sodų g.9A (Sut.A56-679-(3.18))</t>
  </si>
  <si>
    <t>7000000993</t>
  </si>
  <si>
    <t>7000000994</t>
  </si>
  <si>
    <t>Polimerio siurblys Maišiagalos k.,Kiemelių g.36 (Sut.A56-678-(3.18))</t>
  </si>
  <si>
    <t>7000001033</t>
  </si>
  <si>
    <t>Dumblo siurblys Maišiagalos k.,Kiemelių g.36 (Sut A56-678-(3.18))</t>
  </si>
  <si>
    <t>7000001034</t>
  </si>
  <si>
    <t>Polimerio siurblys Sudervės k.,Sodų g.9A (Sut.A56-679-(3.18))</t>
  </si>
  <si>
    <t>7000001037</t>
  </si>
  <si>
    <t>Dumblo siurblys Sudervės k.,Sodų g.9A (Sut.A56-679-(3.18))</t>
  </si>
  <si>
    <t>7000001038</t>
  </si>
  <si>
    <t>Verstuvas</t>
  </si>
  <si>
    <t>7000001042</t>
  </si>
  <si>
    <t>Siurblys NX3102.160SH/255 4.2kW (Arvydų perpomp.stotis)</t>
  </si>
  <si>
    <t>7000001051</t>
  </si>
  <si>
    <t>Katilas ZĘBIEC KWP VENUS 30 kW su vald.pultu (Paberžės ambulatorija)</t>
  </si>
  <si>
    <t>7000001056</t>
  </si>
  <si>
    <t>Šilumos skaitiklis SKS3-U2-SDM-1 DN80 (Bukiškių k.)</t>
  </si>
  <si>
    <t>7000001076</t>
  </si>
  <si>
    <t>ŠT ŠK16 Lauko 10 (31,47 m.)</t>
  </si>
  <si>
    <t>_1ED0LVKQ4</t>
  </si>
  <si>
    <t>ŠT ŠK1-ŠK8</t>
  </si>
  <si>
    <t>_1ED0LVKSY</t>
  </si>
  <si>
    <t>ŠT ŠK-1</t>
  </si>
  <si>
    <t>_1ED0LVKSX</t>
  </si>
  <si>
    <t>ŠT ŠK1-ŠK2</t>
  </si>
  <si>
    <t>_1ED0LVKT0</t>
  </si>
  <si>
    <t>ŠT ŠK9-ŠK10 (35,87 m.)</t>
  </si>
  <si>
    <t>_1ED0LVKT1</t>
  </si>
  <si>
    <t>ŠT ŠK10-ŠK11</t>
  </si>
  <si>
    <t>_1ED0LVKT2</t>
  </si>
  <si>
    <t>ŠT ŠK8-ŠK17 (44,58 m.)</t>
  </si>
  <si>
    <t>_1ED0LVKT8</t>
  </si>
  <si>
    <t>ŠT ŠK16-ŠK18 (65,32 m.)</t>
  </si>
  <si>
    <t>_1ED0LVKTA</t>
  </si>
  <si>
    <t>ŠT Lauko 5</t>
  </si>
  <si>
    <t>_1ED0LVKTC</t>
  </si>
  <si>
    <t>ŠT ŠK19 Lauko 5</t>
  </si>
  <si>
    <t>_1ED0LVKTD</t>
  </si>
  <si>
    <t>ŠT ŠK19-ŠK20</t>
  </si>
  <si>
    <t>_1ED0LVKTH</t>
  </si>
  <si>
    <t>ŠT ŠK19 Lauko 8</t>
  </si>
  <si>
    <t>_1ED0LVKTI</t>
  </si>
  <si>
    <t>ŠT ŠK4-ŠK18 (74,81 m.)</t>
  </si>
  <si>
    <t>_1ED0LVKTJ</t>
  </si>
  <si>
    <t>ŠT ŠK4 Lauko 1 (8 m.)</t>
  </si>
  <si>
    <t>_1ED0LVKTK</t>
  </si>
  <si>
    <t>ŠT ŠK5 Lauko 1</t>
  </si>
  <si>
    <t>_1ED0LVKTM</t>
  </si>
  <si>
    <t>ŠT ŠK5-ŠK6 (14,6m.)</t>
  </si>
  <si>
    <t>_1ED0LVKTN</t>
  </si>
  <si>
    <t>ŠT ŠK6-ŠK7 (95,18 m.)</t>
  </si>
  <si>
    <t>_1ED0LVKTR</t>
  </si>
  <si>
    <t>ŠT ŠK7 Pakrantės 2 (9,19 m.)</t>
  </si>
  <si>
    <t>_1ED0LVKTS</t>
  </si>
  <si>
    <t>ŠT Pakrantės 2-Pakrantės 4 (15,27m)</t>
  </si>
  <si>
    <t>_1ED0LVKTU</t>
  </si>
  <si>
    <t>ŠK8-ŠK17</t>
  </si>
  <si>
    <t>_1ED0LVKTV</t>
  </si>
  <si>
    <t>ŠT ŠK11-ŠK12</t>
  </si>
  <si>
    <t>_1ED0LVKTW</t>
  </si>
  <si>
    <t>ŠT ŠK12 Švenčionių 39</t>
  </si>
  <si>
    <t>_1ED0LVKU1</t>
  </si>
  <si>
    <t>ŠT ŠK10-ŠK13 (40,52 m.)</t>
  </si>
  <si>
    <t>_1ED0LVKU2</t>
  </si>
  <si>
    <t>ŠT ŠK13-ŠK14</t>
  </si>
  <si>
    <t>_1ED0LVKU3</t>
  </si>
  <si>
    <t>ŠT ŠK21 Švenčionių 11</t>
  </si>
  <si>
    <t>_1ED0LVKUB</t>
  </si>
  <si>
    <t>ŠT ŠK1 Vasaros 11</t>
  </si>
  <si>
    <t>_1ED0LVKUP</t>
  </si>
  <si>
    <t>ŠT ŠK2 Vasaros 8</t>
  </si>
  <si>
    <t>_1ED0LVKUQ</t>
  </si>
  <si>
    <t>ŠT ŠK2 Vasaros 9</t>
  </si>
  <si>
    <t>_1ED0LVKUV</t>
  </si>
  <si>
    <t>ŠT ŠK20-ŠK21</t>
  </si>
  <si>
    <t>_1ED0LVKUX</t>
  </si>
  <si>
    <t>ŠT ŠK1</t>
  </si>
  <si>
    <t>_1ED0LVKV0</t>
  </si>
  <si>
    <t>ŠT ŠK1 Mickevičiaus 16</t>
  </si>
  <si>
    <t>_1ED0LVKV1</t>
  </si>
  <si>
    <t>_1ED0LVKV5</t>
  </si>
  <si>
    <t>ŠT ŠK2 Mickevičiaus 18</t>
  </si>
  <si>
    <t>_1ED0LVKV6</t>
  </si>
  <si>
    <t>ŠT ŠK2 Mickevičiaus 20</t>
  </si>
  <si>
    <t>_1ED0LVKV7</t>
  </si>
  <si>
    <t>ŠT ŠK2 Kranto 26</t>
  </si>
  <si>
    <t>_1ED0LVKV8</t>
  </si>
  <si>
    <t>ŠT ŠK2-ŠK2-1</t>
  </si>
  <si>
    <t>_1ED0LVKV9</t>
  </si>
  <si>
    <t>_1ED0LVKVG</t>
  </si>
  <si>
    <t>_1ED0LVKVH</t>
  </si>
  <si>
    <t>ŠT ŠK1-ŠK4</t>
  </si>
  <si>
    <t>_1ED0LVKVI</t>
  </si>
  <si>
    <t>ŠT ŠK4-ŠK5 (121,99 m.)</t>
  </si>
  <si>
    <t>_1ED0LVKVJ</t>
  </si>
  <si>
    <t>ŠT ŠK4-ŠK4.1</t>
  </si>
  <si>
    <t>_1ED0LVKVK</t>
  </si>
  <si>
    <t>ŠT ŠK5-ŠK5.1</t>
  </si>
  <si>
    <t>_1ED0LVKVV</t>
  </si>
  <si>
    <t>ŠT ŠK5 persp.</t>
  </si>
  <si>
    <t>_1ED0LVKVZ</t>
  </si>
  <si>
    <t>ŠT Įp.5A Kranto 22</t>
  </si>
  <si>
    <t>_1ED0LVKW0</t>
  </si>
  <si>
    <t>ŠT Įp.5B Kranto 17</t>
  </si>
  <si>
    <t>_1ED0LVKW1</t>
  </si>
  <si>
    <t>ŠT ŠK4 Pievų 3</t>
  </si>
  <si>
    <t>_1ED0LVKW3</t>
  </si>
  <si>
    <t>ŠT Pievų 3-Pievų 5</t>
  </si>
  <si>
    <t>_1ED0LVKWB</t>
  </si>
  <si>
    <t>ŠT ŠK6.1 Kranto 17</t>
  </si>
  <si>
    <t>_1ED0LVKWC</t>
  </si>
  <si>
    <t>ŠT ŠK6.1 Pakrantės 14</t>
  </si>
  <si>
    <t>_1ED0LVKWD</t>
  </si>
  <si>
    <t>ŠT ŠK6.1 Pakrantės 12</t>
  </si>
  <si>
    <t>_1ED0LVKWE</t>
  </si>
  <si>
    <t>ŠT Kranto 17,Kranto 16</t>
  </si>
  <si>
    <t>_1ED0LVKWF</t>
  </si>
  <si>
    <t>ŠT Kranto 16-Kranto 14 (35,22 m.)</t>
  </si>
  <si>
    <t>_1ED0LVKWK</t>
  </si>
  <si>
    <t>ŠT ŠK5.1 Kard.Gulbinavičiaus 5</t>
  </si>
  <si>
    <t>_1ED0LVKWL</t>
  </si>
  <si>
    <t>ŠT ŠK5.2 Kranto 19</t>
  </si>
  <si>
    <t>_1ED0LVKWM</t>
  </si>
  <si>
    <t>ŠT vamzdynas ŠK5.1-Pievų 1</t>
  </si>
  <si>
    <t>_1ED0LVL07</t>
  </si>
  <si>
    <t>ŠT vamzd.ŠK16 Lauko 12(pag.stat.Lauko 34)</t>
  </si>
  <si>
    <t>_1ED0LVL08</t>
  </si>
  <si>
    <t>ŠT vamzdynas ŠK22,Kranto 10</t>
  </si>
  <si>
    <t>_1ED0LVL09</t>
  </si>
  <si>
    <t>ŠT vamzdynas Kranto10-Kranto8</t>
  </si>
  <si>
    <t>_1ED0LVL0B</t>
  </si>
  <si>
    <t>ŠT vamzdynas ŠK22 Kranto 11</t>
  </si>
  <si>
    <t>_1ED0LVL0F</t>
  </si>
  <si>
    <t>ŠT vamzdynas,2d75mm</t>
  </si>
  <si>
    <t>_1ED0LVL0H</t>
  </si>
  <si>
    <t>ŠK-16 Šv.Mykolo 3</t>
  </si>
  <si>
    <t>_1ED0LVL1B</t>
  </si>
  <si>
    <t>Atšaka į Lauko g.12</t>
  </si>
  <si>
    <t>_1ED0LVL1C</t>
  </si>
  <si>
    <t>Požeminis trišakis Nr.1 Šv.Mykolo 3</t>
  </si>
  <si>
    <t>_1ED0LVL1D</t>
  </si>
  <si>
    <t>Požemin.trišak.Nr.1 Naruševičiaus 4</t>
  </si>
  <si>
    <t>_1ED0LVL1E</t>
  </si>
  <si>
    <t>ŠK Naruševičiaus 4</t>
  </si>
  <si>
    <t>_1ED0LVL1F</t>
  </si>
  <si>
    <t>Požeminis trišakis Nr.1 ir Nr.2</t>
  </si>
  <si>
    <t>_1ED0LVL1G</t>
  </si>
  <si>
    <t>Požeminis trišakis Nr.2 Šv.Mykolo 7</t>
  </si>
  <si>
    <t>_1ED0LVL1H</t>
  </si>
  <si>
    <t>Požeminis trišakis Nr.2-šulinys Nr.3</t>
  </si>
  <si>
    <t>_1ED0LVL1J</t>
  </si>
  <si>
    <t>ŠK Šv.Mykolo 6</t>
  </si>
  <si>
    <t>_1ED0LVL1K</t>
  </si>
  <si>
    <t>ŠK Lauko 34</t>
  </si>
  <si>
    <t>_1ED0LVL1L</t>
  </si>
  <si>
    <t>Šiluminė trasa (Sužionių kaimas)</t>
  </si>
  <si>
    <t>_1ED0LVL3A</t>
  </si>
  <si>
    <t>Šiluminė trąsa , Avižienių sen. M.Riešė</t>
  </si>
  <si>
    <t>1205053</t>
  </si>
  <si>
    <t>Šiluminė trąsa  , Avižienių gyv. Sudervės g.</t>
  </si>
  <si>
    <t>1205054</t>
  </si>
  <si>
    <t>Šilumoniai tinklai 80m., Bukiškių km.</t>
  </si>
  <si>
    <t>1205055</t>
  </si>
  <si>
    <t>Šiluminiai tinklai 392m., Bukiškių km.</t>
  </si>
  <si>
    <t>1205056</t>
  </si>
  <si>
    <t>Šilumos tinklai 4800m., Bukiškių km.</t>
  </si>
  <si>
    <t>1205057</t>
  </si>
  <si>
    <t>Šilumos tinklai , Avižienių gyv,</t>
  </si>
  <si>
    <t>1205058</t>
  </si>
  <si>
    <t>Šiluminiai tinklai , Maišiagalos gyv.</t>
  </si>
  <si>
    <t>1206045</t>
  </si>
  <si>
    <t>ŠT ruožas-tranzitas per Švenčionių 12</t>
  </si>
  <si>
    <t>7000000037</t>
  </si>
  <si>
    <t>ŠT ruožas Švenčionių 12-Švenčionių 14</t>
  </si>
  <si>
    <t>7000000038</t>
  </si>
  <si>
    <t>ŠT  ŠK-Kranto 23</t>
  </si>
  <si>
    <t>7000000039</t>
  </si>
  <si>
    <t>ŠT ŠK-2 trišakis( Sužionys)</t>
  </si>
  <si>
    <t>7000000040</t>
  </si>
  <si>
    <t>ŠT Trišakis (Vilniaus 5,Sužionys)</t>
  </si>
  <si>
    <t>7000000042</t>
  </si>
  <si>
    <t>Šilumos tinklai (Kabiškės)</t>
  </si>
  <si>
    <t>7000000221</t>
  </si>
  <si>
    <t>Išorinės šilumos tinklai(Kabiškės)</t>
  </si>
  <si>
    <t>7000000222</t>
  </si>
  <si>
    <t>Šilumos tinklai (Didžiujų Kabiškių)</t>
  </si>
  <si>
    <t>7000000262</t>
  </si>
  <si>
    <t>Rudausių km.šilumos tinklų rekonstr.ir moderniz.</t>
  </si>
  <si>
    <t>7000000515</t>
  </si>
  <si>
    <t>Raudondvario km.šilumos trasos renovacija</t>
  </si>
  <si>
    <t>7000000516</t>
  </si>
  <si>
    <t>Šilumos tinklai Buivydiškių km.(1988,44m)</t>
  </si>
  <si>
    <t>7000000805</t>
  </si>
  <si>
    <t>Viešųjų pirkimųprograminė įranga</t>
  </si>
  <si>
    <t>Dujų sandėlis 69 kub.m., Bukiškio km.</t>
  </si>
  <si>
    <t>1205003</t>
  </si>
  <si>
    <t>Sandėlis , Algirdo g.Maišiagalos gyv. 169,79 kv.m. (561 kub.m.)</t>
  </si>
  <si>
    <t>1206003</t>
  </si>
  <si>
    <t>Vandentiekio pastatas , 7.06 kv.m. (26 kub.m.) Maišiagalos km.</t>
  </si>
  <si>
    <t>1206004</t>
  </si>
  <si>
    <t>Parduotuvė(Nemenčinė,Švenčionių 20 )</t>
  </si>
  <si>
    <t>7000000191</t>
  </si>
  <si>
    <t>Parduotuvė (Nemenčinė,Švenčionių 5)</t>
  </si>
  <si>
    <t>7000000192</t>
  </si>
  <si>
    <t>Parduotuvė (Nemenčinė,Bažnyčios g.1Švenčionių 24)</t>
  </si>
  <si>
    <t>7000000194</t>
  </si>
  <si>
    <t>Katilinės pastatas (Paberžė)</t>
  </si>
  <si>
    <t>7000000418</t>
  </si>
  <si>
    <t>Katilinės priestatas (Prie Paberžės kat.)</t>
  </si>
  <si>
    <t>7000000419</t>
  </si>
  <si>
    <t>Sandelis (Paberžės k.)</t>
  </si>
  <si>
    <t>7000000422</t>
  </si>
  <si>
    <t>Sandelis (Raudondvario k)</t>
  </si>
  <si>
    <t>7000000424</t>
  </si>
  <si>
    <t>Pirtis (Paberžės k.)</t>
  </si>
  <si>
    <t>7000000426</t>
  </si>
  <si>
    <t>Dujų sandelis (Arvidai)</t>
  </si>
  <si>
    <t>7000000427</t>
  </si>
  <si>
    <t>Katililinė nebaigta statyba(Paberžės k.)</t>
  </si>
  <si>
    <t>7000000433</t>
  </si>
  <si>
    <t>Garažas (Pikeliškių k.)</t>
  </si>
  <si>
    <t>7000000436</t>
  </si>
  <si>
    <t>Parduotuvė (Nemenčinė,Švenčionių 23 )</t>
  </si>
  <si>
    <t>7000000440</t>
  </si>
  <si>
    <t>Siurblinė Avižienių k.,Sudervės g.</t>
  </si>
  <si>
    <t>7000000785</t>
  </si>
  <si>
    <t>Pastatas dujoms (Sužionių kaim.)</t>
  </si>
  <si>
    <t>_1ED0LVKQP</t>
  </si>
  <si>
    <t>Artezinis gręžinys,43m.Lauriniškių k.Nr.1079</t>
  </si>
  <si>
    <t>1205012</t>
  </si>
  <si>
    <t>Artezinis gręžinys Pavilionių km.Avižienių sen.</t>
  </si>
  <si>
    <t>1205013</t>
  </si>
  <si>
    <t>Artezinis gręžinys ,60m.,(prie kontoros),Avižienių km.ir vandentiek.bokštas 10m3</t>
  </si>
  <si>
    <t>1205016</t>
  </si>
  <si>
    <t>Artezinis gręžinys , 110m.,Sudervės km.</t>
  </si>
  <si>
    <t>1205020</t>
  </si>
  <si>
    <t>Dūmtraukis, M.Riešės km.</t>
  </si>
  <si>
    <t>1205032</t>
  </si>
  <si>
    <t>Fekalinė kanalizacija,Avižienių km.</t>
  </si>
  <si>
    <t>1205033</t>
  </si>
  <si>
    <t>Gatvės tinklai,Avižienių gyv.</t>
  </si>
  <si>
    <t>1205034</t>
  </si>
  <si>
    <t>Gazifikacijos tinklai,Bukiškių km.</t>
  </si>
  <si>
    <t>1205035</t>
  </si>
  <si>
    <t>Gręžinys (140m.) su bokštu ir siurbline, 7,71 m2 (25m3) Bajorų km.</t>
  </si>
  <si>
    <t>1205036</t>
  </si>
  <si>
    <t>Kanalizacijos tinklai, Avižienių gyv.</t>
  </si>
  <si>
    <t>1205044</t>
  </si>
  <si>
    <t>Kanalizacijos tinklai 1110 m., Bukiškių km.</t>
  </si>
  <si>
    <t>1205047</t>
  </si>
  <si>
    <t>Kanalizacijos tinklai 156m., Bukiškių km.</t>
  </si>
  <si>
    <t>1205048</t>
  </si>
  <si>
    <t>Metal.vandentiekio bokštas , Kriaučiūnų km.</t>
  </si>
  <si>
    <t>1205049</t>
  </si>
  <si>
    <t>Metal.vandentiekio bokštas ,Pilaitės km.</t>
  </si>
  <si>
    <t>1205050</t>
  </si>
  <si>
    <t>Paviršutinio vandens surunktuvas,Riešės km.</t>
  </si>
  <si>
    <t>1205051</t>
  </si>
  <si>
    <t>Valymo įrengimai, Sodų g.Sudervės km.</t>
  </si>
  <si>
    <t>1205061</t>
  </si>
  <si>
    <t>Vandens bokštas ,Avižienių km.</t>
  </si>
  <si>
    <t>1205063</t>
  </si>
  <si>
    <t>1205064</t>
  </si>
  <si>
    <t>Rūšiavimo punktas (aikštelė),Maišiagalos km.</t>
  </si>
  <si>
    <t>1206007</t>
  </si>
  <si>
    <t>Artezinis gręžinys , Jogailos g.,Maišiagalos gyv.</t>
  </si>
  <si>
    <t>1206008</t>
  </si>
  <si>
    <t>Artezinis gręžinys, Jogailos g.Maišiagalos km.</t>
  </si>
  <si>
    <t>1206009</t>
  </si>
  <si>
    <t>Priešgaisrinis rezervuaras (Avižienių gyv.)</t>
  </si>
  <si>
    <t>12060102</t>
  </si>
  <si>
    <t>Artezinis gręžinys , Karvio km.</t>
  </si>
  <si>
    <t>1206012</t>
  </si>
  <si>
    <t>Vandens bokštas , 15 kub.m.,Lauriniškių km.</t>
  </si>
  <si>
    <t>1206069</t>
  </si>
  <si>
    <t>Vandens tinklai , Sudervės km.</t>
  </si>
  <si>
    <t>1206072</t>
  </si>
  <si>
    <t>Vandens tinklai 506m., Bukiškių km.</t>
  </si>
  <si>
    <t>1206074</t>
  </si>
  <si>
    <t>Vandens tinklai 51 m., Bukiškių km.</t>
  </si>
  <si>
    <t>1206075</t>
  </si>
  <si>
    <t>Vandentiekio tinklai ,Lauriniškių km.</t>
  </si>
  <si>
    <t>1206076</t>
  </si>
  <si>
    <t>Vandens bokštas ,10 kub.m.,ir artezinis gręžinys Bendorių km.</t>
  </si>
  <si>
    <t>1206078</t>
  </si>
  <si>
    <t>Vandentiekis , Sudevės km.</t>
  </si>
  <si>
    <t>1206085</t>
  </si>
  <si>
    <t>Inžineriniai tinklai, Dūkštų km</t>
  </si>
  <si>
    <t>1208015</t>
  </si>
  <si>
    <t>Vandens bokštas (Ažulaukės)</t>
  </si>
  <si>
    <t>7000000073</t>
  </si>
  <si>
    <t>Vandens bokštas(Visalaukės)</t>
  </si>
  <si>
    <t>7000000078</t>
  </si>
  <si>
    <t>Artez.gręžinys (Paberžės k.)</t>
  </si>
  <si>
    <t>7000000082</t>
  </si>
  <si>
    <t>Priešgaisrinis rezervuaras (Paberžės k. )</t>
  </si>
  <si>
    <t>7000000088</t>
  </si>
  <si>
    <t>Priešgaisrinis rezervuaras</t>
  </si>
  <si>
    <t>7000000089</t>
  </si>
  <si>
    <t>Inžinieriniai  tinklai Ažulaukės k.</t>
  </si>
  <si>
    <t>7000000109</t>
  </si>
  <si>
    <t>Artezinis gręžinys (Bezdonys)</t>
  </si>
  <si>
    <t>7000000215</t>
  </si>
  <si>
    <t>Siurblinė prie gręžinio (Bezdonys)</t>
  </si>
  <si>
    <t>7000000220</t>
  </si>
  <si>
    <t>Vandentiekis (Sirvidiškės)</t>
  </si>
  <si>
    <t>7000000225</t>
  </si>
  <si>
    <t>Vandentiekis su art.gręžin.(Sirvidiškės)</t>
  </si>
  <si>
    <t>7000000227</t>
  </si>
  <si>
    <t>Artezinis gręžinys (Arvydai)</t>
  </si>
  <si>
    <t>7000000233</t>
  </si>
  <si>
    <t>Elektr.katilinė,Nemenčinė,Kranto 11)</t>
  </si>
  <si>
    <t>7000000244</t>
  </si>
  <si>
    <t>Elektr.katilinė,Nemenčinė,Naruševičiaus 4)</t>
  </si>
  <si>
    <t>7000000251</t>
  </si>
  <si>
    <t>Siurblinė(Rudausiai)</t>
  </si>
  <si>
    <t>7000000255</t>
  </si>
  <si>
    <t>Dumtraukis(D.Kabiškių k.)</t>
  </si>
  <si>
    <t>7000000263</t>
  </si>
  <si>
    <t>7000000459</t>
  </si>
  <si>
    <t>Inžinieriniai tinklai ir val.įrenginiai (Paberžė)</t>
  </si>
  <si>
    <t>7000000462</t>
  </si>
  <si>
    <t>Gręžtinis vand.šulinys-artezinis gręžinys Naujakiemio k.</t>
  </si>
  <si>
    <t>7000000750</t>
  </si>
  <si>
    <t>Gręžtinis vandens šulinys-artezin.gręžinys Padabčių k.</t>
  </si>
  <si>
    <t>7000000751</t>
  </si>
  <si>
    <t>Gręžtinys vandens šulinys-artezin.gręžinys Akuotnikų k.</t>
  </si>
  <si>
    <t>7000000752</t>
  </si>
  <si>
    <t>Gręžtinis vandens šulinys-artezin.grežinys Punžonių k.</t>
  </si>
  <si>
    <t>7000000753</t>
  </si>
  <si>
    <t>grežtinis vandens šulinys-artezin.gręžinys Punžonių k.</t>
  </si>
  <si>
    <t>7000000754</t>
  </si>
  <si>
    <t>_1ED0LVKRU</t>
  </si>
  <si>
    <t>_1ED0LVKRV</t>
  </si>
  <si>
    <t>Vandens bokšt.metal.(Sužionių kaim.)</t>
  </si>
  <si>
    <t>_1ED0LVL2F</t>
  </si>
  <si>
    <t>Cisterna naft.produkt.(Sužionių kaim.)</t>
  </si>
  <si>
    <t>_1ED0LVL2N</t>
  </si>
  <si>
    <t>Priešgaisrinis rezerv.(Sužionių kaim.)</t>
  </si>
  <si>
    <t>_1ED0LVL20</t>
  </si>
  <si>
    <t>Vandent.bokštas (Griciunų kaim.)</t>
  </si>
  <si>
    <t>_1ED0LVL2X</t>
  </si>
  <si>
    <t>Vand.bokštas met.(Kamš.kaimas)</t>
  </si>
  <si>
    <t>_1ED0LVL2Z</t>
  </si>
  <si>
    <t>Vand.bokšt.met.(Veriškių kaim.)</t>
  </si>
  <si>
    <t>_1ED0LVL31</t>
  </si>
  <si>
    <t>Art.gręž.su siurbl.Nr.309(Sužionių kaim.)</t>
  </si>
  <si>
    <t>_1ED0LVL32</t>
  </si>
  <si>
    <t>Orapūtė, Avižienių k.</t>
  </si>
  <si>
    <t>12060101</t>
  </si>
  <si>
    <t>Kampinis šlifuoklis GWS 21-230H , Zujūnų km.</t>
  </si>
  <si>
    <t>12060156</t>
  </si>
  <si>
    <t>Rentinio elementai</t>
  </si>
  <si>
    <t>7000000152</t>
  </si>
  <si>
    <t>Elektrinės svarstyklės,(Nemenčinė,Piliakalnio 50 )</t>
  </si>
  <si>
    <t>7000000364</t>
  </si>
  <si>
    <t>Bakai pirtyje(Paberžės k.)</t>
  </si>
  <si>
    <t>7000000449</t>
  </si>
  <si>
    <t>SP-4018 4" TURBINA</t>
  </si>
  <si>
    <t>7000000483</t>
  </si>
  <si>
    <t>Variklis MF 3KW 380V su kabeliu 1.5M</t>
  </si>
  <si>
    <t>7000000484</t>
  </si>
  <si>
    <t>SP-401804" TURBINA (Glitiškių km.gręžinis)</t>
  </si>
  <si>
    <t>7000000486</t>
  </si>
  <si>
    <t>Variklis MF 3KW 380V su kabeliu 1,5m</t>
  </si>
  <si>
    <t>7000000487</t>
  </si>
  <si>
    <t>Navigacinė sistema TTONE</t>
  </si>
  <si>
    <t>7000000488</t>
  </si>
  <si>
    <t>Slėgio keitiklis 0...400mbar</t>
  </si>
  <si>
    <t>7000000489</t>
  </si>
  <si>
    <t>7000000494</t>
  </si>
  <si>
    <t>7000000495</t>
  </si>
  <si>
    <t>Dažnio keitiklis OPTIDRIVE PLIUS</t>
  </si>
  <si>
    <t>7000000524</t>
  </si>
  <si>
    <t>Šaldymo įranga "Eskimo"1/8-2</t>
  </si>
  <si>
    <t>7000000557</t>
  </si>
  <si>
    <t>Įžemiklis su diel.lazda, 10 kV, 3F</t>
  </si>
  <si>
    <t>7000000670</t>
  </si>
  <si>
    <t>Benzopjūklas Husovarna 357XP</t>
  </si>
  <si>
    <t>_1ED0LVL11</t>
  </si>
  <si>
    <t>Krūmapiovė Husovarna 323R</t>
  </si>
  <si>
    <t>_1ED0LVL1A</t>
  </si>
  <si>
    <t>Sekcija "Jacek" ,Avižienių km.</t>
  </si>
  <si>
    <t>12060148</t>
  </si>
  <si>
    <t>Sekcija "Zosia" , Avižienių km.</t>
  </si>
  <si>
    <t>12060149</t>
  </si>
  <si>
    <t>Stalas M-12 ,Avižienių km.</t>
  </si>
  <si>
    <t>12060150</t>
  </si>
  <si>
    <t>Stalas-knyga , Avižienių km.</t>
  </si>
  <si>
    <t>12060151</t>
  </si>
  <si>
    <t>Kasos aparatas Omron GR-25,Nemenčinė,Piliakalnio 50</t>
  </si>
  <si>
    <t>7000000284</t>
  </si>
  <si>
    <t>Spinta</t>
  </si>
  <si>
    <t>7000001057</t>
  </si>
  <si>
    <t>7000001058</t>
  </si>
  <si>
    <t>Rūbų spinta  Era</t>
  </si>
  <si>
    <t>7000001062</t>
  </si>
  <si>
    <t>Priestalis</t>
  </si>
  <si>
    <t>7000001063</t>
  </si>
  <si>
    <t>Metalinė spinta (Sužionių kaim.)</t>
  </si>
  <si>
    <t>_1ED0LVL3F</t>
  </si>
  <si>
    <t>Kompiuterio sistemos blokas , Avižienių km.</t>
  </si>
  <si>
    <t>12060143</t>
  </si>
  <si>
    <t>KOmpiuterio sistemos blokas , Avižienių km.</t>
  </si>
  <si>
    <t>12060144</t>
  </si>
  <si>
    <t>12060145</t>
  </si>
  <si>
    <t>Lazerinis spausdintuvas ,Avižienių km.</t>
  </si>
  <si>
    <t>1206094</t>
  </si>
  <si>
    <t>Monitorius Samsung 720 N , Zujūnų km.</t>
  </si>
  <si>
    <t>12102595</t>
  </si>
  <si>
    <t>Daugiafunkcinis įrenginys Canon Pixma, Avižienių km.</t>
  </si>
  <si>
    <t>12102596</t>
  </si>
  <si>
    <t>KOmpiuteris Athlon 64 BMS B 061 , Zujūnų km.</t>
  </si>
  <si>
    <t>12102597</t>
  </si>
  <si>
    <t>Monitirius Samsung 943 n LCD 48 cm,Avižienių km.</t>
  </si>
  <si>
    <t>12102816</t>
  </si>
  <si>
    <t>Spausdintuvas HP LaserJet P3005D</t>
  </si>
  <si>
    <t>7000000527</t>
  </si>
  <si>
    <t>Kompiuteris BeON Eko i-2  (knygynas)</t>
  </si>
  <si>
    <t>7000000658</t>
  </si>
  <si>
    <t>Kompiuteris nešiojamas NB CR500  (A.Dynda)</t>
  </si>
  <si>
    <t>7000000685</t>
  </si>
  <si>
    <t>3G Ethernet ryšio stotelė (komp.įranga) Kranto 24 kat.</t>
  </si>
  <si>
    <t>7000000794</t>
  </si>
  <si>
    <t>3G Ethernet ryšio stotelė (komp.įranga Vasaros 7 katil.)</t>
  </si>
  <si>
    <t>7000000795</t>
  </si>
  <si>
    <t>3G Ethernet ryšio stotelė (komp.įranga Ežero g.katilin.)</t>
  </si>
  <si>
    <t>7000000796</t>
  </si>
  <si>
    <t>3G Ethernet ryšio stotelė (komp.įranga Piliakalnio 36 katil.)</t>
  </si>
  <si>
    <t>7000000797</t>
  </si>
  <si>
    <t>3G Ethernet ryšio stotelė (komp.įranga Tuščiaulių k.katilin.)</t>
  </si>
  <si>
    <t>7000000798</t>
  </si>
  <si>
    <t>3G Ethernet ryšio stotelė (komp.įranga Kreivalaužių k.katil.)</t>
  </si>
  <si>
    <t>7000000799</t>
  </si>
  <si>
    <t>3G Ethernet ryšio stotelė (komp.įranga Piliakalnio 50 katil.)</t>
  </si>
  <si>
    <t>7000000800</t>
  </si>
  <si>
    <t>Spausdintuvas HP LaserJet P3015d (CE526A#B19_Eur)</t>
  </si>
  <si>
    <t>7000000815</t>
  </si>
  <si>
    <t>Kompiuteris Cel/128/30/vga/cd-rw/lan</t>
  </si>
  <si>
    <t>_1ED0LVL00</t>
  </si>
  <si>
    <t>Skystų organinių trąšų laistytuvas</t>
  </si>
  <si>
    <t>1202047</t>
  </si>
  <si>
    <t>Siurblys GNOM 16/16 ,Avižienių k.</t>
  </si>
  <si>
    <t>12060109</t>
  </si>
  <si>
    <t>Siurblys NK40250124726015 15 kw , Avižienių k.</t>
  </si>
  <si>
    <t>12060110</t>
  </si>
  <si>
    <t>Suvirinimo aparatas , Avižienių k.</t>
  </si>
  <si>
    <t>12060114</t>
  </si>
  <si>
    <t>Šaltkalvio staklės</t>
  </si>
  <si>
    <t>12060116</t>
  </si>
  <si>
    <t>Šilumos skaitiklis "Rubikon" ,Bukiškių k.</t>
  </si>
  <si>
    <t>12060118</t>
  </si>
  <si>
    <t>12060119</t>
  </si>
  <si>
    <t>12060120</t>
  </si>
  <si>
    <t>Šilumos skaitikllis "Rubikon" , Bukiškių k.</t>
  </si>
  <si>
    <t>12060121</t>
  </si>
  <si>
    <t>Šilumos skaitiklis "Rubikon" , Bukiškių k.</t>
  </si>
  <si>
    <t>12060122</t>
  </si>
  <si>
    <t>Šilumos skaitiklis, Avižienių k.</t>
  </si>
  <si>
    <t>12060125</t>
  </si>
  <si>
    <t>Šlifavimo staklės ,Avižienių k.</t>
  </si>
  <si>
    <t>12060128</t>
  </si>
  <si>
    <t>Tekintojo staklės, Avižienių k.</t>
  </si>
  <si>
    <t>12060129</t>
  </si>
  <si>
    <t>Ekskovatorius "JUMZ-6" valst.Nr.69-00LV</t>
  </si>
  <si>
    <t>12060141</t>
  </si>
  <si>
    <t>Siurblys su elektrinių varikliu ,Maišiagalos k.</t>
  </si>
  <si>
    <t>1206018</t>
  </si>
  <si>
    <t>Įvadinis vandens skaitiklis ,Studentų g.,Maišiagalos k.</t>
  </si>
  <si>
    <t>1206030</t>
  </si>
  <si>
    <t>Įvadinis vandens skaitiklis Studentų g.,Maišiagalos k.</t>
  </si>
  <si>
    <t>1206031</t>
  </si>
  <si>
    <t>1206037</t>
  </si>
  <si>
    <t>Suvirinimo agregatas 175 E-PR ,Maišiagalos k.</t>
  </si>
  <si>
    <t>1206039</t>
  </si>
  <si>
    <t>1206040</t>
  </si>
  <si>
    <t>1206041</t>
  </si>
  <si>
    <t>Ekskovatorius EO-2621 N Eur 15-01 ,Maišiagalos km.</t>
  </si>
  <si>
    <t>1206056</t>
  </si>
  <si>
    <t>Trakt.priekaba 2PTS -4 valst. Nr.89-61LP ,Maišiagalos km.</t>
  </si>
  <si>
    <t>1206059</t>
  </si>
  <si>
    <t>Dujinis skaitiklis</t>
  </si>
  <si>
    <t>1206089</t>
  </si>
  <si>
    <t>Grąžto stallės, Avižienių k.</t>
  </si>
  <si>
    <t>1206090</t>
  </si>
  <si>
    <t>Gręžimo stalės ,Avižienių k.</t>
  </si>
  <si>
    <t>1206091</t>
  </si>
  <si>
    <t>Kompresorius SO-75 ,Avižienių k.</t>
  </si>
  <si>
    <t>1206093</t>
  </si>
  <si>
    <t>Motopompa</t>
  </si>
  <si>
    <t>1206095</t>
  </si>
  <si>
    <t>Traktorius MTZ-80 valst.Nr.67-74 , Dūkštų km.</t>
  </si>
  <si>
    <t>1208049</t>
  </si>
  <si>
    <t>Šilumos skaitiklis SKM-1M-U2-20</t>
  </si>
  <si>
    <t>7000000001</t>
  </si>
  <si>
    <t>Šilumos skaitiklis SKS-3,Dn20</t>
  </si>
  <si>
    <t>7000000019</t>
  </si>
  <si>
    <t>Skaitiklis SKS-3-Qn2,5-U2Dn20</t>
  </si>
  <si>
    <t>7000000028</t>
  </si>
  <si>
    <t>7000000029</t>
  </si>
  <si>
    <t>Šilumos skaitiklis SKS-3 U2-Sharky 01-Qn2,5</t>
  </si>
  <si>
    <t>7000000031</t>
  </si>
  <si>
    <t>7000000032</t>
  </si>
  <si>
    <t>Katilas pirtyje (Paberžės k.)</t>
  </si>
  <si>
    <t>7000000113</t>
  </si>
  <si>
    <t>Katilas PV - 300 Paberžės pirtis)</t>
  </si>
  <si>
    <t>7000000115</t>
  </si>
  <si>
    <t>Tiekimo staklės (paberžė)</t>
  </si>
  <si>
    <t>7000000121</t>
  </si>
  <si>
    <t>Frezavimo staklės</t>
  </si>
  <si>
    <t>7000000122</t>
  </si>
  <si>
    <t>Gręžimo stalo staklės</t>
  </si>
  <si>
    <t>7000000123</t>
  </si>
  <si>
    <t>Siurblys BPH 150/360,80T(Riešė)</t>
  </si>
  <si>
    <t>7000000158</t>
  </si>
  <si>
    <t>Šilumos skaitiklis Rubikon(Kreivalaužių)</t>
  </si>
  <si>
    <t>7000000280</t>
  </si>
  <si>
    <t>Vertikal.gręž.staklės MOD-24118(Piliakalnio g.50)</t>
  </si>
  <si>
    <t>7000000312</t>
  </si>
  <si>
    <t>Šlifavimo staklės"Praktika"(Nemenčinė,Piliakalnio g.50)</t>
  </si>
  <si>
    <t>7000000316</t>
  </si>
  <si>
    <t>Elektrotalis telf,(Nemenčinč,Piliakalnio g.50)</t>
  </si>
  <si>
    <t>7000000323</t>
  </si>
  <si>
    <t>Elektrotalis telf.,Arvidų k.</t>
  </si>
  <si>
    <t>7000000324</t>
  </si>
  <si>
    <t>Pjausmušinės staklės,Nemenčinė,Piliakalnio 50</t>
  </si>
  <si>
    <t>7000000327</t>
  </si>
  <si>
    <t>Siurblys K 18/500T (Kabiškės)</t>
  </si>
  <si>
    <t>7000000330</t>
  </si>
  <si>
    <t>Staklės(Nemenčinė,Piliakalnio g.50)</t>
  </si>
  <si>
    <t>7000000352</t>
  </si>
  <si>
    <t>Suvirinimo aparatas (Nemenčinė,Piliakalnio g.50)</t>
  </si>
  <si>
    <t>7000000359</t>
  </si>
  <si>
    <t>Staklės (Bezdonys)</t>
  </si>
  <si>
    <t>7000000361</t>
  </si>
  <si>
    <t>Siurblys ECV6-6,5-120(Rudausiai)</t>
  </si>
  <si>
    <t>7000000383</t>
  </si>
  <si>
    <t>Šil.skait.SHARKY SKS3 U2</t>
  </si>
  <si>
    <t>7000000498</t>
  </si>
  <si>
    <t>7000000499</t>
  </si>
  <si>
    <t>Šilum.skaitl.SHARKY SKS3 U2</t>
  </si>
  <si>
    <t>7000000501</t>
  </si>
  <si>
    <t>7000000502</t>
  </si>
  <si>
    <t>Siurblys BPH 120/280.50T</t>
  </si>
  <si>
    <t>7000000506</t>
  </si>
  <si>
    <t>Krumapjovė BCX3400</t>
  </si>
  <si>
    <t>7000000663</t>
  </si>
  <si>
    <t>7000000664</t>
  </si>
  <si>
    <t>7000000665</t>
  </si>
  <si>
    <t>Šilumos skaitiklis SKS3-U2-SDU-1 DN32(Katil.Riešės k.)</t>
  </si>
  <si>
    <t>7000000691</t>
  </si>
  <si>
    <t>Suvirinimo aparatas MINARC 150 (Aviž.pad.)</t>
  </si>
  <si>
    <t>7000000765</t>
  </si>
  <si>
    <t>Šilumos skaitiklis SKS33-U2-2WR7 Qn1,5 110mm (Švenč.g.19,policija)</t>
  </si>
  <si>
    <t>7000000767</t>
  </si>
  <si>
    <t>Šilumos skaitiklis SKS3-U2-SDU-1 DN 25 (Paberžės policija)</t>
  </si>
  <si>
    <t>7000000768</t>
  </si>
  <si>
    <t>Šilumos skaitiklis SKS3-U2-SDU-1 DN 25 (vart.kooper.Švenč.43)</t>
  </si>
  <si>
    <t>7000000769</t>
  </si>
  <si>
    <t>Šilumos skaitiklis SKS3-U2-SDU-1 DN 32 (Kabiškių vaik.darž.)</t>
  </si>
  <si>
    <t>7000000770</t>
  </si>
  <si>
    <t>Šilumos skaitiklis SKS3-U2-SDU-1 DN 32 (Vasaros 11 gyv.namas)</t>
  </si>
  <si>
    <t>7000000771</t>
  </si>
  <si>
    <t>II.4.9.Buičiai</t>
  </si>
  <si>
    <t>Dulkių siurblys 440</t>
  </si>
  <si>
    <t>7000000776</t>
  </si>
  <si>
    <t>Krūmapjovė HUSQVARNA 327RX  (Aviž.pad.)</t>
  </si>
  <si>
    <t>7000000808</t>
  </si>
  <si>
    <t>Vėjapjovė benz.sav. 6Ag (4,47) 51 cm 25-70</t>
  </si>
  <si>
    <t>7000000812</t>
  </si>
  <si>
    <t>Benzininė žoliapjovė EBH341U</t>
  </si>
  <si>
    <t>7000000814</t>
  </si>
  <si>
    <t>Šilumos skaitiklis 3-U2-SDU-1 DN 25 (Kranto 24 )</t>
  </si>
  <si>
    <t>7000000840</t>
  </si>
  <si>
    <t>Šilumos skaitiklis 3-U2-SDU-1 DN 25 (Kranto 24)</t>
  </si>
  <si>
    <t>7000000841</t>
  </si>
  <si>
    <t>Šilumos skaitiklis 3-U2-SDU-1 DN 25 (Vasaros 7)</t>
  </si>
  <si>
    <t>7000000842</t>
  </si>
  <si>
    <t>7000000843</t>
  </si>
  <si>
    <t>7000000844</t>
  </si>
  <si>
    <t>7000000845</t>
  </si>
  <si>
    <t>Šilumos skaitiklis 3-U2-SDU-1 DN 25 (Paberžės mok.katil.)</t>
  </si>
  <si>
    <t>7000000846</t>
  </si>
  <si>
    <t>Šilumos skaitiklis 3-U2-SDU-1 DN 25 (Sužionių k.katil.)</t>
  </si>
  <si>
    <t>7000000847</t>
  </si>
  <si>
    <t>Šilumos skaitiklis 3-U2-SDU-1 DN25 (Kreivalaužių k.kat.)</t>
  </si>
  <si>
    <t>7000000848</t>
  </si>
  <si>
    <t>Šilumos skaitiklis 3-U2-SDU-1 DN 25 (Kreivalaužių k.kat.)</t>
  </si>
  <si>
    <t>7000000849</t>
  </si>
  <si>
    <t>Šilumos skaitiklis 3-U2-SDU-1 DN 25 (Bezdonių k.kat.)</t>
  </si>
  <si>
    <t>7000000850</t>
  </si>
  <si>
    <t>7000000851</t>
  </si>
  <si>
    <t>7000000852</t>
  </si>
  <si>
    <t>7000000853</t>
  </si>
  <si>
    <t>Šilumos skaitiklis 3-U2-SDU-1 DN 25 (Kabiškių k.kat.)</t>
  </si>
  <si>
    <t>7000000854</t>
  </si>
  <si>
    <t>Šilumos skaitiklis 3-U2-SDU-1 DN 25 (Kabiškių k..)</t>
  </si>
  <si>
    <t>7000000855</t>
  </si>
  <si>
    <t>Šilumos skaitiklis 3-U2-SDU-1 DN 25 (Kabiškių k.)</t>
  </si>
  <si>
    <t>7000000856</t>
  </si>
  <si>
    <t>7000000857</t>
  </si>
  <si>
    <t>7000000858</t>
  </si>
  <si>
    <t>Šilumos skaitiklis 3-U2-USD-1 DN 25 (Kabiškių k.)</t>
  </si>
  <si>
    <t>7000000859</t>
  </si>
  <si>
    <t>Šilumos skaitiklis 3-U2-SDU-1 DN 25 (Rudausių k.)</t>
  </si>
  <si>
    <t>7000000860</t>
  </si>
  <si>
    <t>7000000861</t>
  </si>
  <si>
    <t>7000000862</t>
  </si>
  <si>
    <t>Šilumos skaitiklis 3-U2-SDU-1 DN 25 (Bukiškių k.)</t>
  </si>
  <si>
    <t>7000000863</t>
  </si>
  <si>
    <t>7000000864</t>
  </si>
  <si>
    <t>7000000865</t>
  </si>
  <si>
    <t>7000000866</t>
  </si>
  <si>
    <t>Šilumos skaitiklis 3-U2-SDU-1 DN 25 (M.Riešės k.)</t>
  </si>
  <si>
    <t>7000000867</t>
  </si>
  <si>
    <t>7000000868</t>
  </si>
  <si>
    <t>7000000869</t>
  </si>
  <si>
    <t>Šilumos skaitiklis 3-U2-SDU-1 Dn 25 (M.Riešės k.)</t>
  </si>
  <si>
    <t>7000000870</t>
  </si>
  <si>
    <t>Šilumos skaitiklis 3-U2-SDU-1 DN 25 (Avižienių k.Sudervės g.)</t>
  </si>
  <si>
    <t>7000000871</t>
  </si>
  <si>
    <t>Šilumos skaitiklis 3-U2-SDU-1 DN 25 (Avižienių k.,Sudervės g.)</t>
  </si>
  <si>
    <t>7000000872</t>
  </si>
  <si>
    <t>7000000873</t>
  </si>
  <si>
    <t>7000000874</t>
  </si>
  <si>
    <t>7000000875</t>
  </si>
  <si>
    <t>Šilumos skaitiklis 3-U2-SDU-1 DN 25 (Buivydiškių k.)</t>
  </si>
  <si>
    <t>7000000876</t>
  </si>
  <si>
    <t>7000000877</t>
  </si>
  <si>
    <t>7000000878</t>
  </si>
  <si>
    <t>7000000879</t>
  </si>
  <si>
    <t>7000000880</t>
  </si>
  <si>
    <t>7000000881</t>
  </si>
  <si>
    <t>7000000882</t>
  </si>
  <si>
    <t>7000000883</t>
  </si>
  <si>
    <t>7000000884</t>
  </si>
  <si>
    <t>Šilumos skaitiklis 3-U2-SDU-1 DN 25 (Maišiagalos k.)</t>
  </si>
  <si>
    <t>7000000885</t>
  </si>
  <si>
    <t>7000000886</t>
  </si>
  <si>
    <t>Šilumos skaitiklis 3-U2-SDU-1 Dn 32 (Vasaros 7)</t>
  </si>
  <si>
    <t>7000000887</t>
  </si>
  <si>
    <t>Šilumos skaitiklis 3-U2-SDU-1 DN 32 (Vasaros 7)</t>
  </si>
  <si>
    <t>7000000888</t>
  </si>
  <si>
    <t>Šilumos skaitiklis 3-U2-SDU-1 DN 32 (Avižienių k.Sudervės g.)</t>
  </si>
  <si>
    <t>7000000889</t>
  </si>
  <si>
    <t>Šilumos skaitiklis 3-U2-2WR7 Qn 1,5 110mm G3/4' (Kabiškių k.)</t>
  </si>
  <si>
    <t>7000000897</t>
  </si>
  <si>
    <t>Šilumos skaitiklis 3-U2-2WR7 Qn1,5 110mm G3/4' (Buivydiškių k.)</t>
  </si>
  <si>
    <t>7000000898</t>
  </si>
  <si>
    <t>Šilumos skaitiklis SKS3-42-SDU-1 DN 25 (Rudausių kat.(namas Nr.3))</t>
  </si>
  <si>
    <t>7000000915</t>
  </si>
  <si>
    <t>Šilumos skaitiklis SKS3-42-SDU-1 DN 25 (Rudausių kat.(namas Nr.6))</t>
  </si>
  <si>
    <t>7000000916</t>
  </si>
  <si>
    <t>Šilumos skaitiklis SKS3-42-SDU-1 DN 25 (Rudausių kat.(namas Nr.7))</t>
  </si>
  <si>
    <t>7000000917</t>
  </si>
  <si>
    <t>Stalas šaltkalviu VS-2</t>
  </si>
  <si>
    <t>_1ED0LVKWX</t>
  </si>
  <si>
    <t>Suvirinimo stalas</t>
  </si>
  <si>
    <t>_1ED0LVKX6</t>
  </si>
  <si>
    <t>Šilumos skaitikl.Rubikon Z2-RUD</t>
  </si>
  <si>
    <t>_1ED0LVKY2</t>
  </si>
  <si>
    <t>_1ED0LVKY7</t>
  </si>
  <si>
    <t>Šilumos skaitiklis</t>
  </si>
  <si>
    <t>_1ED0LVKYA</t>
  </si>
  <si>
    <t>Šilumos skaitikl.Z2R Dn20 UD</t>
  </si>
  <si>
    <t>_1ED0LVKYB</t>
  </si>
  <si>
    <t>_1ED0LVKYC</t>
  </si>
  <si>
    <t>_1ED0LVKYD</t>
  </si>
  <si>
    <t>_1ED0LVKYH</t>
  </si>
  <si>
    <t>_1ED0LVKYI</t>
  </si>
  <si>
    <t>_1ED0LVKYJ</t>
  </si>
  <si>
    <t>Ultragars.šilumos skaitikl.</t>
  </si>
  <si>
    <t>_1ED0LVKYK</t>
  </si>
  <si>
    <t>Ultragars.šilumos skait.</t>
  </si>
  <si>
    <t>_1ED0LVKYL</t>
  </si>
  <si>
    <t>_1ED0LVKYM</t>
  </si>
  <si>
    <t>_1ED0LVKYR</t>
  </si>
  <si>
    <t>_1ED0LVKYS</t>
  </si>
  <si>
    <t>_1ED0LVKYT</t>
  </si>
  <si>
    <t>Šilumos skait.Rubikon Z2R Dn20 UD</t>
  </si>
  <si>
    <t>_1ED0LVKYV</t>
  </si>
  <si>
    <t>_1ED0LVKYW</t>
  </si>
  <si>
    <t>Šilumos skaitiklis WSD4-0.75</t>
  </si>
  <si>
    <t>_1ED0LVKYX</t>
  </si>
  <si>
    <t>_1ED0LVKZ1</t>
  </si>
  <si>
    <t>Šilumos skait.Qn3.5 Rubikon Z2 Total</t>
  </si>
  <si>
    <t>_1ED0LVKZ3</t>
  </si>
  <si>
    <t>Šilumos skait.Qn3.5Rubikon Z2 Total</t>
  </si>
  <si>
    <t>_1ED0LVKZ4</t>
  </si>
  <si>
    <t>Šilumos skait.Qn3.5 Rubikon 22 Total</t>
  </si>
  <si>
    <t>_1ED0LVKZ5</t>
  </si>
  <si>
    <t>_1ED0LVKZ6</t>
  </si>
  <si>
    <t>_1ED0LVKZB</t>
  </si>
  <si>
    <t>_1ED0LVKZC</t>
  </si>
  <si>
    <t>Šilumos skait.Qn10 Rubikon Z2 Total</t>
  </si>
  <si>
    <t>_1ED0LVKZD</t>
  </si>
  <si>
    <t>_1ED0LVKZE</t>
  </si>
  <si>
    <t>_1ED0LVKZF</t>
  </si>
  <si>
    <t>_1ED0LVKZL</t>
  </si>
  <si>
    <t>Šilumos skait.SONOCAL(iš atask.)</t>
  </si>
  <si>
    <t>_1ED0LVKZM</t>
  </si>
  <si>
    <t>Šilumos skait.SONOCAL (iš atask.)</t>
  </si>
  <si>
    <t>_1ED0LVKZN</t>
  </si>
  <si>
    <t>Skaitiklis SKS-3-Qn1.5</t>
  </si>
  <si>
    <t>_1ED0LVKZP</t>
  </si>
  <si>
    <t>Šil.skaitikl.EEM-C/EEMQII, Kranto 10</t>
  </si>
  <si>
    <t>_1ED0LVL0K</t>
  </si>
  <si>
    <t>Šil.skaitikl.EEM-C/EEMQII,Kranto 12</t>
  </si>
  <si>
    <t>_1ED0LVL0L</t>
  </si>
  <si>
    <t>Šil.skaitikl.EEM-C/EEMQII,Kranto 11</t>
  </si>
  <si>
    <t>_1ED0LVL0P</t>
  </si>
  <si>
    <t>_1ED0LVL0Q</t>
  </si>
  <si>
    <t>Šilumos skait.Rubikon Z2 Total Naruševičiaus 4</t>
  </si>
  <si>
    <t>_1ED0LVL0R</t>
  </si>
  <si>
    <t>Šilumos skait.Rubikon Z2 Total Naruševičiaus 7</t>
  </si>
  <si>
    <t>_1ED0LVL0S</t>
  </si>
  <si>
    <t>EKskavatorius (Sužionių kaim.)</t>
  </si>
  <si>
    <t>_1ED0LVL20x</t>
  </si>
  <si>
    <t>Traktorinė priekaba (Sužionių kaim.)</t>
  </si>
  <si>
    <t>_1ED0LVL25</t>
  </si>
  <si>
    <t>ŠT Trišakis (Vilniaus 7 Sužionys)</t>
  </si>
  <si>
    <t>7000000041</t>
  </si>
  <si>
    <t>ŠT ŠK8-ŠK9</t>
  </si>
  <si>
    <t>_1ED0LVKSZ</t>
  </si>
  <si>
    <t>ŠT ŠK11 Kostiūškos 3</t>
  </si>
  <si>
    <t>_1ED0LVKT7</t>
  </si>
  <si>
    <t>ŠT ŠK16-ŠK17</t>
  </si>
  <si>
    <t>_1ED0LVKT9</t>
  </si>
  <si>
    <t>ŠT ŠK18 Lauko 5</t>
  </si>
  <si>
    <t>_1ED0LVKTB</t>
  </si>
  <si>
    <t>ŠT Lauko 1</t>
  </si>
  <si>
    <t>_1ED0LVKTL</t>
  </si>
  <si>
    <t>ŠT Pakrantės 2</t>
  </si>
  <si>
    <t>_1ED0LVKTT</t>
  </si>
  <si>
    <t>ŠT ŠK14 Vasaros 17</t>
  </si>
  <si>
    <t>_1ED0LVKU4</t>
  </si>
  <si>
    <t>ŠT ŠK 14 Vasaros 17</t>
  </si>
  <si>
    <t>_1ED0LVKU5</t>
  </si>
  <si>
    <t>ŠT ŠK16 Lauko 5</t>
  </si>
  <si>
    <t>_1ED0LVKU6</t>
  </si>
  <si>
    <t>ŠT ŠK3 Vasaros 8</t>
  </si>
  <si>
    <t>_1ED0LVKU7</t>
  </si>
  <si>
    <t>ŠT ŠK21 Lauko 2</t>
  </si>
  <si>
    <t>_1ED0LVKUL</t>
  </si>
  <si>
    <t>ŠT Lauko 3</t>
  </si>
  <si>
    <t>_1ED0LVKUM</t>
  </si>
  <si>
    <t>ŠT ŠK5 Kranto 5</t>
  </si>
  <si>
    <t>_1ED0LVKUN</t>
  </si>
  <si>
    <t>ŠT ŠK3 Kranto 3</t>
  </si>
  <si>
    <t>_1ED0LVKU0</t>
  </si>
  <si>
    <t>ŠT Vasaros 8</t>
  </si>
  <si>
    <t>_1ED0LVKUW</t>
  </si>
  <si>
    <t>ŠT ŠK3 Vasaros 6</t>
  </si>
  <si>
    <t>_1ED0LVKUY</t>
  </si>
  <si>
    <t>ŠT ŠK9 Lauko 7</t>
  </si>
  <si>
    <t>_1ED0LVKUZ</t>
  </si>
  <si>
    <t>ŠT ŠK2.1-ŠK2.1.2</t>
  </si>
  <si>
    <t>_1ED0LVKVA</t>
  </si>
  <si>
    <t>ŠT ŠK2.1.2 Pievų 7</t>
  </si>
  <si>
    <t>_1ED0LVKVB</t>
  </si>
  <si>
    <t>ŠT ŠK2.1-ŠK2.2</t>
  </si>
  <si>
    <t>_1ED0LVKVF</t>
  </si>
  <si>
    <t>ŠT ŠK5-ŠK5.2</t>
  </si>
  <si>
    <t>_1ED0LVKVP</t>
  </si>
  <si>
    <t>ŠT ŠK5.2 Pakrantės 20</t>
  </si>
  <si>
    <t>_1ED0LVKVQ</t>
  </si>
  <si>
    <t>ŠT Pakrantės 20</t>
  </si>
  <si>
    <t>_1ED0LVKVR</t>
  </si>
  <si>
    <t>ŠT ŠK5.3 Pakrantės 20</t>
  </si>
  <si>
    <t>_1ED0LVKVS</t>
  </si>
  <si>
    <t>ŠT ŠK 5.3 Pakrantės 18</t>
  </si>
  <si>
    <t>_1ED0LVKVT</t>
  </si>
  <si>
    <t>ŠT ŠK 5.3 Pakrantės 16</t>
  </si>
  <si>
    <t>_1ED0LVKVU</t>
  </si>
  <si>
    <t>ŠT Kranto 17</t>
  </si>
  <si>
    <t>_1ED0LVKW2</t>
  </si>
  <si>
    <t>ŠT Pievų 3</t>
  </si>
  <si>
    <t>_1ED0LVKW4</t>
  </si>
  <si>
    <t>ŠT Pievų 1</t>
  </si>
  <si>
    <t>_1ED0LVKW9</t>
  </si>
  <si>
    <t>ŠT ŠK4 Kranto 21</t>
  </si>
  <si>
    <t>_1ED0LVKWA</t>
  </si>
  <si>
    <t>ŠT Kranto 16</t>
  </si>
  <si>
    <t>_1ED0LVKWJ</t>
  </si>
  <si>
    <t>ŠT vamzdynas, Kranto 10 tranzitas</t>
  </si>
  <si>
    <t>_1ED0LVL0A</t>
  </si>
  <si>
    <t>ŠT vamzdynas,Kranto 11 tranzitas</t>
  </si>
  <si>
    <t>_1ED0LVL0G</t>
  </si>
  <si>
    <t>Katilinė kieto kuro,Nemenčinė,Pakrantės 5 )</t>
  </si>
  <si>
    <t>7000000203</t>
  </si>
  <si>
    <t>Katilinė su dumtraukių(Arvidai)</t>
  </si>
  <si>
    <t>7000000446</t>
  </si>
  <si>
    <t>Mazutinis ūkis, 86,47 m2 (342 m3) Bukiškių...</t>
  </si>
  <si>
    <t>1205009</t>
  </si>
  <si>
    <t>Ekskavatorius EO 2621 (4098LI )</t>
  </si>
  <si>
    <t>7000000295</t>
  </si>
  <si>
    <t>Vandens gręžinis Nr.2731/3850 Visalaukės k.</t>
  </si>
  <si>
    <t>7000001104</t>
  </si>
  <si>
    <t>Nuotekų siurblinė Nr.1 su įranga Zujūnų k. Šaltinėlio g.</t>
  </si>
  <si>
    <t>7000001108</t>
  </si>
  <si>
    <t>Nuotekų siurblinė Nr.2 su įranga Zujūnų k.,Gelažių g.</t>
  </si>
  <si>
    <t>7000001109</t>
  </si>
  <si>
    <t>Nuotekų siurblinė Nr.3 su įranga Zujūnų k.,Šaltinėlio g.</t>
  </si>
  <si>
    <t>7000001110</t>
  </si>
  <si>
    <t>Nuotekų siurblinė Nr.4 su įranga Zujūnų k.,Ramunių g.</t>
  </si>
  <si>
    <t>7000001111</t>
  </si>
  <si>
    <t>Nuotekų siurblinė Nr.5 su įranga Zujūnų k.,Buivydiškių g.</t>
  </si>
  <si>
    <t>7000001112</t>
  </si>
  <si>
    <t>Nuotekų siurblinė Nr.6 su įranga Zujūnų k.,Žalioji g.</t>
  </si>
  <si>
    <t>7000001113</t>
  </si>
  <si>
    <t>Nuotekų siurblinė Nr.7 su įranga Zujūnų k.,Tvenkinių g.</t>
  </si>
  <si>
    <t>7000001114</t>
  </si>
  <si>
    <t>Nuotekių siurblinė Nr,8 su įranga Zujūnų k.,Tvenkinių g.</t>
  </si>
  <si>
    <t>7000001115</t>
  </si>
  <si>
    <t>Nuotekų siurblinė Nr.9 su įranga Zujūnų k.Sodų kalno g.</t>
  </si>
  <si>
    <t>7000001116</t>
  </si>
  <si>
    <t>Nuotekų siurblinė Nr.10 su įranga Zujūnų k.,Sodų g.</t>
  </si>
  <si>
    <t>7000001117</t>
  </si>
  <si>
    <t>Nuotekų siurblinė Nr.11 su įranga Zujūnų k.,Gegužės 1-osios g.</t>
  </si>
  <si>
    <t>7000001118</t>
  </si>
  <si>
    <t>Nuotekų siurblinė Nr.12 su įranga Zujūnų k.,Buivydiškių g.</t>
  </si>
  <si>
    <t>7000001119</t>
  </si>
  <si>
    <t>Nuotekų siurblinė Nr.13 su įranga Zujūnų k.,Klevų g.</t>
  </si>
  <si>
    <t>7000001120</t>
  </si>
  <si>
    <t>Nuotekų siurblinė nr.14 su įranga Zujūnų k, Gėlių g.</t>
  </si>
  <si>
    <t>7000001121</t>
  </si>
  <si>
    <t>Nuotekų siurblinė Nr.15 su įranga Zujūnų k.,Liepų g.</t>
  </si>
  <si>
    <t>7000001122</t>
  </si>
  <si>
    <t>Nuotekų siurblinė Nr.16 su įranga Zujūnų k.,Sodų g.</t>
  </si>
  <si>
    <t>7000001123</t>
  </si>
  <si>
    <t>Nuotekų siurblinė Nr.1 su įranga D.Riešė,Žvėrališkių g.</t>
  </si>
  <si>
    <t>7000001124</t>
  </si>
  <si>
    <t>Nuotekų siurblinė Nr.2 su įranga D.Riešės k.,Kaštonų g.</t>
  </si>
  <si>
    <t>7000001125</t>
  </si>
  <si>
    <t>Nuotekų siurblinė Nr.3 su įranga D.Riešės k.,Žalioji g.</t>
  </si>
  <si>
    <t>7000001126</t>
  </si>
  <si>
    <t>Nuotekų siurblinė Nr.4 su įranga D.Riešės k.,Mokyklos g.</t>
  </si>
  <si>
    <t>7000001127</t>
  </si>
  <si>
    <t>Nuotekų siurblinė Nr.5 su įranga D.Riešės k.,Riešės g.</t>
  </si>
  <si>
    <t>7000001128</t>
  </si>
  <si>
    <t>Nuotekų siurblinė Nr.6 su įranga D.Riešės k.,Rožių g.</t>
  </si>
  <si>
    <t>7000001129</t>
  </si>
  <si>
    <t>Nuotekų siurblinė Nr.7 su įranga D.Riešės k.,Kooperatyvo g.</t>
  </si>
  <si>
    <t>7000001130</t>
  </si>
  <si>
    <t>Nuotekų siurblinė Nr.8 su įranga D.Riešės k.,Verbų g.</t>
  </si>
  <si>
    <t>7000001131</t>
  </si>
  <si>
    <t>Nuotekų siurblinė Nr.9 su įranga D.Riešės k.,Šiaurinės g.</t>
  </si>
  <si>
    <t>7000001132</t>
  </si>
  <si>
    <t>Nuotekų siurblinė Nr.1 su įranga Riešės k.,Pergalės g.</t>
  </si>
  <si>
    <t>7000001133</t>
  </si>
  <si>
    <t>Nuotekų siurblinė Nr.2 su įranga Riešės k.,Vėjų g.</t>
  </si>
  <si>
    <t>7000001134</t>
  </si>
  <si>
    <t>Nuotekų siurblinė Nr.3 su įranga Riešės k.,Žiedo g.</t>
  </si>
  <si>
    <t>7000001135</t>
  </si>
  <si>
    <t>Nuotekų siurblinė Nr.4 su įranga Riešės k.,Vėjų g.</t>
  </si>
  <si>
    <t>7000001136</t>
  </si>
  <si>
    <t>Nuotekų siurblinė Nr.5 su įranga Riešės k.Riešutų g.</t>
  </si>
  <si>
    <t>7000001137</t>
  </si>
  <si>
    <t>Nuotekų siurblinė Nr.6 su įranga Riešės k.,Suopių g.</t>
  </si>
  <si>
    <t>7000001138</t>
  </si>
  <si>
    <t>Nuotekų siurblinė Nr.7 su įranga Riešės k.,Vaivorikštės g.</t>
  </si>
  <si>
    <t>7000001139</t>
  </si>
  <si>
    <t>Nuotekų savitakiniai tinklai su šuliniais Riešėsk.,Sporto g. (11,93m.)</t>
  </si>
  <si>
    <t>7000001140</t>
  </si>
  <si>
    <t>Nuotekų savitakiniai tinklai su šuliniais Riešės k.,Šilo g. (25,93 m.)</t>
  </si>
  <si>
    <t>7000001141</t>
  </si>
  <si>
    <t>Nuotekų savitakiniai tinklai su šuliniais Riešės k.Riešės g. (117,64m.)</t>
  </si>
  <si>
    <t>7000001142</t>
  </si>
  <si>
    <t>Nuotekų savitakiniai tinklai su šuliniai Riešės k.,Gluosnių g.(439,21m.)</t>
  </si>
  <si>
    <t>7000001143</t>
  </si>
  <si>
    <t>Nuotekų savitakiniai tinklai su šuliniais Riešės k.,Kalvų g.(1194,54m.)</t>
  </si>
  <si>
    <t>7000001144</t>
  </si>
  <si>
    <t>Nuotekų savitakiniai tinklai su šuliniais Riešės k.Beržų g,(332,76m.)</t>
  </si>
  <si>
    <t>7000001145</t>
  </si>
  <si>
    <t>Nuotekų savitakiniai tinklai su šuliniais Riešės k.,Miško g. (372,24m.)</t>
  </si>
  <si>
    <t>7000001146</t>
  </si>
  <si>
    <t>Nuotekų savitakiniai tinklai su šuliniais Riešės k.,Ežero g.(31,9m.)</t>
  </si>
  <si>
    <t>7000001147</t>
  </si>
  <si>
    <t>Nuotekų slėginiai tinklai Riešės k.,Ežero g. (1044,89m.)</t>
  </si>
  <si>
    <t>7000001148</t>
  </si>
  <si>
    <t>Nuotekų savitakiniai tinklai su šuliniais Riešės k.,Aušros g. (1329,87m.)</t>
  </si>
  <si>
    <t>7000001149</t>
  </si>
  <si>
    <t>Nuotekų savitakiniai tinklai su šuliniais Riešės k.,Žiedo g. (578,56 m.)</t>
  </si>
  <si>
    <t>7000001150</t>
  </si>
  <si>
    <t>Nuotekų slėginiai tinklai Riešės k.,Žiedo g. (246,74 m.)</t>
  </si>
  <si>
    <t>7000001151</t>
  </si>
  <si>
    <t>Nuotekų savitakiniai tinklai su šuliniais Riešės k.,Vėjų g. (1140,07 m.)</t>
  </si>
  <si>
    <t>7000001152</t>
  </si>
  <si>
    <t>Nuotekų slėginiai tinklai Riešės k.,Vėjų g. (401,79 m.)</t>
  </si>
  <si>
    <t>7000001153</t>
  </si>
  <si>
    <t>Nuotekų savitakiniai tinklai su šuliniais Riešės k.,Siesarčio g. (69,65 m.)</t>
  </si>
  <si>
    <t>7000001154</t>
  </si>
  <si>
    <t>Nuotekų savitakiniai tinklai su šuliniais Riešės k.,Riešutų g. (494,14 m.)</t>
  </si>
  <si>
    <t>7000001155</t>
  </si>
  <si>
    <t>Nuotekų slėginiai tinklai Riešės k.,Riešutų g. (401,79 m.)</t>
  </si>
  <si>
    <t>7000001156</t>
  </si>
  <si>
    <t>Nuotekų savitakiniai tinklai su šuliniais Riešės k.,Pergalės g. (32,95 m.)</t>
  </si>
  <si>
    <t>7000001157</t>
  </si>
  <si>
    <t>Nuotekų slėginiai tinklai Riešės k.,Pergalės g. (1280,29m.)</t>
  </si>
  <si>
    <t>7000001158</t>
  </si>
  <si>
    <t>Nuotekų savitakiniai tinklai su šuliniais Riešės k.,Bajorų g. (927,64 m.)</t>
  </si>
  <si>
    <t>7000001159</t>
  </si>
  <si>
    <t>Nuotekų slėginiai tinklai Riešės k.,Bajorų g. (435,07 m.)</t>
  </si>
  <si>
    <t>7000001160</t>
  </si>
  <si>
    <t>Nuotekų savitakiniai tinklai su šuliniais Riešės k.,Vaivorykštės g. (749,34 m.)</t>
  </si>
  <si>
    <t>7000001161</t>
  </si>
  <si>
    <t>7000001162</t>
  </si>
  <si>
    <t>Nuotekų savitakiniai tinklai su šuliniais Riešės k.,Pušų g. (752,03 m.)</t>
  </si>
  <si>
    <t>7000001163</t>
  </si>
  <si>
    <t>Nuotekų savitakiniai tinklai su šuliniais Riešės k.,Suopių g. (895,07 m.)</t>
  </si>
  <si>
    <t>7000001164</t>
  </si>
  <si>
    <t>Nuotekų savitakiniai tinklai su šuliniais D.Riešės k.,Rūtų g. (211,02 m.)</t>
  </si>
  <si>
    <t>7000001165</t>
  </si>
  <si>
    <t>Nuotekų savitakiniai tinklai su šuliniais D.Riešės k.,Rožių g. (536,17 m.)</t>
  </si>
  <si>
    <t>7000001166</t>
  </si>
  <si>
    <t>Nuotekų slėginiai tinklai D.Riešės k.,Rožių g. (127,9 m.)</t>
  </si>
  <si>
    <t>7000001167</t>
  </si>
  <si>
    <t>Nuotekų savitakiniai tinklai su šuliniais D.Riešės k.,Žalioji g. (800,26 m.)</t>
  </si>
  <si>
    <t>7000001168</t>
  </si>
  <si>
    <t>Nuotekų slėginiai tinklai D.Riešės k.,Žalioji g. (323,85 m.)</t>
  </si>
  <si>
    <t>7000001169</t>
  </si>
  <si>
    <t>Nuotekų savitakiniai tinklai su šuliniais D.Riešės k.,Verbų g. (3,97 m.)</t>
  </si>
  <si>
    <t>7000001170</t>
  </si>
  <si>
    <t>Nuotekų slėginiai tinklai D.Riešės k.,Verbų g. (154,72 m.)</t>
  </si>
  <si>
    <t>7000001171</t>
  </si>
  <si>
    <t>Nuotekų savitakiniai tinklai su šuliniais D.Riešės k.Mokyklos g. (845,42m.)</t>
  </si>
  <si>
    <t>7000001172</t>
  </si>
  <si>
    <t>Nuotekų slėginiai tinklai D.Riešės k.,Mokyklos g. (74,00 m.)</t>
  </si>
  <si>
    <t>7000001173</t>
  </si>
  <si>
    <t>Nuotekų savitakiniai tinklai su šuliniais D.Riešės k.,Žverališkių g. (533,48 m.)</t>
  </si>
  <si>
    <t>7000001174</t>
  </si>
  <si>
    <t>Nuotekų slėginiai tinklai D.Riešės k.,Žverališkių g. (174,83 m.)</t>
  </si>
  <si>
    <t>7000001175</t>
  </si>
  <si>
    <t>Nuotekų savitakiniai tinklai su šuliniais D.Riešės k.,Kooperatyvo g. (462,77 m.)</t>
  </si>
  <si>
    <t>7000001176</t>
  </si>
  <si>
    <t>Nuotekų slėginiai tinklai D.Riešės k.,Kooperatyvo g. (57,11 m.)</t>
  </si>
  <si>
    <t>7000001177</t>
  </si>
  <si>
    <t>Nuotekų savitakiniai tinklai su šuliniais D.Riešės k.,Šiaurinės g,(736,01 m.)</t>
  </si>
  <si>
    <t>7000001178</t>
  </si>
  <si>
    <t>Nuotekų slėginiai tinklai D.Riešės k.,Šiaurinės g. (271,02 m.)</t>
  </si>
  <si>
    <t>7000001179</t>
  </si>
  <si>
    <t>Nuotekų savitakiniai tinklai su šuliniais D.Riešės k.,Mėtų g. (213,69 m.)</t>
  </si>
  <si>
    <t>7000001180</t>
  </si>
  <si>
    <t>Nuotekų savitakiniai tinklai su šuliniais D.Riešės k.,Kaštonų g. (312,61 m.)</t>
  </si>
  <si>
    <t>7000001181</t>
  </si>
  <si>
    <t>Nuotekų savitakiniai tinklai su šuliniais D.Riešės k.,Riešės g. (704,56 m.)</t>
  </si>
  <si>
    <t>7000001182</t>
  </si>
  <si>
    <t>Nuotekų slėginiai tinklai D.Riešės k.,Riešės g. (128,87 m.)</t>
  </si>
  <si>
    <t>7000001183</t>
  </si>
  <si>
    <t>Nuotekų savitakiniai tinklai su šuliniais D.Riešės k.,Molėtų g. (1218,13 m.)</t>
  </si>
  <si>
    <t>7000001184</t>
  </si>
  <si>
    <t>Nuotekų slėginiai tinklai D.Riešės k.,Molėtų g. (1779,20 m.)</t>
  </si>
  <si>
    <t>7000001185</t>
  </si>
  <si>
    <t>Nuotekų slėginiai tinklai D.Riešės k.,Parko g. (1651,39 m.)</t>
  </si>
  <si>
    <t>7000001186</t>
  </si>
  <si>
    <t>Lauko vandebtiekio tinklai su šuliniais Zujūnų k.,Mokyklos g. (289,78 m.)</t>
  </si>
  <si>
    <t>7000001187</t>
  </si>
  <si>
    <t>Lauko vandentiekio tinklai su šuliniais Zujūnų k.,Sodų g. (1429,92 m.)</t>
  </si>
  <si>
    <t>7000001188</t>
  </si>
  <si>
    <t>Lauko vandentiekio tinklai su šuliniais Zujūnų k.,Bulhako g. (146,13 m.)</t>
  </si>
  <si>
    <t>7000001189</t>
  </si>
  <si>
    <t>Lauko vandentiekio tinklai su šuliniais Zujūnų k.,Gegužės 1-osios g. (542,44m.)</t>
  </si>
  <si>
    <t>7000001190</t>
  </si>
  <si>
    <t>Lauko vandentiekio tinklai su šuliniais Zujūnų k.,Klevų g.(586,36 m.)</t>
  </si>
  <si>
    <t>7000001191</t>
  </si>
  <si>
    <t>Lauko vandentiekio tinklai su šuliniais Zujūnų k.,Terasų g. (300,76 m.)</t>
  </si>
  <si>
    <t>7000001192</t>
  </si>
  <si>
    <t>Lauko vandentiekio tinklai su šuliniais Zujūnų k.,Ramunių g. (1786,66 m.)</t>
  </si>
  <si>
    <t>7000001193</t>
  </si>
  <si>
    <t>Lauko vandentiekio tinklai su šuliniais Zujūnų k.,Šaltinėlio g. (878,74 m.)</t>
  </si>
  <si>
    <t>7000001194</t>
  </si>
  <si>
    <t>Lauko vandentiekio tinklai su šuliniais Zujūnų k.,J.Gagarino g. (652,20 m.)</t>
  </si>
  <si>
    <t>7000001195</t>
  </si>
  <si>
    <t>Lauko vandentiekio tinklai su šuliniais Zujūnų k.,Liepų g. (176,33 m.)</t>
  </si>
  <si>
    <t>7000001196</t>
  </si>
  <si>
    <t>Lauko vandentiekio tinklai su šuliniais Zujūnų k.,Naujoji g. (1445,27 m.)</t>
  </si>
  <si>
    <t>7000001197</t>
  </si>
  <si>
    <t>Lauko vantiekio tinklai su šuliniais Zujūnų k.Zujūnų g. (568,58 m.)</t>
  </si>
  <si>
    <t>7000001198</t>
  </si>
  <si>
    <t>Lauko vandentiekio tinklai su šuliniais Zujūnų k.,Žalioji g. (2730,24m.)</t>
  </si>
  <si>
    <t>7000001199</t>
  </si>
  <si>
    <t>Lauko vandentiekio tinklai su šuliniais Zujūnų k.,Sodų Kalno g. (1142,27 m.)</t>
  </si>
  <si>
    <t>7000001200</t>
  </si>
  <si>
    <t>Lauko vandentiekio tinklai su šuliniais Zujūnų k.,Buivydiškių g. (3066,45 m.)</t>
  </si>
  <si>
    <t>7000001201</t>
  </si>
  <si>
    <t>Lauko vandentiekio tinklai su šuliniais Zujūnų k.,Gėlių g. (303,84m.)</t>
  </si>
  <si>
    <t>7000001202</t>
  </si>
  <si>
    <t>Lauko vandentiekio tinklai su šuliniais Zujūnų k.,Gelažių g.(1454,43 m.)</t>
  </si>
  <si>
    <t>7000001203</t>
  </si>
  <si>
    <t>Lauko vandentiekio tinklai su šuliniais Zujūnų k.,Vilties g. (497,20 m.)</t>
  </si>
  <si>
    <t>7000001204</t>
  </si>
  <si>
    <t>Lauko vandentiekio tinklai su šuliniais Zujūnų k.,Pergalės g. (524,37m.)</t>
  </si>
  <si>
    <t>7000001205</t>
  </si>
  <si>
    <t>Nuotekų savitakiniai tinklai su šuliniais Zujūnų k.,Mokyklos g. (290,77 m.)</t>
  </si>
  <si>
    <t>7000001206</t>
  </si>
  <si>
    <t>Nuotekų savitakiniai tinklai su šuliniais Zujūnų k.,Sodų g. (1616,68 m.)</t>
  </si>
  <si>
    <t>7000001207</t>
  </si>
  <si>
    <t>Nuotekų slėginiai tinklai Zujūnų k.,Sodų g.(185,18 m.)</t>
  </si>
  <si>
    <t>7000001208</t>
  </si>
  <si>
    <t>Nuotekų savitakiniai tinklai su šuliniais Zujūnų k.,Bulhako g. (148,83 m.)</t>
  </si>
  <si>
    <t>7000001209</t>
  </si>
  <si>
    <t>Nuotekų savitakiniai tinklai su šuliniais Zujūnų k.,Gegužės 1-osios g. (491,89 m.)</t>
  </si>
  <si>
    <t>7000001210</t>
  </si>
  <si>
    <t>Nuotekų slėginiai tinklai Zujūnų k.,Gegužės 1-osios g. (191,85 m.)</t>
  </si>
  <si>
    <t>7000001211</t>
  </si>
  <si>
    <t>Nuotekų savitakiniai tinklai su šuliniais Zujūnų k.,Pergalės g. (495,59 m.)</t>
  </si>
  <si>
    <t>7000001212</t>
  </si>
  <si>
    <t>Nuotekų savitakiniai tinklai su šuliniais Zujūnų k.,Klevų g. (607,11 m.)</t>
  </si>
  <si>
    <t>7000001213</t>
  </si>
  <si>
    <t>Nuotekų slėginiai tinklai Zujūnų k.,Klevų g. (271,13 m.)</t>
  </si>
  <si>
    <t>7000001214</t>
  </si>
  <si>
    <t>Nuotekų savitakiniai tinklai su šuliniais Zujūnų k.,Terasų g. (220,47 m.)</t>
  </si>
  <si>
    <t>7000001215</t>
  </si>
  <si>
    <t>Nuotekų savitakiniai tinklai su šuliniais Zujūnų k.,Suduvių g. (648,03 m.)</t>
  </si>
  <si>
    <t>7000001216</t>
  </si>
  <si>
    <t>Nuotekų savitakiniai tinklai su šuliniais Zujūnų k.,Tvenkinių g. (1803,84 m.)</t>
  </si>
  <si>
    <t>7000001217</t>
  </si>
  <si>
    <t>Nuotekų slėginiai tinklai Zujūnų k.,Tvenkinių g. (510,95 m.)</t>
  </si>
  <si>
    <t>7000001218</t>
  </si>
  <si>
    <t>Nuotekų savitakiniai tinklai su šuliniais Zujūnų k.,Ramunių g. (1734,23 m.)</t>
  </si>
  <si>
    <t>7000001219</t>
  </si>
  <si>
    <t>Nuotekų slėginiai tinklai Zujūnų k.,Ramunių g. (97,23 m.)</t>
  </si>
  <si>
    <t>7000001220</t>
  </si>
  <si>
    <t>Nuotekų savitakiniai tinklai su šuliniais Zujūnų k.,Šaltinėlio g. (835,16 m.)</t>
  </si>
  <si>
    <t>7000001221</t>
  </si>
  <si>
    <t>Nuotekų slėginiai tinklai  Zujūnų k.,Šaltinėlio g. (394,59 m.)</t>
  </si>
  <si>
    <t>7000001222</t>
  </si>
  <si>
    <t>Nuotekų savitakiniai tinklai su šuliniais Zujūnų k.,J.Gagarino g.(601,34 m.)</t>
  </si>
  <si>
    <t>7000001223</t>
  </si>
  <si>
    <t>Nuotekų savitakiniai tinklai su šuliniais Zujūnų k.,Liepų g. (140,18 m.)</t>
  </si>
  <si>
    <t>7000001224</t>
  </si>
  <si>
    <t>Nuotekų slėginiai tinklai Zujūnų k.,Liepų g.89,38 m.)</t>
  </si>
  <si>
    <t>7000001225</t>
  </si>
  <si>
    <t>Nuotekų savitakiniai tinklai su šuliniais Zujūnų k.,Naujoji g. (1343,7 m.)</t>
  </si>
  <si>
    <t>7000001226</t>
  </si>
  <si>
    <t>Nuotekų savitakiniai tinklai su šuliniais Zujūnų k.,Zujūnų g. (476,23 m.)</t>
  </si>
  <si>
    <t>7000001227</t>
  </si>
  <si>
    <t>Nuotekų slėginiai tinklai Zujūnų k.,Zujūnų g. (25,63 m.)</t>
  </si>
  <si>
    <t>7000001228</t>
  </si>
  <si>
    <t>Nuotekų savitakiniai tinklai su šuliniais Zujūnų k.,Žalioji g. (2687,31 m.)</t>
  </si>
  <si>
    <t>7000001229</t>
  </si>
  <si>
    <t>Nuotekų slėginiai tinklai Zujūnų k.,Žalioji g. (417,27 m.)</t>
  </si>
  <si>
    <t>7000001230</t>
  </si>
  <si>
    <t>Nuotekų savitakiniai tinklai su šuliniais Zujūnų k.,Buivydiškių g. (2603,67 m.)</t>
  </si>
  <si>
    <t>7000001231</t>
  </si>
  <si>
    <t>Nuotekų slėginiai tinklai Zujūnų k.,Buivydiškių g. (1428,62 m.)</t>
  </si>
  <si>
    <t>7000001232</t>
  </si>
  <si>
    <t>Nuotekų savitakiniai tinklai su šuliniais Zujūnų k.,Gėlių g.(282,83 m.)</t>
  </si>
  <si>
    <t>7000001233</t>
  </si>
  <si>
    <t>Nuotekų slėginiai tinklai Zujūnų k.,Gėlių g. (95,04 m.)</t>
  </si>
  <si>
    <t>7000001234</t>
  </si>
  <si>
    <t>Nuotekų savitakiniai tinklai su šuliniais Zujūnų k.,Sodų Kalno g. (1027,8 m.)</t>
  </si>
  <si>
    <t>7000001235</t>
  </si>
  <si>
    <t>Nuotekų slėginiai tinklai Zujūnų k.,Kalno g. (352,46 m.)</t>
  </si>
  <si>
    <t>7000001236</t>
  </si>
  <si>
    <t>Nuotekų savitakiniai tinklai su šuliniais Zujūnų k.,Gelažių g. (1409,71 m.)</t>
  </si>
  <si>
    <t>7000001237</t>
  </si>
  <si>
    <t>Nuotekų slėginiai tinklai Zujūnų k.,Gelažių g.(364,75 m.)</t>
  </si>
  <si>
    <t>7000001238</t>
  </si>
  <si>
    <t>Nuotekų savitakiniai tinklai su šuliniais Zujūnų k.,Vilties g. (489,31m.)</t>
  </si>
  <si>
    <t>7000001239</t>
  </si>
  <si>
    <t>Nuotekų slėginiai tinklai Zujūnų k.,Vilties g. (34,48 m.)</t>
  </si>
  <si>
    <t>7000001240</t>
  </si>
  <si>
    <t>Nuotekų savitakiniai tinklai Stanislavo Rapalionio g.(Vilnius) (6,09 m.)</t>
  </si>
  <si>
    <t>7000001241</t>
  </si>
  <si>
    <t>Nuotekų slėginiai tinklai Puilaitės Sodų g. (Vilnius) (571,89 m.)</t>
  </si>
  <si>
    <t>7000001242</t>
  </si>
  <si>
    <t>Automobilis AUDI Q5 (HPT926)</t>
  </si>
  <si>
    <t>7000001083</t>
  </si>
  <si>
    <t>Šiukšliavežė Renault Premium 260.19</t>
  </si>
  <si>
    <t>7000001092</t>
  </si>
  <si>
    <t>DK valdymo blokas su jutiklių AN967848 (Skirlėnų vand.gręž.)</t>
  </si>
  <si>
    <t>7000001084</t>
  </si>
  <si>
    <t>Dažnio keitiklis FC202 18,5 kWIP55 (Katil.Ežero 3)</t>
  </si>
  <si>
    <t>7000001085</t>
  </si>
  <si>
    <t>Oraputė SV201/2  GO21488</t>
  </si>
  <si>
    <t>7000001086</t>
  </si>
  <si>
    <t>Dažnio keitiklis FC202 4kW (Buivydžių vand.gręž.)</t>
  </si>
  <si>
    <t>7000001088</t>
  </si>
  <si>
    <t>DK valdymo pUltas su jutikliu AN967848 ir plūde( Buivydž.vand.gręž.)</t>
  </si>
  <si>
    <t>7000001089</t>
  </si>
  <si>
    <t>Dažnio keitiklis FC202 4kW su jutikliu(Vand.gręž.Buivydžių k.)</t>
  </si>
  <si>
    <t>7000001106</t>
  </si>
  <si>
    <t>Dažnio keitiklis FC202 4kW su jutikliu (Vand.gręž.Skirlėnų k.)</t>
  </si>
  <si>
    <t>7000001107</t>
  </si>
  <si>
    <t>Biuro baldai (virtuvės baldai)</t>
  </si>
  <si>
    <t>7000001087</t>
  </si>
  <si>
    <t>Siurblys NX3102.16SH-255 (Maišiagalos perpomp.st)</t>
  </si>
  <si>
    <t>7000001082</t>
  </si>
  <si>
    <t>Siurblys NSCE 65-200/220P25VCC4 (Kranto 24 katil.)</t>
  </si>
  <si>
    <t>7000001090</t>
  </si>
  <si>
    <t>Siurblys FHE 50-200/110.11kW (Kreivalaužių kat.)</t>
  </si>
  <si>
    <t>7000001091</t>
  </si>
  <si>
    <t>Vandens šildymo katilas(M.Riešė,Pergalės g.19)</t>
  </si>
  <si>
    <t>7000001105</t>
  </si>
  <si>
    <t>ŠT Kranto 16 (10 m.)</t>
  </si>
  <si>
    <t>7000001093</t>
  </si>
  <si>
    <t>ŠT ŠK-8 - ŠK-9 (7,96 m.)</t>
  </si>
  <si>
    <t>7000001094</t>
  </si>
  <si>
    <t>ŠT ŠK-9  -  Lauko g.7 (6,9 m.)</t>
  </si>
  <si>
    <t>7000001095</t>
  </si>
  <si>
    <t>ŠT ŠK-17  -ŠK-16 (2,87 m.)</t>
  </si>
  <si>
    <t>7000001096</t>
  </si>
  <si>
    <t>ŠT ŠK-16 - Lauko 5 (8,41 m.)</t>
  </si>
  <si>
    <t>7000001097</t>
  </si>
  <si>
    <t>ŠT ŠK-18 - Lauko 5 (3,27 m.)</t>
  </si>
  <si>
    <t>7000001098</t>
  </si>
  <si>
    <t>ŠT ŠK-5 - Kranto 5 (13,31 m. )</t>
  </si>
  <si>
    <t>7000001099</t>
  </si>
  <si>
    <t>ŠT ŠK-6 - Kranto 3 (7,33 m.)</t>
  </si>
  <si>
    <t>7000001100</t>
  </si>
  <si>
    <t>ŠT Pakrantės 2 (4 m.)</t>
  </si>
  <si>
    <t>7000001101</t>
  </si>
  <si>
    <t>ŠT Kranto 16 (97,19 m.)</t>
  </si>
  <si>
    <t>7000001102</t>
  </si>
  <si>
    <t>ŠT Bezdonių k.Statybininkų g. (480,87 m.)</t>
  </si>
  <si>
    <t>7000001103</t>
  </si>
  <si>
    <t>Šilumos ir vandens reguliavimo apskaitos sistema</t>
  </si>
  <si>
    <t>7000001257</t>
  </si>
  <si>
    <t>"Kredito,paimto daugiabučiam namui atnaujinti ir palūkanų apskaitos" programa</t>
  </si>
  <si>
    <t>7000001267</t>
  </si>
  <si>
    <t>Arkinis sandėlis,  Piliakalnio 50</t>
  </si>
  <si>
    <t>7000001250</t>
  </si>
  <si>
    <t>Vandens gręžinis Raudondvario k.</t>
  </si>
  <si>
    <t>7000001256</t>
  </si>
  <si>
    <t>Gręžinys Akuotininkų k.</t>
  </si>
  <si>
    <t>7000001259</t>
  </si>
  <si>
    <t>Vandentiekio tinklai-vandentiekio vamzdynas Gudelių k.(1091m)</t>
  </si>
  <si>
    <t>7000001260</t>
  </si>
  <si>
    <t>Vandentiekio tinklai- lauko vandentiekio vamzdynai Gudelių k. (980,96m)</t>
  </si>
  <si>
    <t>7000001261</t>
  </si>
  <si>
    <t>Gręžtinis vandens šulinys - artezinis gręžinys Nr.40341 Pakryžės k.Sužionių sen.(gylis 75m.)</t>
  </si>
  <si>
    <t>7000001262</t>
  </si>
  <si>
    <t>Nuotekų vamzdynas Buivydžių k.,Naujojoje g.(Naujoji g.-42,29m, šv.Jurgio g.-361,13m)</t>
  </si>
  <si>
    <t>7000001268</t>
  </si>
  <si>
    <t>Vandens gerinimo įrenginys (Visalaukių k.)</t>
  </si>
  <si>
    <t>7000001270</t>
  </si>
  <si>
    <t>Vandens gerinimo įrenginys (Bukiškių k.,Avižienių sen.)</t>
  </si>
  <si>
    <t>7000001271</t>
  </si>
  <si>
    <t>Vandens gerinimo įrenginys (Buivydžių k.)</t>
  </si>
  <si>
    <t>7000001272</t>
  </si>
  <si>
    <t>Vandens gerinimo įrenginys (Miežionių k.,Dūkštų sen.)</t>
  </si>
  <si>
    <t>7000001273</t>
  </si>
  <si>
    <t>Automobilis OPEL MOKKA</t>
  </si>
  <si>
    <t>7000001249</t>
  </si>
  <si>
    <t>Volksvagen Transporter JFM458</t>
  </si>
  <si>
    <t>7000001252</t>
  </si>
  <si>
    <t>Siurblio valdymo spinta (Aviž.perpomp.st.)</t>
  </si>
  <si>
    <t>7000001246</t>
  </si>
  <si>
    <t>Hidr.duobinis ašies keltuvas sunkvežimių servisui KH16SR su traversa</t>
  </si>
  <si>
    <t>7000001247</t>
  </si>
  <si>
    <t>Kelio užtvara GE 6000 (Piliakalnio 50)</t>
  </si>
  <si>
    <t>7000001248</t>
  </si>
  <si>
    <t>Dažnio keitiklis FC202 4 kW (Bukiškių vand.gręž.)</t>
  </si>
  <si>
    <t>7000001251</t>
  </si>
  <si>
    <t>Siurblys CM40-125A 4HP V230/400 IO55 (kat.Piliak.50)</t>
  </si>
  <si>
    <t>7000001243</t>
  </si>
  <si>
    <t>Siurblys EVOPLUS B120/340.65 M (Paberžės kat.)</t>
  </si>
  <si>
    <t>7000001244</t>
  </si>
  <si>
    <t>Siurblys SEV80.80.110.251D (Bukiškių perp.stot.)</t>
  </si>
  <si>
    <t>7000001245</t>
  </si>
  <si>
    <t>Krautuvas ekskovatorinis JCB 3CX 14M4WM su įranga</t>
  </si>
  <si>
    <t>7000001253</t>
  </si>
  <si>
    <t>Siurblys CS3057. 181HT2.4 (Arvydų perpomp.stotis)</t>
  </si>
  <si>
    <t>7000001258</t>
  </si>
  <si>
    <t>Degiklis PV 100c  (Tuščiaulių kat.)</t>
  </si>
  <si>
    <t>7000001263</t>
  </si>
  <si>
    <t>Katilas Caldaia XC-K 290  (kat.Piliakalnio 36B)</t>
  </si>
  <si>
    <t>7000001264</t>
  </si>
  <si>
    <t>Katilas Modal 291 (kat. D.Riešė)</t>
  </si>
  <si>
    <t>7000001265</t>
  </si>
  <si>
    <t>Siurblys LNNE 40/125/30P25RCS4 (kat.Piliakalnio 50)</t>
  </si>
  <si>
    <t>7000001266</t>
  </si>
  <si>
    <t>Katilas CS230 CS Marina (kat.Piliakalnio 50)</t>
  </si>
  <si>
    <t>7000001269</t>
  </si>
  <si>
    <t>Gręžinis su artez.šulin. Nr.2259(Skirlienų kaim.)</t>
  </si>
  <si>
    <t/>
  </si>
  <si>
    <t>Tiesiogiai paslaugoms priskita ilgalaikio turto vertė (visos lėšos), Eur</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</si>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</sst>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L_t_-;\-* #,##0.00\ _L_t_-;_-* &quot;-&quot;??\ _L_t_-;_-@_-"/>
    <numFmt numFmtId="164" formatCode="yyyy\.mm\.dd;@"/>
    <numFmt numFmtId="165" formatCode="#,##0_ ;\-#,##0\ "/>
    <numFmt numFmtId="166" formatCode="_-* #,##0\ _L_t_-;\-* #,##0\ _L_t_-;_-* &quot;-&quot;??\ _L_t_-;_-@_-"/>
    <numFmt numFmtId="167" formatCode="#,##0.000;\-#,##0.000;\-"/>
    <numFmt numFmtId="168" formatCode="0.0%"/>
    <numFmt numFmtId="169" formatCode="#,###\ &quot;tūkst. MWh&quot;"/>
    <numFmt numFmtId="170" formatCode="#,##0;\-#,##0;\-"/>
    <numFmt numFmtId="171" formatCode="#,##0.0&quot; ct/kWh&quot;"/>
    <numFmt numFmtId="172" formatCode="#,##0.00&quot; ct/kWh&quot;"/>
    <numFmt numFmtId="173" formatCode="#,##0\ ;\-#,##0\ ;\-"/>
  </numFmts>
  <fonts count="51"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u/>
      <sz val="11"/>
      <color theme="10"/>
      <name val="Calibri"/>
      <family val="2"/>
      <charset val="186"/>
    </font>
    <font>
      <u/>
      <sz val="10"/>
      <color indexed="12"/>
      <name val="Times New Roman"/>
      <family val="1"/>
      <charset val="186"/>
    </font>
    <font>
      <sz val="10"/>
      <color indexed="8"/>
      <name val="Times New Roman"/>
      <family val="1"/>
      <charset val="186"/>
    </font>
    <font>
      <b/>
      <sz val="10"/>
      <color indexed="8"/>
      <name val="Times New Roman"/>
      <family val="1"/>
      <charset val="186"/>
    </font>
    <font>
      <b/>
      <sz val="12"/>
      <color indexed="8"/>
      <name val="Times New Roman"/>
      <family val="1"/>
      <charset val="186"/>
    </font>
    <font>
      <b/>
      <sz val="10"/>
      <color indexed="8"/>
      <name val="Times New Roman Baltic"/>
      <charset val="186"/>
    </font>
    <font>
      <sz val="10"/>
      <color indexed="8"/>
      <name val="Times New Roman Baltic"/>
      <charset val="186"/>
    </font>
    <font>
      <sz val="10"/>
      <name val="Times New Roman"/>
      <family val="1"/>
      <charset val="186"/>
    </font>
    <font>
      <b/>
      <sz val="10"/>
      <name val="Times New Roman"/>
      <family val="1"/>
      <charset val="186"/>
    </font>
    <font>
      <sz val="11"/>
      <color theme="1"/>
      <name val="Calibri"/>
      <family val="2"/>
      <scheme val="minor"/>
    </font>
    <font>
      <sz val="10"/>
      <color theme="1"/>
      <name val="Calibri"/>
      <family val="2"/>
      <charset val="186"/>
      <scheme val="minor"/>
    </font>
    <font>
      <sz val="11"/>
      <color indexed="8"/>
      <name val="Times New Roman"/>
      <family val="1"/>
      <charset val="186"/>
    </font>
    <font>
      <b/>
      <sz val="11"/>
      <color indexed="8"/>
      <name val="Times New Roman"/>
      <family val="1"/>
      <charset val="186"/>
    </font>
    <font>
      <sz val="10"/>
      <name val="Arial"/>
      <family val="2"/>
      <charset val="186"/>
    </font>
    <font>
      <b/>
      <sz val="11"/>
      <name val="Times New Roman Baltic"/>
      <charset val="186"/>
    </font>
    <font>
      <sz val="11"/>
      <color indexed="8"/>
      <name val="Times New Roman"/>
      <family val="1"/>
    </font>
    <font>
      <i/>
      <sz val="11"/>
      <color indexed="8"/>
      <name val="Times New Roman"/>
      <family val="1"/>
      <charset val="186"/>
    </font>
    <font>
      <sz val="11"/>
      <name val="Times New Roman Baltic"/>
      <family val="1"/>
      <charset val="186"/>
    </font>
    <font>
      <sz val="11"/>
      <name val="Times New Roman Baltic"/>
      <charset val="186"/>
    </font>
    <font>
      <sz val="11"/>
      <name val="Times New Roman"/>
      <family val="1"/>
      <charset val="186"/>
    </font>
    <font>
      <b/>
      <i/>
      <sz val="11"/>
      <color indexed="8"/>
      <name val="Times New Roman"/>
      <family val="1"/>
      <charset val="186"/>
    </font>
    <font>
      <u/>
      <sz val="10"/>
      <color indexed="12"/>
      <name val="Times New Roman Baltic"/>
      <charset val="186"/>
    </font>
    <font>
      <b/>
      <sz val="12"/>
      <color indexed="8"/>
      <name val="Times New Roman Baltic"/>
      <charset val="186"/>
    </font>
    <font>
      <sz val="10"/>
      <name val="Times New Roman Baltic"/>
      <charset val="186"/>
    </font>
    <font>
      <sz val="10"/>
      <color theme="1"/>
      <name val="Times New Roman Baltic"/>
      <charset val="186"/>
    </font>
    <font>
      <sz val="11"/>
      <color theme="1"/>
      <name val="Times New Roman Baltic"/>
      <charset val="186"/>
    </font>
    <font>
      <sz val="8"/>
      <color indexed="8"/>
      <name val="Times New Roman"/>
      <family val="1"/>
      <charset val="186"/>
    </font>
    <font>
      <b/>
      <sz val="8"/>
      <color indexed="8"/>
      <name val="Times New Roman"/>
      <family val="1"/>
      <charset val="186"/>
    </font>
    <font>
      <sz val="10"/>
      <color indexed="8"/>
      <name val="Times New Roman"/>
      <family val="1"/>
    </font>
    <font>
      <sz val="11"/>
      <name val="Calibri"/>
      <family val="2"/>
      <charset val="186"/>
    </font>
    <font>
      <sz val="10"/>
      <color theme="0"/>
      <name val="Times New Roman"/>
      <family val="1"/>
      <charset val="186"/>
    </font>
    <font>
      <b/>
      <sz val="10"/>
      <color indexed="8"/>
      <name val="Times New Roman"/>
      <family val="1"/>
    </font>
    <font>
      <sz val="11"/>
      <color indexed="8"/>
      <name val="Calibri"/>
      <family val="2"/>
      <charset val="186"/>
    </font>
    <font>
      <sz val="10"/>
      <color theme="1"/>
      <name val="Times New Roman"/>
      <family val="1"/>
      <charset val="186"/>
    </font>
    <font>
      <sz val="12"/>
      <color indexed="8"/>
      <name val="Times New Roman Baltic"/>
      <charset val="186"/>
    </font>
    <font>
      <b/>
      <sz val="10"/>
      <name val="Times New Roman Baltic"/>
      <charset val="186"/>
    </font>
    <font>
      <b/>
      <sz val="10"/>
      <color theme="0"/>
      <name val="Times New Roman Baltic"/>
      <charset val="186"/>
    </font>
    <font>
      <sz val="10"/>
      <color theme="0"/>
      <name val="Times New Roman Baltic"/>
      <charset val="186"/>
    </font>
    <font>
      <sz val="10"/>
      <color theme="0"/>
      <name val="Times New Roman"/>
      <family val="1"/>
    </font>
    <font>
      <sz val="10"/>
      <name val="Times New Roman"/>
      <family val="1"/>
    </font>
    <font>
      <sz val="10"/>
      <color theme="1"/>
      <name val="Times New Roman"/>
      <family val="1"/>
    </font>
    <font>
      <b/>
      <sz val="10"/>
      <name val="Times New Roman"/>
      <family val="1"/>
    </font>
    <font>
      <b/>
      <sz val="12"/>
      <name val="Times New Roman"/>
      <family val="1"/>
      <charset val="186"/>
    </font>
    <font>
      <sz val="9"/>
      <color indexed="81"/>
      <name val="Tahoma"/>
      <family val="2"/>
      <charset val="186"/>
    </font>
    <font>
      <sz val="8"/>
      <name val="Times New Roman"/>
      <family val="1"/>
      <charset val="186"/>
    </font>
    <font>
      <u/>
      <sz val="10"/>
      <color theme="10"/>
      <name val="Times New Roman"/>
      <family val="1"/>
      <charset val="186"/>
    </font>
    <font>
      <b/>
      <sz val="10"/>
      <color rgb="FF000000"/>
      <name val="Times New Roman Baltic"/>
      <charset val="186"/>
    </font>
    <font>
      <sz val="10"/>
      <color rgb="FF000000"/>
      <name val="Times New Roman Baltic"/>
      <charset val="186"/>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
      <patternFill patternType="solid">
        <fgColor theme="0" tint="-0.249977111117893"/>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auto="1"/>
      </left>
      <right style="medium">
        <color indexed="64"/>
      </right>
      <top style="thin">
        <color auto="1"/>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s>
  <cellStyleXfs count="16">
    <xf numFmtId="0" fontId="0" fillId="0" borderId="0"/>
    <xf numFmtId="43" fontId="12" fillId="0" borderId="0" applyFont="0" applyFill="0" applyBorder="0" applyAlignment="0" applyProtection="0"/>
    <xf numFmtId="9" fontId="12"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0" fontId="1" fillId="0" borderId="0"/>
    <xf numFmtId="0" fontId="16" fillId="0" borderId="0"/>
    <xf numFmtId="0" fontId="2" fillId="0" borderId="0"/>
    <xf numFmtId="0" fontId="1" fillId="0" borderId="0"/>
    <xf numFmtId="0" fontId="1" fillId="0" borderId="0"/>
    <xf numFmtId="0" fontId="3" fillId="0" borderId="0" applyNumberFormat="0" applyFill="0" applyBorder="0" applyAlignment="0" applyProtection="0">
      <alignment vertical="top"/>
      <protection locked="0"/>
    </xf>
    <xf numFmtId="9" fontId="35" fillId="0" borderId="0" applyFont="0" applyFill="0" applyBorder="0" applyAlignment="0" applyProtection="0"/>
    <xf numFmtId="0" fontId="1" fillId="0" borderId="0"/>
    <xf numFmtId="0" fontId="1" fillId="0" borderId="0"/>
    <xf numFmtId="0" fontId="1" fillId="0" borderId="0"/>
    <xf numFmtId="0" fontId="1" fillId="0" borderId="0"/>
  </cellStyleXfs>
  <cellXfs count="1171">
    <xf numFmtId="0" fontId="0" fillId="0" borderId="0" xfId="0"/>
    <xf numFmtId="0" fontId="4" fillId="2" borderId="0" xfId="3" applyFont="1" applyFill="1" applyAlignment="1" applyProtection="1"/>
    <xf numFmtId="0" fontId="5" fillId="2" borderId="0" xfId="4" applyFont="1" applyFill="1"/>
    <xf numFmtId="0" fontId="6" fillId="2" borderId="0" xfId="4" applyFont="1" applyFill="1"/>
    <xf numFmtId="0" fontId="5" fillId="2" borderId="0" xfId="4" applyFont="1" applyFill="1" applyAlignment="1"/>
    <xf numFmtId="0" fontId="5" fillId="2" borderId="0" xfId="4" applyFont="1" applyFill="1" applyAlignment="1">
      <alignment horizontal="left"/>
    </xf>
    <xf numFmtId="0" fontId="5" fillId="2" borderId="0" xfId="4" applyFont="1" applyFill="1" applyAlignment="1">
      <alignment horizontal="left" vertical="center"/>
    </xf>
    <xf numFmtId="0" fontId="5" fillId="2" borderId="5" xfId="4" applyFont="1" applyFill="1" applyBorder="1" applyAlignment="1">
      <alignment horizontal="center" vertical="center"/>
    </xf>
    <xf numFmtId="0" fontId="5" fillId="2" borderId="0" xfId="4" applyFont="1" applyFill="1" applyAlignment="1">
      <alignment vertical="center"/>
    </xf>
    <xf numFmtId="165" fontId="5" fillId="2" borderId="29" xfId="1" applyNumberFormat="1" applyFont="1" applyFill="1" applyBorder="1" applyAlignment="1">
      <alignment horizontal="right" vertical="center"/>
    </xf>
    <xf numFmtId="165" fontId="5" fillId="2" borderId="31" xfId="1" applyNumberFormat="1" applyFont="1" applyFill="1" applyBorder="1" applyAlignment="1">
      <alignment horizontal="right" vertical="center"/>
    </xf>
    <xf numFmtId="165" fontId="5" fillId="2" borderId="30" xfId="1" applyNumberFormat="1" applyFont="1" applyFill="1" applyBorder="1" applyAlignment="1">
      <alignment horizontal="right" vertical="center"/>
    </xf>
    <xf numFmtId="165" fontId="5" fillId="2" borderId="32" xfId="1" applyNumberFormat="1" applyFont="1" applyFill="1" applyBorder="1" applyAlignment="1">
      <alignment horizontal="right"/>
    </xf>
    <xf numFmtId="165" fontId="5" fillId="2" borderId="33" xfId="1" applyNumberFormat="1" applyFont="1" applyFill="1" applyBorder="1" applyAlignment="1">
      <alignment horizontal="right"/>
    </xf>
    <xf numFmtId="49" fontId="6" fillId="4" borderId="34" xfId="4" applyNumberFormat="1" applyFont="1" applyFill="1" applyBorder="1" applyAlignment="1">
      <alignment horizontal="center" vertical="center"/>
    </xf>
    <xf numFmtId="165" fontId="5" fillId="2" borderId="35" xfId="1" applyNumberFormat="1" applyFont="1" applyFill="1" applyBorder="1" applyAlignment="1">
      <alignment horizontal="right" vertical="center"/>
    </xf>
    <xf numFmtId="165" fontId="5" fillId="2" borderId="1" xfId="1" applyNumberFormat="1" applyFont="1" applyFill="1" applyBorder="1" applyAlignment="1">
      <alignment horizontal="right" vertical="center"/>
    </xf>
    <xf numFmtId="165" fontId="5" fillId="2" borderId="2" xfId="1" applyNumberFormat="1" applyFont="1" applyFill="1" applyBorder="1" applyAlignment="1">
      <alignment horizontal="right" vertical="center"/>
    </xf>
    <xf numFmtId="165" fontId="5" fillId="2" borderId="36" xfId="1" applyNumberFormat="1" applyFont="1" applyFill="1" applyBorder="1" applyAlignment="1">
      <alignment horizontal="right"/>
    </xf>
    <xf numFmtId="49" fontId="6" fillId="4" borderId="37" xfId="4" applyNumberFormat="1" applyFont="1" applyFill="1" applyBorder="1" applyAlignment="1">
      <alignment horizontal="center" vertical="center"/>
    </xf>
    <xf numFmtId="165" fontId="5" fillId="2" borderId="35" xfId="1" applyNumberFormat="1" applyFont="1" applyFill="1" applyBorder="1" applyAlignment="1">
      <alignment horizontal="right"/>
    </xf>
    <xf numFmtId="165" fontId="5" fillId="2" borderId="1" xfId="1" applyNumberFormat="1" applyFont="1" applyFill="1" applyBorder="1" applyAlignment="1">
      <alignment horizontal="right"/>
    </xf>
    <xf numFmtId="165" fontId="5" fillId="2" borderId="2" xfId="1" applyNumberFormat="1" applyFont="1" applyFill="1" applyBorder="1" applyAlignment="1">
      <alignment horizontal="right"/>
    </xf>
    <xf numFmtId="49" fontId="6" fillId="4" borderId="37" xfId="4" quotePrefix="1" applyNumberFormat="1" applyFont="1" applyFill="1" applyBorder="1" applyAlignment="1">
      <alignment horizontal="center" vertical="center"/>
    </xf>
    <xf numFmtId="165" fontId="5" fillId="2" borderId="40" xfId="1" applyNumberFormat="1" applyFont="1" applyFill="1" applyBorder="1" applyAlignment="1">
      <alignment horizontal="right"/>
    </xf>
    <xf numFmtId="165" fontId="5" fillId="2" borderId="42" xfId="1" applyNumberFormat="1" applyFont="1" applyFill="1" applyBorder="1" applyAlignment="1">
      <alignment horizontal="right"/>
    </xf>
    <xf numFmtId="165" fontId="5" fillId="2" borderId="41" xfId="1" applyNumberFormat="1" applyFont="1" applyFill="1" applyBorder="1" applyAlignment="1">
      <alignment horizontal="right"/>
    </xf>
    <xf numFmtId="165" fontId="5" fillId="2" borderId="43" xfId="1" applyNumberFormat="1" applyFont="1" applyFill="1" applyBorder="1" applyAlignment="1">
      <alignment horizontal="right"/>
    </xf>
    <xf numFmtId="165" fontId="5" fillId="2" borderId="44" xfId="1" applyNumberFormat="1" applyFont="1" applyFill="1" applyBorder="1" applyAlignment="1">
      <alignment horizontal="right"/>
    </xf>
    <xf numFmtId="49" fontId="6" fillId="4" borderId="45" xfId="4" applyNumberFormat="1" applyFont="1" applyFill="1" applyBorder="1" applyAlignment="1">
      <alignment horizontal="center" vertical="center"/>
    </xf>
    <xf numFmtId="165" fontId="5" fillId="2" borderId="47" xfId="1" applyNumberFormat="1" applyFont="1" applyFill="1" applyBorder="1" applyAlignment="1">
      <alignment horizontal="right" vertical="center"/>
    </xf>
    <xf numFmtId="165" fontId="5" fillId="2" borderId="27" xfId="1" applyNumberFormat="1" applyFont="1" applyFill="1" applyBorder="1" applyAlignment="1">
      <alignment horizontal="right" vertical="center"/>
    </xf>
    <xf numFmtId="165" fontId="5" fillId="3" borderId="32" xfId="1" applyNumberFormat="1" applyFont="1" applyFill="1" applyBorder="1" applyAlignment="1">
      <alignment horizontal="right"/>
    </xf>
    <xf numFmtId="49" fontId="6" fillId="4" borderId="49" xfId="4" applyNumberFormat="1" applyFont="1" applyFill="1" applyBorder="1" applyAlignment="1">
      <alignment horizontal="center" vertical="center"/>
    </xf>
    <xf numFmtId="165" fontId="5" fillId="2" borderId="52" xfId="1" applyNumberFormat="1" applyFont="1" applyFill="1" applyBorder="1" applyAlignment="1">
      <alignment horizontal="right"/>
    </xf>
    <xf numFmtId="165" fontId="5" fillId="2" borderId="38" xfId="1" applyNumberFormat="1" applyFont="1" applyFill="1" applyBorder="1" applyAlignment="1">
      <alignment horizontal="right"/>
    </xf>
    <xf numFmtId="165" fontId="5" fillId="2" borderId="53" xfId="1" applyNumberFormat="1" applyFont="1" applyFill="1" applyBorder="1" applyAlignment="1">
      <alignment horizontal="right"/>
    </xf>
    <xf numFmtId="165" fontId="5" fillId="3" borderId="43" xfId="1" applyNumberFormat="1" applyFont="1" applyFill="1" applyBorder="1" applyAlignment="1">
      <alignment horizontal="right"/>
    </xf>
    <xf numFmtId="49" fontId="6" fillId="4" borderId="54" xfId="4" applyNumberFormat="1" applyFont="1" applyFill="1" applyBorder="1" applyAlignment="1">
      <alignment horizontal="center" vertical="center"/>
    </xf>
    <xf numFmtId="0" fontId="5" fillId="2" borderId="46" xfId="4" applyFont="1" applyFill="1" applyBorder="1" applyAlignment="1"/>
    <xf numFmtId="165" fontId="5" fillId="3" borderId="29" xfId="1" applyNumberFormat="1" applyFont="1" applyFill="1" applyBorder="1" applyAlignment="1">
      <alignment horizontal="right" vertical="center"/>
    </xf>
    <xf numFmtId="165" fontId="5" fillId="3" borderId="31" xfId="1" applyNumberFormat="1" applyFont="1" applyFill="1" applyBorder="1" applyAlignment="1">
      <alignment horizontal="right" vertical="center"/>
    </xf>
    <xf numFmtId="165" fontId="5" fillId="3" borderId="30" xfId="1" applyNumberFormat="1" applyFont="1" applyFill="1" applyBorder="1" applyAlignment="1">
      <alignment horizontal="right" vertical="center"/>
    </xf>
    <xf numFmtId="165" fontId="5" fillId="3" borderId="32" xfId="1" applyNumberFormat="1" applyFont="1" applyFill="1" applyBorder="1" applyAlignment="1">
      <alignment horizontal="right" vertical="center"/>
    </xf>
    <xf numFmtId="165" fontId="5" fillId="3" borderId="49" xfId="1" applyNumberFormat="1" applyFont="1" applyFill="1" applyBorder="1" applyAlignment="1">
      <alignment horizontal="right" vertical="center"/>
    </xf>
    <xf numFmtId="0" fontId="5" fillId="2" borderId="26" xfId="4" applyFont="1" applyFill="1" applyBorder="1" applyAlignment="1"/>
    <xf numFmtId="165" fontId="5" fillId="3" borderId="35" xfId="1" applyNumberFormat="1" applyFont="1" applyFill="1" applyBorder="1" applyAlignment="1">
      <alignment horizontal="right" vertical="center"/>
    </xf>
    <xf numFmtId="165" fontId="5" fillId="3" borderId="1" xfId="1" applyNumberFormat="1" applyFont="1" applyFill="1" applyBorder="1" applyAlignment="1">
      <alignment horizontal="right" vertical="center"/>
    </xf>
    <xf numFmtId="165" fontId="5" fillId="3" borderId="2" xfId="1" applyNumberFormat="1" applyFont="1" applyFill="1" applyBorder="1" applyAlignment="1">
      <alignment horizontal="right" vertical="center"/>
    </xf>
    <xf numFmtId="165" fontId="5" fillId="3" borderId="36" xfId="1" applyNumberFormat="1" applyFont="1" applyFill="1" applyBorder="1" applyAlignment="1">
      <alignment horizontal="right" vertical="center"/>
    </xf>
    <xf numFmtId="165" fontId="5" fillId="3" borderId="37" xfId="1" applyNumberFormat="1" applyFont="1" applyFill="1" applyBorder="1" applyAlignment="1">
      <alignment horizontal="right" vertical="center"/>
    </xf>
    <xf numFmtId="49" fontId="6" fillId="4" borderId="17" xfId="4" applyNumberFormat="1" applyFont="1" applyFill="1" applyBorder="1" applyAlignment="1">
      <alignment horizontal="center" vertical="center"/>
    </xf>
    <xf numFmtId="0" fontId="5" fillId="2" borderId="50" xfId="4" applyFont="1" applyFill="1" applyBorder="1" applyAlignment="1"/>
    <xf numFmtId="165" fontId="5" fillId="3" borderId="54" xfId="1" applyNumberFormat="1" applyFont="1" applyFill="1" applyBorder="1" applyAlignment="1">
      <alignment horizontal="right"/>
    </xf>
    <xf numFmtId="49" fontId="6" fillId="4" borderId="54" xfId="4" quotePrefix="1" applyNumberFormat="1" applyFont="1" applyFill="1" applyBorder="1" applyAlignment="1">
      <alignment horizontal="center" vertical="center"/>
    </xf>
    <xf numFmtId="0" fontId="5" fillId="2" borderId="47" xfId="4" applyFont="1" applyFill="1" applyBorder="1" applyAlignment="1"/>
    <xf numFmtId="165" fontId="5" fillId="2" borderId="48" xfId="1" applyNumberFormat="1" applyFont="1" applyFill="1" applyBorder="1" applyAlignment="1">
      <alignment horizontal="right" vertical="center"/>
    </xf>
    <xf numFmtId="165" fontId="5" fillId="3" borderId="34" xfId="1" applyNumberFormat="1" applyFont="1" applyFill="1" applyBorder="1" applyAlignment="1">
      <alignment horizontal="right"/>
    </xf>
    <xf numFmtId="165" fontId="5" fillId="3" borderId="33" xfId="1" applyNumberFormat="1" applyFont="1" applyFill="1" applyBorder="1" applyAlignment="1">
      <alignment horizontal="right"/>
    </xf>
    <xf numFmtId="0" fontId="5" fillId="2" borderId="40" xfId="4" applyFont="1" applyFill="1" applyBorder="1"/>
    <xf numFmtId="165" fontId="5" fillId="2" borderId="51" xfId="1" applyNumberFormat="1" applyFont="1" applyFill="1" applyBorder="1" applyAlignment="1">
      <alignment horizontal="right"/>
    </xf>
    <xf numFmtId="0" fontId="13" fillId="2" borderId="0" xfId="4" applyFont="1" applyFill="1"/>
    <xf numFmtId="49" fontId="6" fillId="4" borderId="33" xfId="4" applyNumberFormat="1" applyFont="1" applyFill="1" applyBorder="1" applyAlignment="1">
      <alignment horizontal="center" vertical="center"/>
    </xf>
    <xf numFmtId="49" fontId="6" fillId="4" borderId="36" xfId="4" applyNumberFormat="1" applyFont="1" applyFill="1" applyBorder="1" applyAlignment="1">
      <alignment horizontal="center" vertical="center"/>
    </xf>
    <xf numFmtId="49" fontId="6" fillId="4" borderId="36" xfId="4" quotePrefix="1" applyNumberFormat="1" applyFont="1" applyFill="1" applyBorder="1" applyAlignment="1">
      <alignment horizontal="center" vertical="center"/>
    </xf>
    <xf numFmtId="49" fontId="6" fillId="4" borderId="44" xfId="4" applyNumberFormat="1" applyFont="1" applyFill="1" applyBorder="1" applyAlignment="1">
      <alignment horizontal="center" vertical="center"/>
    </xf>
    <xf numFmtId="49" fontId="6" fillId="4" borderId="32" xfId="4" applyNumberFormat="1" applyFont="1" applyFill="1" applyBorder="1" applyAlignment="1">
      <alignment horizontal="center" vertical="center"/>
    </xf>
    <xf numFmtId="0" fontId="5" fillId="2" borderId="0" xfId="4" applyFont="1" applyFill="1" applyBorder="1"/>
    <xf numFmtId="49" fontId="6" fillId="4" borderId="43" xfId="4" applyNumberFormat="1" applyFont="1" applyFill="1" applyBorder="1" applyAlignment="1">
      <alignment horizontal="center" vertical="center"/>
    </xf>
    <xf numFmtId="49" fontId="6" fillId="4" borderId="21" xfId="4" applyNumberFormat="1" applyFont="1" applyFill="1" applyBorder="1" applyAlignment="1">
      <alignment horizontal="center" vertical="center"/>
    </xf>
    <xf numFmtId="49" fontId="6" fillId="4" borderId="43" xfId="4" quotePrefix="1" applyNumberFormat="1" applyFont="1" applyFill="1" applyBorder="1" applyAlignment="1">
      <alignment horizontal="center" vertical="center"/>
    </xf>
    <xf numFmtId="0" fontId="9" fillId="2" borderId="0" xfId="5" applyFont="1" applyFill="1"/>
    <xf numFmtId="0" fontId="9" fillId="2" borderId="5" xfId="5" applyFont="1" applyFill="1" applyBorder="1"/>
    <xf numFmtId="0" fontId="9" fillId="2" borderId="5" xfId="5" applyFont="1" applyFill="1" applyBorder="1" applyAlignment="1">
      <alignment horizontal="center"/>
    </xf>
    <xf numFmtId="0" fontId="8" fillId="2" borderId="0" xfId="5" applyFont="1" applyFill="1"/>
    <xf numFmtId="0" fontId="10" fillId="2" borderId="0" xfId="4" applyFont="1" applyFill="1"/>
    <xf numFmtId="0" fontId="7" fillId="3" borderId="0" xfId="4" applyFont="1" applyFill="1" applyBorder="1" applyAlignment="1">
      <alignment vertical="center" wrapText="1"/>
    </xf>
    <xf numFmtId="0" fontId="7" fillId="2" borderId="0" xfId="4" applyFont="1" applyFill="1" applyBorder="1" applyAlignment="1">
      <alignment horizontal="center" vertical="center" wrapText="1"/>
    </xf>
    <xf numFmtId="0" fontId="1" fillId="2" borderId="0" xfId="4" applyFill="1"/>
    <xf numFmtId="0" fontId="5" fillId="2" borderId="0" xfId="4" applyFont="1" applyFill="1" applyBorder="1" applyAlignment="1">
      <alignment horizontal="left" vertical="center"/>
    </xf>
    <xf numFmtId="0" fontId="14" fillId="2" borderId="0" xfId="4" applyFont="1" applyFill="1"/>
    <xf numFmtId="0" fontId="14" fillId="2" borderId="0" xfId="4" applyFont="1" applyFill="1" applyAlignment="1">
      <alignment vertical="center"/>
    </xf>
    <xf numFmtId="0" fontId="14" fillId="5" borderId="62" xfId="4" applyFont="1" applyFill="1" applyBorder="1" applyAlignment="1">
      <alignment horizontal="center" vertical="center"/>
    </xf>
    <xf numFmtId="0" fontId="14" fillId="5" borderId="62" xfId="4" applyFont="1" applyFill="1" applyBorder="1" applyAlignment="1">
      <alignment horizontal="center" vertical="center" wrapText="1"/>
    </xf>
    <xf numFmtId="0" fontId="14" fillId="5" borderId="64" xfId="4" applyFont="1" applyFill="1" applyBorder="1" applyAlignment="1">
      <alignment horizontal="center" vertical="center" wrapText="1"/>
    </xf>
    <xf numFmtId="0" fontId="14" fillId="5" borderId="65" xfId="4" applyFont="1" applyFill="1" applyBorder="1" applyAlignment="1">
      <alignment horizontal="center" vertical="center" wrapText="1"/>
    </xf>
    <xf numFmtId="0" fontId="14" fillId="5" borderId="7" xfId="4" applyFont="1" applyFill="1" applyBorder="1" applyAlignment="1">
      <alignment horizontal="center" vertical="center" wrapText="1"/>
    </xf>
    <xf numFmtId="0" fontId="14" fillId="5" borderId="6" xfId="4" applyFont="1" applyFill="1" applyBorder="1" applyAlignment="1">
      <alignment horizontal="center" vertical="center" wrapText="1"/>
    </xf>
    <xf numFmtId="0" fontId="14" fillId="5" borderId="66" xfId="4" applyFont="1" applyFill="1" applyBorder="1" applyAlignment="1">
      <alignment horizontal="center" vertical="center"/>
    </xf>
    <xf numFmtId="0" fontId="14" fillId="5" borderId="8" xfId="4" applyFont="1" applyFill="1" applyBorder="1" applyAlignment="1">
      <alignment horizontal="center" vertical="center" wrapText="1"/>
    </xf>
    <xf numFmtId="0" fontId="14" fillId="5" borderId="66" xfId="4" applyFont="1" applyFill="1" applyBorder="1" applyAlignment="1">
      <alignment horizontal="center" vertical="center" wrapText="1"/>
    </xf>
    <xf numFmtId="0" fontId="14" fillId="5" borderId="7" xfId="4" applyFont="1" applyFill="1" applyBorder="1" applyAlignment="1">
      <alignment horizontal="center" vertical="center"/>
    </xf>
    <xf numFmtId="0" fontId="14" fillId="0" borderId="66" xfId="4" applyFont="1" applyFill="1" applyBorder="1" applyAlignment="1">
      <alignment horizontal="center" vertical="center" wrapText="1"/>
    </xf>
    <xf numFmtId="0" fontId="17" fillId="0" borderId="47" xfId="6" applyFont="1" applyBorder="1" applyAlignment="1" applyProtection="1">
      <alignment horizontal="left" vertical="center"/>
      <protection locked="0"/>
    </xf>
    <xf numFmtId="165" fontId="18" fillId="0" borderId="27" xfId="1" applyNumberFormat="1" applyFont="1" applyBorder="1" applyAlignment="1">
      <alignment horizontal="right" vertical="center"/>
    </xf>
    <xf numFmtId="165" fontId="18" fillId="0" borderId="5" xfId="1" applyNumberFormat="1" applyFont="1" applyBorder="1" applyAlignment="1">
      <alignment horizontal="right" vertical="center"/>
    </xf>
    <xf numFmtId="165" fontId="18" fillId="0" borderId="67" xfId="1" applyNumberFormat="1" applyFont="1" applyBorder="1" applyAlignment="1">
      <alignment horizontal="right" vertical="center"/>
    </xf>
    <xf numFmtId="166" fontId="15" fillId="5" borderId="33" xfId="1" quotePrefix="1" applyNumberFormat="1" applyFont="1" applyFill="1" applyBorder="1" applyAlignment="1">
      <alignment horizontal="center" vertical="center"/>
    </xf>
    <xf numFmtId="166" fontId="19" fillId="0" borderId="34" xfId="1" applyNumberFormat="1" applyFont="1" applyBorder="1" applyAlignment="1">
      <alignment vertical="center"/>
    </xf>
    <xf numFmtId="0" fontId="14" fillId="0" borderId="35" xfId="4" applyFont="1" applyBorder="1" applyAlignment="1">
      <alignment vertical="center"/>
    </xf>
    <xf numFmtId="165" fontId="18" fillId="0" borderId="1" xfId="1" applyNumberFormat="1" applyFont="1" applyBorder="1" applyAlignment="1">
      <alignment horizontal="right" vertical="center"/>
    </xf>
    <xf numFmtId="165" fontId="18" fillId="0" borderId="4" xfId="1" applyNumberFormat="1" applyFont="1" applyBorder="1" applyAlignment="1">
      <alignment horizontal="right" vertical="center"/>
    </xf>
    <xf numFmtId="165" fontId="18" fillId="0" borderId="68" xfId="1" applyNumberFormat="1" applyFont="1" applyBorder="1" applyAlignment="1">
      <alignment horizontal="right" vertical="center"/>
    </xf>
    <xf numFmtId="166" fontId="14" fillId="5" borderId="36" xfId="1" applyNumberFormat="1" applyFont="1" applyFill="1" applyBorder="1" applyAlignment="1">
      <alignment vertical="center"/>
    </xf>
    <xf numFmtId="166" fontId="19" fillId="0" borderId="37" xfId="1" applyNumberFormat="1" applyFont="1" applyBorder="1" applyAlignment="1">
      <alignment vertical="center"/>
    </xf>
    <xf numFmtId="0" fontId="20" fillId="0" borderId="35" xfId="6" applyFont="1" applyBorder="1" applyAlignment="1" applyProtection="1">
      <alignment horizontal="left"/>
      <protection locked="0"/>
    </xf>
    <xf numFmtId="166" fontId="14" fillId="0" borderId="37" xfId="1" applyNumberFormat="1" applyFont="1" applyBorder="1" applyAlignment="1">
      <alignment vertical="center"/>
    </xf>
    <xf numFmtId="166" fontId="19" fillId="5" borderId="36" xfId="1" applyNumberFormat="1" applyFont="1" applyFill="1" applyBorder="1" applyAlignment="1">
      <alignment vertical="center"/>
    </xf>
    <xf numFmtId="0" fontId="20" fillId="0" borderId="35" xfId="6" applyFont="1" applyBorder="1" applyAlignment="1" applyProtection="1">
      <alignment horizontal="left" vertical="center"/>
      <protection locked="0"/>
    </xf>
    <xf numFmtId="0" fontId="21" fillId="0" borderId="35" xfId="6" applyFont="1" applyBorder="1" applyAlignment="1" applyProtection="1">
      <alignment horizontal="left"/>
      <protection locked="0"/>
    </xf>
    <xf numFmtId="0" fontId="14" fillId="2" borderId="0" xfId="4" applyFont="1" applyFill="1" applyBorder="1" applyAlignment="1">
      <alignment vertical="center"/>
    </xf>
    <xf numFmtId="0" fontId="21" fillId="2" borderId="0" xfId="6" applyFont="1" applyFill="1" applyBorder="1" applyAlignment="1" applyProtection="1">
      <alignment horizontal="left"/>
      <protection locked="0"/>
    </xf>
    <xf numFmtId="0" fontId="20" fillId="2" borderId="0" xfId="6" applyFont="1" applyFill="1" applyBorder="1" applyAlignment="1" applyProtection="1">
      <alignment horizontal="left"/>
      <protection locked="0"/>
    </xf>
    <xf numFmtId="0" fontId="17" fillId="0" borderId="35" xfId="6" applyFont="1" applyBorder="1" applyAlignment="1" applyProtection="1">
      <alignment horizontal="left" vertical="center"/>
      <protection locked="0"/>
    </xf>
    <xf numFmtId="166" fontId="23" fillId="5" borderId="36" xfId="1" quotePrefix="1" applyNumberFormat="1" applyFont="1" applyFill="1" applyBorder="1" applyAlignment="1">
      <alignment horizontal="center" vertical="center"/>
    </xf>
    <xf numFmtId="0" fontId="22" fillId="2" borderId="0" xfId="6" applyFont="1" applyFill="1" applyBorder="1" applyAlignment="1">
      <alignment horizontal="left" vertical="top"/>
    </xf>
    <xf numFmtId="0" fontId="14" fillId="2" borderId="0" xfId="4" applyFont="1" applyFill="1" applyAlignment="1"/>
    <xf numFmtId="0" fontId="14" fillId="0" borderId="52" xfId="4" applyFont="1" applyBorder="1" applyAlignment="1">
      <alignment vertical="center"/>
    </xf>
    <xf numFmtId="165" fontId="18" fillId="0" borderId="38" xfId="1" applyNumberFormat="1" applyFont="1" applyBorder="1" applyAlignment="1">
      <alignment horizontal="right" vertical="center"/>
    </xf>
    <xf numFmtId="165" fontId="18" fillId="0" borderId="69" xfId="1" applyNumberFormat="1" applyFont="1" applyBorder="1" applyAlignment="1">
      <alignment horizontal="right" vertical="center"/>
    </xf>
    <xf numFmtId="166" fontId="14" fillId="5" borderId="44" xfId="1" applyNumberFormat="1" applyFont="1" applyFill="1" applyBorder="1" applyAlignment="1">
      <alignment vertical="center"/>
    </xf>
    <xf numFmtId="166" fontId="14" fillId="0" borderId="45" xfId="1" applyNumberFormat="1" applyFont="1" applyBorder="1" applyAlignment="1">
      <alignment vertical="center"/>
    </xf>
    <xf numFmtId="0" fontId="14" fillId="0" borderId="62" xfId="4" applyFont="1" applyBorder="1" applyAlignment="1">
      <alignment vertical="center"/>
    </xf>
    <xf numFmtId="165" fontId="18" fillId="0" borderId="64" xfId="1" applyNumberFormat="1" applyFont="1" applyBorder="1" applyAlignment="1">
      <alignment horizontal="right" vertical="center"/>
    </xf>
    <xf numFmtId="165" fontId="18" fillId="0" borderId="7" xfId="1" applyNumberFormat="1" applyFont="1" applyBorder="1" applyAlignment="1">
      <alignment horizontal="right" vertical="center"/>
    </xf>
    <xf numFmtId="165" fontId="18" fillId="0" borderId="6" xfId="1" applyNumberFormat="1" applyFont="1" applyBorder="1" applyAlignment="1">
      <alignment horizontal="right" vertical="center"/>
    </xf>
    <xf numFmtId="166" fontId="14" fillId="5" borderId="66" xfId="1" applyNumberFormat="1" applyFont="1" applyFill="1" applyBorder="1" applyAlignment="1">
      <alignment vertical="center"/>
    </xf>
    <xf numFmtId="166" fontId="14" fillId="0" borderId="8" xfId="1" applyNumberFormat="1" applyFont="1" applyBorder="1" applyAlignment="1">
      <alignment vertical="center"/>
    </xf>
    <xf numFmtId="0" fontId="20" fillId="2" borderId="0" xfId="6" applyFont="1" applyFill="1" applyBorder="1" applyAlignment="1" applyProtection="1">
      <protection locked="0"/>
    </xf>
    <xf numFmtId="165" fontId="18" fillId="0" borderId="32" xfId="1" applyNumberFormat="1" applyFont="1" applyBorder="1" applyAlignment="1">
      <alignment horizontal="right" vertical="center"/>
    </xf>
    <xf numFmtId="166" fontId="23" fillId="5" borderId="33" xfId="1" applyNumberFormat="1" applyFont="1" applyFill="1" applyBorder="1" applyAlignment="1">
      <alignment horizontal="center" vertical="center"/>
    </xf>
    <xf numFmtId="165" fontId="18" fillId="0" borderId="33" xfId="1" applyNumberFormat="1" applyFont="1" applyBorder="1" applyAlignment="1">
      <alignment horizontal="right" vertical="center"/>
    </xf>
    <xf numFmtId="166" fontId="15" fillId="5" borderId="36" xfId="1" quotePrefix="1" applyNumberFormat="1" applyFont="1" applyFill="1" applyBorder="1" applyAlignment="1">
      <alignment horizontal="center" vertical="center"/>
    </xf>
    <xf numFmtId="166" fontId="14" fillId="0" borderId="37" xfId="1" applyNumberFormat="1" applyFont="1" applyBorder="1" applyAlignment="1">
      <alignment horizontal="center" vertical="center"/>
    </xf>
    <xf numFmtId="0" fontId="22" fillId="2" borderId="0" xfId="6" applyFont="1" applyFill="1" applyBorder="1" applyAlignment="1" applyProtection="1">
      <protection locked="0"/>
    </xf>
    <xf numFmtId="165" fontId="18" fillId="0" borderId="36" xfId="1" applyNumberFormat="1" applyFont="1" applyBorder="1" applyAlignment="1">
      <alignment horizontal="right" vertical="center"/>
    </xf>
    <xf numFmtId="166" fontId="14" fillId="5" borderId="36" xfId="1" applyNumberFormat="1" applyFont="1" applyFill="1" applyBorder="1" applyAlignment="1">
      <alignment horizontal="center" vertical="center"/>
    </xf>
    <xf numFmtId="166" fontId="15" fillId="5" borderId="36" xfId="1" applyNumberFormat="1" applyFont="1" applyFill="1" applyBorder="1" applyAlignment="1">
      <alignment horizontal="left" vertical="center"/>
    </xf>
    <xf numFmtId="0" fontId="14" fillId="0" borderId="2" xfId="4" applyFont="1" applyBorder="1" applyAlignment="1">
      <alignment horizontal="left" vertical="center"/>
    </xf>
    <xf numFmtId="0" fontId="14" fillId="0" borderId="4" xfId="4" applyFont="1" applyBorder="1" applyAlignment="1">
      <alignment horizontal="left" vertical="center"/>
    </xf>
    <xf numFmtId="0" fontId="15" fillId="0" borderId="35" xfId="4" applyFont="1" applyBorder="1" applyAlignment="1">
      <alignment vertical="center"/>
    </xf>
    <xf numFmtId="166" fontId="19" fillId="5" borderId="36" xfId="1" applyNumberFormat="1" applyFont="1" applyFill="1" applyBorder="1" applyAlignment="1">
      <alignment horizontal="center" vertical="center"/>
    </xf>
    <xf numFmtId="166" fontId="15" fillId="5" borderId="36" xfId="1" applyNumberFormat="1" applyFont="1" applyFill="1" applyBorder="1" applyAlignment="1">
      <alignment horizontal="center" vertical="center"/>
    </xf>
    <xf numFmtId="165" fontId="18" fillId="0" borderId="25" xfId="1" applyNumberFormat="1" applyFont="1" applyBorder="1" applyAlignment="1">
      <alignment horizontal="right" vertical="center"/>
    </xf>
    <xf numFmtId="166" fontId="14" fillId="5" borderId="44" xfId="1" applyNumberFormat="1" applyFont="1" applyFill="1" applyBorder="1" applyAlignment="1">
      <alignment horizontal="center" vertical="center"/>
    </xf>
    <xf numFmtId="166" fontId="14" fillId="0" borderId="45" xfId="1" applyNumberFormat="1" applyFont="1" applyBorder="1" applyAlignment="1">
      <alignment horizontal="center" vertical="center"/>
    </xf>
    <xf numFmtId="165" fontId="18" fillId="0" borderId="62" xfId="1" applyNumberFormat="1" applyFont="1" applyBorder="1" applyAlignment="1">
      <alignment horizontal="right" vertical="center"/>
    </xf>
    <xf numFmtId="165" fontId="18" fillId="0" borderId="66" xfId="1" applyNumberFormat="1" applyFont="1" applyBorder="1" applyAlignment="1">
      <alignment horizontal="right" vertical="center"/>
    </xf>
    <xf numFmtId="166" fontId="14" fillId="5" borderId="66" xfId="1" applyNumberFormat="1" applyFont="1" applyFill="1" applyBorder="1" applyAlignment="1">
      <alignment horizontal="center" vertical="center"/>
    </xf>
    <xf numFmtId="166" fontId="14" fillId="2" borderId="0" xfId="1" applyNumberFormat="1" applyFont="1" applyFill="1"/>
    <xf numFmtId="166" fontId="14" fillId="2" borderId="0" xfId="1" applyNumberFormat="1" applyFont="1" applyFill="1" applyAlignment="1">
      <alignment horizontal="center" vertical="center"/>
    </xf>
    <xf numFmtId="165" fontId="14" fillId="0" borderId="64" xfId="1" applyNumberFormat="1" applyFont="1" applyBorder="1" applyAlignment="1">
      <alignment vertical="center"/>
    </xf>
    <xf numFmtId="165" fontId="14" fillId="0" borderId="66" xfId="1" applyNumberFormat="1" applyFont="1" applyBorder="1" applyAlignment="1"/>
    <xf numFmtId="166" fontId="15" fillId="5" borderId="8" xfId="1" quotePrefix="1" applyNumberFormat="1" applyFont="1" applyFill="1" applyBorder="1" applyAlignment="1">
      <alignment horizontal="center" vertical="center" wrapText="1"/>
    </xf>
    <xf numFmtId="166" fontId="14" fillId="0" borderId="8" xfId="1" applyNumberFormat="1" applyFont="1" applyBorder="1"/>
    <xf numFmtId="0" fontId="14" fillId="3" borderId="0" xfId="4" applyFont="1" applyFill="1"/>
    <xf numFmtId="165" fontId="14" fillId="2" borderId="0" xfId="1" applyNumberFormat="1" applyFont="1" applyFill="1"/>
    <xf numFmtId="165" fontId="14" fillId="0" borderId="64" xfId="1" applyNumberFormat="1" applyFont="1" applyBorder="1" applyAlignment="1"/>
    <xf numFmtId="165" fontId="14" fillId="0" borderId="8" xfId="1" applyNumberFormat="1" applyFont="1" applyBorder="1" applyAlignment="1"/>
    <xf numFmtId="166" fontId="15" fillId="5" borderId="8" xfId="1" applyNumberFormat="1" applyFont="1" applyFill="1" applyBorder="1" applyAlignment="1">
      <alignment horizontal="left" vertical="center"/>
    </xf>
    <xf numFmtId="165" fontId="5" fillId="2" borderId="0" xfId="4" applyNumberFormat="1" applyFont="1" applyFill="1"/>
    <xf numFmtId="0" fontId="9" fillId="2" borderId="0" xfId="4" applyFont="1" applyFill="1"/>
    <xf numFmtId="0" fontId="24" fillId="2" borderId="0" xfId="3" applyFont="1" applyFill="1" applyAlignment="1" applyProtection="1"/>
    <xf numFmtId="0" fontId="9" fillId="2" borderId="0" xfId="4" applyFont="1" applyFill="1" applyBorder="1"/>
    <xf numFmtId="0" fontId="9" fillId="2" borderId="0" xfId="4" applyFont="1" applyFill="1" applyBorder="1" applyAlignment="1"/>
    <xf numFmtId="0" fontId="25" fillId="2" borderId="0" xfId="4" applyFont="1" applyFill="1" applyBorder="1" applyAlignment="1">
      <alignment horizontal="center" vertical="center" wrapText="1"/>
    </xf>
    <xf numFmtId="0" fontId="9" fillId="2" borderId="0" xfId="4" applyFont="1" applyFill="1" applyAlignment="1">
      <alignment horizontal="left" vertical="center"/>
    </xf>
    <xf numFmtId="0" fontId="9" fillId="2" borderId="5" xfId="4" applyFont="1" applyFill="1" applyBorder="1" applyAlignment="1">
      <alignment horizontal="center" vertical="center"/>
    </xf>
    <xf numFmtId="0" fontId="9" fillId="2" borderId="0" xfId="4" applyFont="1" applyFill="1" applyAlignment="1">
      <alignment vertical="center"/>
    </xf>
    <xf numFmtId="0" fontId="9" fillId="5" borderId="46" xfId="4" applyFont="1" applyFill="1" applyBorder="1" applyAlignment="1">
      <alignment horizontal="center" vertical="center" wrapText="1"/>
    </xf>
    <xf numFmtId="0" fontId="9" fillId="5" borderId="13" xfId="4" applyFont="1" applyFill="1" applyBorder="1" applyAlignment="1">
      <alignment horizontal="center" vertical="center" wrapText="1"/>
    </xf>
    <xf numFmtId="0" fontId="9" fillId="5" borderId="14" xfId="4" applyFont="1" applyFill="1" applyBorder="1" applyAlignment="1">
      <alignment horizontal="center" vertical="center" wrapText="1"/>
    </xf>
    <xf numFmtId="0" fontId="9" fillId="5" borderId="72" xfId="4" applyFont="1" applyFill="1" applyBorder="1" applyAlignment="1">
      <alignment horizontal="center" vertical="center" wrapText="1"/>
    </xf>
    <xf numFmtId="0" fontId="9" fillId="5" borderId="14" xfId="4" applyFont="1" applyFill="1" applyBorder="1" applyAlignment="1">
      <alignment horizontal="center" vertical="center"/>
    </xf>
    <xf numFmtId="165" fontId="27" fillId="2" borderId="35" xfId="1" applyNumberFormat="1" applyFont="1" applyFill="1" applyBorder="1"/>
    <xf numFmtId="165" fontId="27" fillId="2" borderId="1" xfId="1" applyNumberFormat="1" applyFont="1" applyFill="1" applyBorder="1"/>
    <xf numFmtId="165" fontId="27" fillId="2" borderId="61" xfId="1" applyNumberFormat="1" applyFont="1" applyFill="1" applyBorder="1"/>
    <xf numFmtId="165" fontId="27" fillId="2" borderId="3" xfId="1" applyNumberFormat="1" applyFont="1" applyFill="1" applyBorder="1"/>
    <xf numFmtId="0" fontId="8" fillId="5" borderId="61" xfId="4" quotePrefix="1" applyFont="1" applyFill="1" applyBorder="1" applyAlignment="1">
      <alignment horizontal="center" vertical="center"/>
    </xf>
    <xf numFmtId="0" fontId="27" fillId="2" borderId="0" xfId="4" applyFont="1" applyFill="1"/>
    <xf numFmtId="9" fontId="27" fillId="2" borderId="40" xfId="2" applyFont="1" applyFill="1" applyBorder="1" applyAlignment="1">
      <alignment horizontal="center"/>
    </xf>
    <xf numFmtId="9" fontId="27" fillId="2" borderId="42" xfId="2" applyFont="1" applyFill="1" applyBorder="1" applyAlignment="1">
      <alignment horizontal="center"/>
    </xf>
    <xf numFmtId="9" fontId="27" fillId="2" borderId="51" xfId="2" applyFont="1" applyFill="1" applyBorder="1" applyAlignment="1">
      <alignment horizontal="center"/>
    </xf>
    <xf numFmtId="9" fontId="27" fillId="2" borderId="71" xfId="2" applyFont="1" applyFill="1" applyBorder="1" applyAlignment="1">
      <alignment horizontal="center"/>
    </xf>
    <xf numFmtId="0" fontId="8" fillId="5" borderId="51" xfId="4" applyFont="1" applyFill="1" applyBorder="1" applyAlignment="1">
      <alignment horizontal="center" vertical="center"/>
    </xf>
    <xf numFmtId="0" fontId="27" fillId="2" borderId="5" xfId="4" applyFont="1" applyFill="1" applyBorder="1"/>
    <xf numFmtId="3" fontId="27" fillId="2" borderId="35" xfId="4" applyNumberFormat="1" applyFont="1" applyFill="1" applyBorder="1"/>
    <xf numFmtId="3" fontId="27" fillId="2" borderId="1" xfId="4" applyNumberFormat="1" applyFont="1" applyFill="1" applyBorder="1"/>
    <xf numFmtId="3" fontId="27" fillId="2" borderId="61" xfId="4" applyNumberFormat="1" applyFont="1" applyFill="1" applyBorder="1"/>
    <xf numFmtId="3" fontId="27" fillId="2" borderId="3" xfId="4" applyNumberFormat="1" applyFont="1" applyFill="1" applyBorder="1"/>
    <xf numFmtId="0" fontId="27" fillId="2" borderId="35" xfId="4" applyFont="1" applyFill="1" applyBorder="1"/>
    <xf numFmtId="0" fontId="27" fillId="2" borderId="1" xfId="4" applyFont="1" applyFill="1" applyBorder="1"/>
    <xf numFmtId="0" fontId="27" fillId="2" borderId="61" xfId="4" applyFont="1" applyFill="1" applyBorder="1"/>
    <xf numFmtId="0" fontId="27" fillId="2" borderId="3" xfId="4" applyFont="1" applyFill="1" applyBorder="1"/>
    <xf numFmtId="9" fontId="27" fillId="2" borderId="40" xfId="2" applyFont="1" applyFill="1" applyBorder="1"/>
    <xf numFmtId="9" fontId="27" fillId="2" borderId="42" xfId="2" applyFont="1" applyFill="1" applyBorder="1"/>
    <xf numFmtId="9" fontId="27" fillId="2" borderId="51" xfId="2" applyFont="1" applyFill="1" applyBorder="1"/>
    <xf numFmtId="9" fontId="27" fillId="2" borderId="71" xfId="2" applyFont="1" applyFill="1" applyBorder="1"/>
    <xf numFmtId="0" fontId="26" fillId="0" borderId="0" xfId="4" applyFont="1" applyFill="1"/>
    <xf numFmtId="0" fontId="27" fillId="0" borderId="0" xfId="4" applyFont="1" applyFill="1"/>
    <xf numFmtId="0" fontId="26" fillId="2" borderId="0" xfId="4" applyFont="1" applyFill="1"/>
    <xf numFmtId="0" fontId="28" fillId="2" borderId="0" xfId="4" applyFont="1" applyFill="1"/>
    <xf numFmtId="0" fontId="5" fillId="3" borderId="0" xfId="7" applyFont="1" applyFill="1"/>
    <xf numFmtId="0" fontId="4" fillId="3" borderId="0" xfId="3" applyFont="1" applyFill="1" applyAlignment="1" applyProtection="1"/>
    <xf numFmtId="0" fontId="5" fillId="3" borderId="0" xfId="7" applyFont="1" applyFill="1" applyBorder="1" applyAlignment="1">
      <alignment horizontal="left" vertical="center" wrapText="1"/>
    </xf>
    <xf numFmtId="0" fontId="5" fillId="3" borderId="0" xfId="7" applyFont="1" applyFill="1" applyBorder="1" applyAlignment="1">
      <alignment horizontal="left" vertical="center"/>
    </xf>
    <xf numFmtId="0" fontId="7" fillId="3" borderId="0" xfId="7" applyFont="1" applyFill="1" applyBorder="1" applyAlignment="1">
      <alignment horizontal="center" vertical="center" wrapText="1"/>
    </xf>
    <xf numFmtId="0" fontId="5" fillId="3" borderId="0" xfId="7" applyFont="1" applyFill="1" applyBorder="1" applyAlignment="1">
      <alignment vertical="center" wrapText="1"/>
    </xf>
    <xf numFmtId="0" fontId="5" fillId="3" borderId="0" xfId="7" applyFont="1" applyFill="1" applyBorder="1"/>
    <xf numFmtId="0" fontId="5" fillId="3" borderId="0" xfId="7" applyFont="1" applyFill="1" applyAlignment="1"/>
    <xf numFmtId="3" fontId="5" fillId="3" borderId="0" xfId="7" applyNumberFormat="1" applyFont="1" applyFill="1"/>
    <xf numFmtId="0" fontId="10" fillId="3" borderId="0" xfId="7" applyFont="1" applyFill="1" applyAlignment="1">
      <alignment vertical="center"/>
    </xf>
    <xf numFmtId="0" fontId="5" fillId="3" borderId="0" xfId="7" applyFont="1" applyFill="1" applyAlignment="1">
      <alignment horizontal="left" vertical="center"/>
    </xf>
    <xf numFmtId="0" fontId="5" fillId="3" borderId="0" xfId="7" applyFont="1" applyFill="1" applyAlignment="1">
      <alignment vertical="center"/>
    </xf>
    <xf numFmtId="0" fontId="5" fillId="3" borderId="1" xfId="7" applyFont="1" applyFill="1" applyBorder="1" applyAlignment="1">
      <alignment horizontal="center" vertical="center" wrapText="1"/>
    </xf>
    <xf numFmtId="0" fontId="5" fillId="3" borderId="38" xfId="7" applyFont="1" applyFill="1" applyBorder="1" applyAlignment="1">
      <alignment horizontal="center" vertical="center" wrapText="1"/>
    </xf>
    <xf numFmtId="0" fontId="10" fillId="3" borderId="38" xfId="7" applyFont="1" applyFill="1" applyBorder="1" applyAlignment="1">
      <alignment horizontal="center" vertical="center" wrapText="1"/>
    </xf>
    <xf numFmtId="0" fontId="5" fillId="3" borderId="39" xfId="7" applyFont="1" applyFill="1" applyBorder="1" applyAlignment="1">
      <alignment horizontal="center" vertical="center" wrapText="1"/>
    </xf>
    <xf numFmtId="0" fontId="5" fillId="3" borderId="53" xfId="7" applyFont="1" applyFill="1" applyBorder="1" applyAlignment="1">
      <alignment horizontal="center" vertical="center" wrapText="1"/>
    </xf>
    <xf numFmtId="0" fontId="29" fillId="3" borderId="58" xfId="7" applyFont="1" applyFill="1" applyBorder="1" applyAlignment="1">
      <alignment horizontal="center" vertical="center" wrapText="1"/>
    </xf>
    <xf numFmtId="0" fontId="29" fillId="3" borderId="71" xfId="7" applyFont="1" applyFill="1" applyBorder="1" applyAlignment="1">
      <alignment horizontal="center" vertical="center" wrapText="1"/>
    </xf>
    <xf numFmtId="0" fontId="29" fillId="3" borderId="42" xfId="7" applyFont="1" applyFill="1" applyBorder="1" applyAlignment="1">
      <alignment horizontal="center" vertical="center" wrapText="1"/>
    </xf>
    <xf numFmtId="0" fontId="29" fillId="3" borderId="55" xfId="7" applyFont="1" applyFill="1" applyBorder="1" applyAlignment="1">
      <alignment horizontal="center" vertical="center" wrapText="1"/>
    </xf>
    <xf numFmtId="0" fontId="29" fillId="3" borderId="40" xfId="7" applyFont="1" applyFill="1" applyBorder="1" applyAlignment="1">
      <alignment horizontal="center" vertical="center" wrapText="1"/>
    </xf>
    <xf numFmtId="0" fontId="29" fillId="3" borderId="54" xfId="7" applyFont="1" applyFill="1" applyBorder="1" applyAlignment="1">
      <alignment horizontal="center" vertical="center" wrapText="1"/>
    </xf>
    <xf numFmtId="0" fontId="29" fillId="6" borderId="26" xfId="7" applyFont="1" applyFill="1" applyBorder="1" applyAlignment="1">
      <alignment horizontal="center" vertical="center" wrapText="1"/>
    </xf>
    <xf numFmtId="0" fontId="29" fillId="6" borderId="19" xfId="7" applyFont="1" applyFill="1" applyBorder="1" applyAlignment="1">
      <alignment horizontal="center" vertical="center" wrapText="1"/>
    </xf>
    <xf numFmtId="0" fontId="29" fillId="6" borderId="17" xfId="7" applyFont="1" applyFill="1" applyBorder="1" applyAlignment="1">
      <alignment horizontal="center" vertical="center" wrapText="1"/>
    </xf>
    <xf numFmtId="0" fontId="29" fillId="6" borderId="75" xfId="7" applyFont="1" applyFill="1" applyBorder="1" applyAlignment="1">
      <alignment horizontal="center" vertical="center" wrapText="1"/>
    </xf>
    <xf numFmtId="0" fontId="29" fillId="6" borderId="0" xfId="7" applyFont="1" applyFill="1" applyBorder="1" applyAlignment="1">
      <alignment horizontal="center" vertical="center" wrapText="1"/>
    </xf>
    <xf numFmtId="0" fontId="29" fillId="6" borderId="13" xfId="7" applyFont="1" applyFill="1" applyBorder="1" applyAlignment="1">
      <alignment horizontal="center" vertical="center" wrapText="1"/>
    </xf>
    <xf numFmtId="0" fontId="29" fillId="6" borderId="18" xfId="7" applyFont="1" applyFill="1" applyBorder="1" applyAlignment="1">
      <alignment horizontal="center" vertical="center" wrapText="1"/>
    </xf>
    <xf numFmtId="0" fontId="29" fillId="6" borderId="20" xfId="7" applyFont="1" applyFill="1" applyBorder="1" applyAlignment="1">
      <alignment horizontal="center" vertical="center" wrapText="1"/>
    </xf>
    <xf numFmtId="0" fontId="29" fillId="3" borderId="0" xfId="7" applyFont="1" applyFill="1" applyAlignment="1">
      <alignment vertical="center"/>
    </xf>
    <xf numFmtId="0" fontId="31" fillId="3" borderId="78" xfId="7" applyFont="1" applyFill="1" applyBorder="1" applyAlignment="1">
      <alignment vertical="center"/>
    </xf>
    <xf numFmtId="0" fontId="31" fillId="3" borderId="60" xfId="7" applyFont="1" applyFill="1" applyBorder="1" applyAlignment="1">
      <alignment vertical="center"/>
    </xf>
    <xf numFmtId="0" fontId="31" fillId="3" borderId="70" xfId="7" applyFont="1" applyFill="1" applyBorder="1" applyAlignment="1">
      <alignment vertical="center"/>
    </xf>
    <xf numFmtId="0" fontId="31" fillId="3" borderId="30" xfId="7" applyFont="1" applyFill="1" applyBorder="1" applyAlignment="1">
      <alignment horizontal="left" vertical="center"/>
    </xf>
    <xf numFmtId="0" fontId="31" fillId="3" borderId="60" xfId="7" applyFont="1" applyFill="1" applyBorder="1" applyAlignment="1">
      <alignment horizontal="left" vertical="center"/>
    </xf>
    <xf numFmtId="1" fontId="5" fillId="3" borderId="29" xfId="7" applyNumberFormat="1" applyFont="1" applyFill="1" applyBorder="1" applyAlignment="1">
      <alignment horizontal="center" vertical="center" wrapText="1"/>
    </xf>
    <xf numFmtId="14" fontId="5" fillId="3" borderId="31" xfId="7" applyNumberFormat="1" applyFont="1" applyFill="1" applyBorder="1" applyAlignment="1">
      <alignment horizontal="center" vertical="center" wrapText="1"/>
    </xf>
    <xf numFmtId="1" fontId="5" fillId="3" borderId="59" xfId="7" applyNumberFormat="1" applyFont="1" applyFill="1" applyBorder="1" applyAlignment="1">
      <alignment horizontal="center" vertical="center" wrapText="1"/>
    </xf>
    <xf numFmtId="3" fontId="5" fillId="3" borderId="70" xfId="7" applyNumberFormat="1" applyFont="1" applyFill="1" applyBorder="1" applyAlignment="1">
      <alignment horizontal="right" vertical="center" wrapText="1"/>
    </xf>
    <xf numFmtId="3" fontId="5" fillId="3" borderId="31" xfId="7" applyNumberFormat="1" applyFont="1" applyFill="1" applyBorder="1" applyAlignment="1">
      <alignment horizontal="right" vertical="center" wrapText="1"/>
    </xf>
    <xf numFmtId="3" fontId="5" fillId="3" borderId="30" xfId="7" applyNumberFormat="1" applyFont="1" applyFill="1" applyBorder="1" applyAlignment="1">
      <alignment horizontal="right" vertical="center" wrapText="1"/>
    </xf>
    <xf numFmtId="3" fontId="5" fillId="3" borderId="29" xfId="7" applyNumberFormat="1" applyFont="1" applyFill="1" applyBorder="1" applyAlignment="1">
      <alignment horizontal="right" vertical="center" wrapText="1"/>
    </xf>
    <xf numFmtId="3" fontId="5" fillId="3" borderId="59" xfId="7" applyNumberFormat="1" applyFont="1" applyFill="1" applyBorder="1" applyAlignment="1">
      <alignment horizontal="right" vertical="center" wrapText="1"/>
    </xf>
    <xf numFmtId="3" fontId="5" fillId="3" borderId="0" xfId="7" applyNumberFormat="1" applyFont="1" applyFill="1" applyAlignment="1">
      <alignment vertical="center"/>
    </xf>
    <xf numFmtId="3" fontId="5" fillId="3" borderId="47" xfId="9" applyNumberFormat="1" applyFont="1" applyFill="1" applyBorder="1" applyProtection="1"/>
    <xf numFmtId="3" fontId="5" fillId="3" borderId="27" xfId="9" applyNumberFormat="1" applyFont="1" applyFill="1" applyBorder="1" applyProtection="1"/>
    <xf numFmtId="3" fontId="5" fillId="3" borderId="48" xfId="9" applyNumberFormat="1" applyFont="1" applyFill="1" applyBorder="1" applyProtection="1"/>
    <xf numFmtId="0" fontId="31" fillId="3" borderId="68" xfId="7" applyFont="1" applyFill="1" applyBorder="1" applyAlignment="1">
      <alignment vertical="center"/>
    </xf>
    <xf numFmtId="0" fontId="31" fillId="3" borderId="4" xfId="7" applyFont="1" applyFill="1" applyBorder="1" applyAlignment="1">
      <alignment vertical="center"/>
    </xf>
    <xf numFmtId="0" fontId="31" fillId="3" borderId="3" xfId="7" applyFont="1" applyFill="1" applyBorder="1" applyAlignment="1">
      <alignment vertical="center"/>
    </xf>
    <xf numFmtId="0" fontId="31" fillId="3" borderId="2" xfId="7" applyFont="1" applyFill="1" applyBorder="1" applyAlignment="1">
      <alignment vertical="center"/>
    </xf>
    <xf numFmtId="1" fontId="5" fillId="3" borderId="35" xfId="7" applyNumberFormat="1" applyFont="1" applyFill="1" applyBorder="1" applyAlignment="1">
      <alignment horizontal="center" vertical="center" wrapText="1"/>
    </xf>
    <xf numFmtId="14" fontId="5" fillId="3" borderId="1" xfId="7" applyNumberFormat="1" applyFont="1" applyFill="1" applyBorder="1" applyAlignment="1">
      <alignment horizontal="center" vertical="center" wrapText="1"/>
    </xf>
    <xf numFmtId="1" fontId="5" fillId="3" borderId="61" xfId="7" applyNumberFormat="1" applyFont="1" applyFill="1" applyBorder="1" applyAlignment="1">
      <alignment horizontal="center" vertical="center" wrapText="1"/>
    </xf>
    <xf numFmtId="3" fontId="5" fillId="3" borderId="3" xfId="7" applyNumberFormat="1" applyFont="1" applyFill="1" applyBorder="1" applyAlignment="1">
      <alignment horizontal="right" vertical="center" wrapText="1"/>
    </xf>
    <xf numFmtId="3" fontId="5" fillId="3" borderId="1" xfId="7" applyNumberFormat="1" applyFont="1" applyFill="1" applyBorder="1" applyAlignment="1">
      <alignment horizontal="right" vertical="center" wrapText="1"/>
    </xf>
    <xf numFmtId="3" fontId="5" fillId="3" borderId="2" xfId="7" applyNumberFormat="1" applyFont="1" applyFill="1" applyBorder="1" applyAlignment="1">
      <alignment horizontal="right" vertical="center" wrapText="1"/>
    </xf>
    <xf numFmtId="3" fontId="5" fillId="3" borderId="35" xfId="7" applyNumberFormat="1" applyFont="1" applyFill="1" applyBorder="1" applyAlignment="1">
      <alignment horizontal="right" vertical="center" wrapText="1"/>
    </xf>
    <xf numFmtId="3" fontId="5" fillId="3" borderId="61" xfId="7" applyNumberFormat="1" applyFont="1" applyFill="1" applyBorder="1" applyAlignment="1">
      <alignment horizontal="right" vertical="center" wrapText="1"/>
    </xf>
    <xf numFmtId="3" fontId="5" fillId="3" borderId="35" xfId="9" applyNumberFormat="1" applyFont="1" applyFill="1" applyBorder="1" applyProtection="1"/>
    <xf numFmtId="3" fontId="5" fillId="3" borderId="1" xfId="9" applyNumberFormat="1" applyFont="1" applyFill="1" applyBorder="1" applyProtection="1"/>
    <xf numFmtId="3" fontId="5" fillId="3" borderId="61" xfId="9" applyNumberFormat="1" applyFont="1" applyFill="1" applyBorder="1" applyProtection="1"/>
    <xf numFmtId="0" fontId="31" fillId="3" borderId="68" xfId="7" applyFont="1" applyFill="1" applyBorder="1" applyAlignment="1">
      <alignment horizontal="left" vertical="center"/>
    </xf>
    <xf numFmtId="0" fontId="31" fillId="3" borderId="4" xfId="7" applyFont="1" applyFill="1" applyBorder="1" applyAlignment="1">
      <alignment horizontal="left" vertical="center"/>
    </xf>
    <xf numFmtId="0" fontId="31" fillId="3" borderId="3" xfId="7" applyFont="1" applyFill="1" applyBorder="1" applyAlignment="1">
      <alignment horizontal="left" vertical="center"/>
    </xf>
    <xf numFmtId="0" fontId="31" fillId="3" borderId="2" xfId="7" applyFont="1" applyFill="1" applyBorder="1" applyAlignment="1">
      <alignment horizontal="left" vertical="center"/>
    </xf>
    <xf numFmtId="0" fontId="31" fillId="3" borderId="73" xfId="7" applyFont="1" applyFill="1" applyBorder="1" applyAlignment="1">
      <alignment vertical="center"/>
    </xf>
    <xf numFmtId="0" fontId="31" fillId="3" borderId="55" xfId="7" applyFont="1" applyFill="1" applyBorder="1" applyAlignment="1">
      <alignment vertical="center"/>
    </xf>
    <xf numFmtId="0" fontId="31" fillId="3" borderId="71" xfId="7" applyFont="1" applyFill="1" applyBorder="1" applyAlignment="1">
      <alignment vertical="center"/>
    </xf>
    <xf numFmtId="0" fontId="31" fillId="3" borderId="41" xfId="7" applyFont="1" applyFill="1" applyBorder="1" applyAlignment="1">
      <alignment vertical="center"/>
    </xf>
    <xf numFmtId="1" fontId="5" fillId="3" borderId="40" xfId="7" applyNumberFormat="1" applyFont="1" applyFill="1" applyBorder="1" applyAlignment="1">
      <alignment horizontal="center" vertical="center" wrapText="1"/>
    </xf>
    <xf numFmtId="1" fontId="5" fillId="3" borderId="42" xfId="7" applyNumberFormat="1" applyFont="1" applyFill="1" applyBorder="1" applyAlignment="1">
      <alignment horizontal="center" vertical="center" wrapText="1"/>
    </xf>
    <xf numFmtId="1" fontId="5" fillId="3" borderId="51" xfId="7" applyNumberFormat="1" applyFont="1" applyFill="1" applyBorder="1" applyAlignment="1">
      <alignment horizontal="center" vertical="center" wrapText="1"/>
    </xf>
    <xf numFmtId="3" fontId="5" fillId="3" borderId="71" xfId="7" applyNumberFormat="1" applyFont="1" applyFill="1" applyBorder="1" applyAlignment="1">
      <alignment horizontal="right" vertical="center" wrapText="1"/>
    </xf>
    <xf numFmtId="3" fontId="5" fillId="3" borderId="42" xfId="7" applyNumberFormat="1" applyFont="1" applyFill="1" applyBorder="1" applyAlignment="1">
      <alignment horizontal="right" vertical="center" wrapText="1"/>
    </xf>
    <xf numFmtId="3" fontId="5" fillId="3" borderId="41" xfId="7" applyNumberFormat="1" applyFont="1" applyFill="1" applyBorder="1" applyAlignment="1">
      <alignment horizontal="right" vertical="center" wrapText="1"/>
    </xf>
    <xf numFmtId="3" fontId="5" fillId="3" borderId="40" xfId="7" applyNumberFormat="1" applyFont="1" applyFill="1" applyBorder="1" applyAlignment="1">
      <alignment horizontal="right" vertical="center" wrapText="1"/>
    </xf>
    <xf numFmtId="3" fontId="5" fillId="3" borderId="51" xfId="7" applyNumberFormat="1" applyFont="1" applyFill="1" applyBorder="1" applyAlignment="1">
      <alignment horizontal="right" vertical="center" wrapText="1"/>
    </xf>
    <xf numFmtId="3" fontId="5" fillId="3" borderId="40" xfId="9" applyNumberFormat="1" applyFont="1" applyFill="1" applyBorder="1" applyProtection="1"/>
    <xf numFmtId="3" fontId="5" fillId="3" borderId="42" xfId="9" applyNumberFormat="1" applyFont="1" applyFill="1" applyBorder="1" applyProtection="1"/>
    <xf numFmtId="3" fontId="5" fillId="3" borderId="51" xfId="9" applyNumberFormat="1" applyFont="1" applyFill="1" applyBorder="1" applyProtection="1"/>
    <xf numFmtId="0" fontId="2" fillId="3" borderId="0" xfId="7" applyFill="1"/>
    <xf numFmtId="0" fontId="32" fillId="3" borderId="0" xfId="7" applyFont="1" applyFill="1"/>
    <xf numFmtId="0" fontId="10" fillId="3" borderId="0" xfId="7" applyFont="1" applyFill="1"/>
    <xf numFmtId="0" fontId="9" fillId="3" borderId="0" xfId="5" applyFont="1" applyFill="1"/>
    <xf numFmtId="0" fontId="9" fillId="3" borderId="5" xfId="5" applyFont="1" applyFill="1" applyBorder="1"/>
    <xf numFmtId="0" fontId="9" fillId="3" borderId="5" xfId="5" applyFont="1" applyFill="1" applyBorder="1" applyAlignment="1">
      <alignment horizontal="center"/>
    </xf>
    <xf numFmtId="0" fontId="8" fillId="3" borderId="0" xfId="5" applyFont="1" applyFill="1"/>
    <xf numFmtId="0" fontId="14" fillId="3" borderId="0" xfId="7" applyFont="1" applyFill="1"/>
    <xf numFmtId="0" fontId="5" fillId="2" borderId="0" xfId="8" applyFont="1" applyFill="1"/>
    <xf numFmtId="0" fontId="9" fillId="2" borderId="0" xfId="5" applyFont="1" applyFill="1" applyBorder="1" applyAlignment="1"/>
    <xf numFmtId="0" fontId="37" fillId="2" borderId="0" xfId="5" applyFont="1" applyFill="1"/>
    <xf numFmtId="0" fontId="8" fillId="2" borderId="0" xfId="5" applyFont="1" applyFill="1" applyBorder="1" applyAlignment="1">
      <alignment horizontal="center" vertical="center" wrapText="1"/>
    </xf>
    <xf numFmtId="0" fontId="9" fillId="2" borderId="0" xfId="5" applyFont="1" applyFill="1" applyAlignment="1">
      <alignment vertical="center"/>
    </xf>
    <xf numFmtId="0" fontId="38" fillId="2" borderId="35" xfId="6" applyFont="1" applyFill="1" applyBorder="1" applyAlignment="1" applyProtection="1">
      <alignment horizontal="left" vertical="center" wrapText="1"/>
      <protection locked="0"/>
    </xf>
    <xf numFmtId="3" fontId="39" fillId="3" borderId="1" xfId="5" applyNumberFormat="1" applyFont="1" applyFill="1" applyBorder="1" applyAlignment="1">
      <alignment horizontal="right" vertical="center"/>
    </xf>
    <xf numFmtId="0" fontId="39" fillId="3" borderId="1" xfId="5" applyFont="1" applyFill="1" applyBorder="1" applyAlignment="1">
      <alignment horizontal="right"/>
    </xf>
    <xf numFmtId="3" fontId="33" fillId="3" borderId="1" xfId="5" applyNumberFormat="1" applyFont="1" applyFill="1" applyBorder="1" applyAlignment="1">
      <alignment horizontal="right"/>
    </xf>
    <xf numFmtId="0" fontId="33" fillId="3" borderId="1" xfId="5" applyFont="1" applyFill="1" applyBorder="1" applyAlignment="1">
      <alignment horizontal="right"/>
    </xf>
    <xf numFmtId="3" fontId="39" fillId="3" borderId="29" xfId="5" applyNumberFormat="1" applyFont="1" applyFill="1" applyBorder="1" applyAlignment="1">
      <alignment horizontal="right" vertical="center"/>
    </xf>
    <xf numFmtId="0" fontId="39" fillId="3" borderId="59" xfId="5" applyFont="1" applyFill="1" applyBorder="1" applyAlignment="1">
      <alignment horizontal="right"/>
    </xf>
    <xf numFmtId="0" fontId="26" fillId="2" borderId="35" xfId="6" applyFont="1" applyFill="1" applyBorder="1" applyAlignment="1" applyProtection="1">
      <alignment horizontal="left" vertical="center" wrapText="1"/>
      <protection locked="0"/>
    </xf>
    <xf numFmtId="3" fontId="9" fillId="2" borderId="1" xfId="5" applyNumberFormat="1" applyFont="1" applyFill="1" applyBorder="1" applyAlignment="1">
      <alignment horizontal="center" vertical="center"/>
    </xf>
    <xf numFmtId="9" fontId="9" fillId="2" borderId="1" xfId="2" applyFont="1" applyFill="1" applyBorder="1" applyAlignment="1">
      <alignment horizontal="center" vertical="center"/>
    </xf>
    <xf numFmtId="3" fontId="5" fillId="2" borderId="1" xfId="5" applyNumberFormat="1" applyFont="1" applyFill="1" applyBorder="1" applyAlignment="1">
      <alignment horizontal="center"/>
    </xf>
    <xf numFmtId="3" fontId="9" fillId="2" borderId="35" xfId="5" applyNumberFormat="1" applyFont="1" applyFill="1" applyBorder="1" applyAlignment="1">
      <alignment horizontal="center" vertical="center"/>
    </xf>
    <xf numFmtId="9" fontId="9" fillId="2" borderId="61" xfId="2" applyFont="1" applyFill="1" applyBorder="1" applyAlignment="1">
      <alignment horizontal="center" vertical="center"/>
    </xf>
    <xf numFmtId="3" fontId="9" fillId="2" borderId="0" xfId="5" applyNumberFormat="1" applyFont="1" applyFill="1"/>
    <xf numFmtId="9" fontId="40" fillId="3" borderId="1" xfId="2" applyFont="1" applyFill="1" applyBorder="1" applyAlignment="1">
      <alignment horizontal="right" vertical="center"/>
    </xf>
    <xf numFmtId="3" fontId="39" fillId="3" borderId="35" xfId="5" applyNumberFormat="1" applyFont="1" applyFill="1" applyBorder="1" applyAlignment="1">
      <alignment horizontal="right" vertical="center"/>
    </xf>
    <xf numFmtId="9" fontId="40" fillId="3" borderId="61" xfId="2" applyFont="1" applyFill="1" applyBorder="1" applyAlignment="1">
      <alignment horizontal="right" vertical="center"/>
    </xf>
    <xf numFmtId="0" fontId="26" fillId="2" borderId="4" xfId="6" applyFont="1" applyFill="1" applyBorder="1" applyAlignment="1" applyProtection="1">
      <alignment horizontal="left" vertical="center"/>
      <protection locked="0"/>
    </xf>
    <xf numFmtId="0" fontId="26" fillId="2" borderId="3" xfId="6" applyFont="1" applyFill="1" applyBorder="1" applyAlignment="1" applyProtection="1">
      <alignment horizontal="left" vertical="center"/>
      <protection locked="0"/>
    </xf>
    <xf numFmtId="3" fontId="40" fillId="3" borderId="1" xfId="5" applyNumberFormat="1" applyFont="1" applyFill="1" applyBorder="1" applyAlignment="1">
      <alignment horizontal="right" vertical="center"/>
    </xf>
    <xf numFmtId="0" fontId="26" fillId="0" borderId="35" xfId="6" applyFont="1" applyFill="1" applyBorder="1" applyAlignment="1" applyProtection="1">
      <alignment horizontal="left" vertical="center" wrapText="1"/>
      <protection locked="0"/>
    </xf>
    <xf numFmtId="3" fontId="33" fillId="3" borderId="1" xfId="5" applyNumberFormat="1" applyFont="1" applyFill="1" applyBorder="1" applyAlignment="1">
      <alignment horizontal="right" vertical="center"/>
    </xf>
    <xf numFmtId="3" fontId="40" fillId="3" borderId="3" xfId="5" applyNumberFormat="1" applyFont="1" applyFill="1" applyBorder="1" applyAlignment="1">
      <alignment horizontal="right"/>
    </xf>
    <xf numFmtId="3" fontId="9" fillId="2" borderId="3" xfId="5" applyNumberFormat="1" applyFont="1" applyFill="1" applyBorder="1" applyAlignment="1">
      <alignment horizontal="center"/>
    </xf>
    <xf numFmtId="0" fontId="26" fillId="2" borderId="52" xfId="6" applyFont="1" applyFill="1" applyBorder="1" applyAlignment="1" applyProtection="1">
      <alignment horizontal="left" vertical="center" wrapText="1"/>
      <protection locked="0"/>
    </xf>
    <xf numFmtId="3" fontId="9" fillId="2" borderId="52" xfId="5" applyNumberFormat="1" applyFont="1" applyFill="1" applyBorder="1" applyAlignment="1">
      <alignment horizontal="center" vertical="center"/>
    </xf>
    <xf numFmtId="9" fontId="9" fillId="2" borderId="53" xfId="2" applyFont="1" applyFill="1" applyBorder="1" applyAlignment="1">
      <alignment horizontal="center" vertical="center"/>
    </xf>
    <xf numFmtId="0" fontId="26" fillId="2" borderId="46" xfId="6" applyFont="1" applyFill="1" applyBorder="1" applyAlignment="1" applyProtection="1">
      <alignment horizontal="left" vertical="center" wrapText="1"/>
      <protection locked="0"/>
    </xf>
    <xf numFmtId="3" fontId="9" fillId="2" borderId="13" xfId="5" applyNumberFormat="1" applyFont="1" applyFill="1" applyBorder="1" applyAlignment="1">
      <alignment horizontal="center" vertical="center"/>
    </xf>
    <xf numFmtId="9" fontId="9" fillId="2" borderId="13" xfId="2" applyFont="1" applyFill="1" applyBorder="1" applyAlignment="1">
      <alignment horizontal="center" vertical="center"/>
    </xf>
    <xf numFmtId="3" fontId="9" fillId="2" borderId="13" xfId="5" applyNumberFormat="1" applyFont="1" applyFill="1" applyBorder="1" applyAlignment="1">
      <alignment horizontal="center"/>
    </xf>
    <xf numFmtId="9" fontId="9" fillId="2" borderId="12" xfId="2" applyFont="1" applyFill="1" applyBorder="1" applyAlignment="1">
      <alignment horizontal="center" vertical="center"/>
    </xf>
    <xf numFmtId="3" fontId="9" fillId="2" borderId="46" xfId="5" applyNumberFormat="1" applyFont="1" applyFill="1" applyBorder="1" applyAlignment="1">
      <alignment horizontal="center" vertical="center"/>
    </xf>
    <xf numFmtId="9" fontId="9" fillId="2" borderId="14" xfId="2" applyFont="1" applyFill="1" applyBorder="1"/>
    <xf numFmtId="0" fontId="38" fillId="2" borderId="62" xfId="6" applyFont="1" applyFill="1" applyBorder="1" applyAlignment="1" applyProtection="1">
      <alignment horizontal="left" vertical="center" wrapText="1"/>
      <protection locked="0"/>
    </xf>
    <xf numFmtId="0" fontId="26" fillId="2" borderId="7" xfId="6" applyFont="1" applyFill="1" applyBorder="1" applyAlignment="1" applyProtection="1">
      <alignment horizontal="left" vertical="center"/>
      <protection locked="0"/>
    </xf>
    <xf numFmtId="0" fontId="26" fillId="2" borderId="80" xfId="6" applyFont="1" applyFill="1" applyBorder="1" applyAlignment="1" applyProtection="1">
      <alignment horizontal="left" vertical="center"/>
      <protection locked="0"/>
    </xf>
    <xf numFmtId="3" fontId="9" fillId="2" borderId="64" xfId="5" applyNumberFormat="1" applyFont="1" applyFill="1" applyBorder="1" applyAlignment="1">
      <alignment horizontal="center"/>
    </xf>
    <xf numFmtId="0" fontId="9" fillId="2" borderId="64" xfId="5" applyFont="1" applyFill="1" applyBorder="1" applyAlignment="1">
      <alignment horizontal="center" vertical="center"/>
    </xf>
    <xf numFmtId="3" fontId="9" fillId="2" borderId="64" xfId="5" applyNumberFormat="1" applyFont="1" applyFill="1" applyBorder="1" applyAlignment="1">
      <alignment horizontal="center" vertical="center"/>
    </xf>
    <xf numFmtId="0" fontId="9" fillId="2" borderId="63" xfId="5" applyFont="1" applyFill="1" applyBorder="1" applyAlignment="1">
      <alignment horizontal="center" vertical="center"/>
    </xf>
    <xf numFmtId="9" fontId="9" fillId="2" borderId="65" xfId="2" applyFont="1" applyFill="1" applyBorder="1"/>
    <xf numFmtId="0" fontId="26" fillId="2" borderId="62" xfId="6" applyFont="1" applyFill="1" applyBorder="1" applyAlignment="1" applyProtection="1">
      <alignment horizontal="left" vertical="center" wrapText="1"/>
      <protection locked="0"/>
    </xf>
    <xf numFmtId="9" fontId="9" fillId="2" borderId="64" xfId="2" applyFont="1" applyFill="1" applyBorder="1" applyAlignment="1">
      <alignment horizontal="center" vertical="center"/>
    </xf>
    <xf numFmtId="9" fontId="9" fillId="2" borderId="63" xfId="2" applyFont="1" applyFill="1" applyBorder="1" applyAlignment="1">
      <alignment horizontal="center" vertical="center"/>
    </xf>
    <xf numFmtId="0" fontId="26" fillId="2" borderId="0" xfId="5" applyFont="1" applyFill="1"/>
    <xf numFmtId="3" fontId="40" fillId="2" borderId="0" xfId="5" applyNumberFormat="1" applyFont="1" applyFill="1"/>
    <xf numFmtId="0" fontId="40" fillId="2" borderId="0" xfId="5" applyFont="1" applyFill="1"/>
    <xf numFmtId="0" fontId="5" fillId="2" borderId="0" xfId="8" applyFont="1" applyFill="1" applyBorder="1"/>
    <xf numFmtId="0" fontId="7" fillId="2" borderId="0" xfId="8" applyFont="1" applyFill="1" applyBorder="1" applyAlignment="1">
      <alignment horizontal="center" vertical="center" wrapText="1"/>
    </xf>
    <xf numFmtId="0" fontId="5" fillId="3" borderId="0" xfId="8" applyFont="1" applyFill="1" applyAlignment="1">
      <alignment horizontal="center" vertical="center"/>
    </xf>
    <xf numFmtId="0" fontId="6" fillId="2" borderId="0" xfId="8" applyFont="1" applyFill="1"/>
    <xf numFmtId="0" fontId="5" fillId="2" borderId="0" xfId="8" applyFont="1" applyFill="1" applyAlignment="1">
      <alignment vertical="center"/>
    </xf>
    <xf numFmtId="3" fontId="41" fillId="2" borderId="33" xfId="6" applyNumberFormat="1" applyFont="1" applyFill="1" applyBorder="1" applyAlignment="1" applyProtection="1">
      <alignment horizontal="right" vertical="center"/>
      <protection locked="0"/>
    </xf>
    <xf numFmtId="3" fontId="41" fillId="2" borderId="67" xfId="6" applyNumberFormat="1" applyFont="1" applyFill="1" applyBorder="1" applyAlignment="1" applyProtection="1">
      <alignment horizontal="right" vertical="center"/>
      <protection locked="0"/>
    </xf>
    <xf numFmtId="3" fontId="41" fillId="2" borderId="29" xfId="8" applyNumberFormat="1" applyFont="1" applyFill="1" applyBorder="1" applyAlignment="1"/>
    <xf numFmtId="3" fontId="41" fillId="2" borderId="31" xfId="8" applyNumberFormat="1" applyFont="1" applyFill="1" applyBorder="1" applyAlignment="1"/>
    <xf numFmtId="3" fontId="41" fillId="2" borderId="31" xfId="8" applyNumberFormat="1" applyFont="1" applyFill="1" applyBorder="1" applyAlignment="1">
      <alignment horizontal="center"/>
    </xf>
    <xf numFmtId="3" fontId="41" fillId="2" borderId="59" xfId="8" applyNumberFormat="1" applyFont="1" applyFill="1" applyBorder="1" applyAlignment="1">
      <alignment horizontal="center"/>
    </xf>
    <xf numFmtId="0" fontId="33" fillId="2" borderId="0" xfId="8" applyFont="1" applyFill="1"/>
    <xf numFmtId="0" fontId="41" fillId="2" borderId="0" xfId="8" applyFont="1" applyFill="1" applyAlignment="1"/>
    <xf numFmtId="3" fontId="42" fillId="2" borderId="33" xfId="6" applyNumberFormat="1" applyFont="1" applyFill="1" applyBorder="1" applyAlignment="1" applyProtection="1">
      <alignment horizontal="right" vertical="center"/>
      <protection locked="0"/>
    </xf>
    <xf numFmtId="3" fontId="42" fillId="2" borderId="68" xfId="6" applyNumberFormat="1" applyFont="1" applyFill="1" applyBorder="1" applyAlignment="1" applyProtection="1">
      <alignment horizontal="right" vertical="center"/>
      <protection locked="0"/>
    </xf>
    <xf numFmtId="3" fontId="43" fillId="2" borderId="68" xfId="8" applyNumberFormat="1" applyFont="1" applyFill="1" applyBorder="1" applyAlignment="1"/>
    <xf numFmtId="3" fontId="43" fillId="2" borderId="1" xfId="8" applyNumberFormat="1" applyFont="1" applyFill="1" applyBorder="1" applyAlignment="1"/>
    <xf numFmtId="3" fontId="43" fillId="2" borderId="61" xfId="8" applyNumberFormat="1" applyFont="1" applyFill="1" applyBorder="1" applyAlignment="1"/>
    <xf numFmtId="0" fontId="43" fillId="2" borderId="0" xfId="8" applyFont="1" applyFill="1" applyAlignment="1"/>
    <xf numFmtId="3" fontId="43" fillId="2" borderId="35" xfId="8" applyNumberFormat="1" applyFont="1" applyFill="1" applyBorder="1" applyAlignment="1"/>
    <xf numFmtId="3" fontId="41" fillId="2" borderId="68" xfId="6" applyNumberFormat="1" applyFont="1" applyFill="1" applyBorder="1" applyAlignment="1" applyProtection="1">
      <alignment horizontal="right" vertical="center"/>
      <protection locked="0"/>
    </xf>
    <xf numFmtId="3" fontId="41" fillId="2" borderId="35" xfId="8" applyNumberFormat="1" applyFont="1" applyFill="1" applyBorder="1" applyAlignment="1"/>
    <xf numFmtId="3" fontId="41" fillId="2" borderId="1" xfId="8" applyNumberFormat="1" applyFont="1" applyFill="1" applyBorder="1" applyAlignment="1"/>
    <xf numFmtId="3" fontId="41" fillId="2" borderId="61" xfId="8" applyNumberFormat="1" applyFont="1" applyFill="1" applyBorder="1" applyAlignment="1"/>
    <xf numFmtId="0" fontId="43" fillId="2" borderId="0" xfId="8" applyFont="1" applyFill="1" applyAlignment="1">
      <alignment horizontal="left" vertical="center"/>
    </xf>
    <xf numFmtId="3" fontId="41" fillId="2" borderId="79" xfId="6" applyNumberFormat="1" applyFont="1" applyFill="1" applyBorder="1" applyAlignment="1" applyProtection="1">
      <alignment horizontal="right" vertical="center"/>
      <protection locked="0"/>
    </xf>
    <xf numFmtId="3" fontId="42" fillId="2" borderId="43" xfId="6" applyNumberFormat="1" applyFont="1" applyFill="1" applyBorder="1" applyAlignment="1" applyProtection="1">
      <alignment horizontal="right" vertical="center"/>
      <protection locked="0"/>
    </xf>
    <xf numFmtId="3" fontId="42" fillId="2" borderId="73" xfId="6" applyNumberFormat="1" applyFont="1" applyFill="1" applyBorder="1" applyAlignment="1" applyProtection="1">
      <alignment horizontal="right" vertical="center"/>
      <protection locked="0"/>
    </xf>
    <xf numFmtId="3" fontId="43" fillId="2" borderId="40" xfId="8" applyNumberFormat="1" applyFont="1" applyFill="1" applyBorder="1" applyAlignment="1"/>
    <xf numFmtId="3" fontId="43" fillId="2" borderId="42" xfId="8" applyNumberFormat="1" applyFont="1" applyFill="1" applyBorder="1" applyAlignment="1"/>
    <xf numFmtId="3" fontId="43" fillId="2" borderId="51" xfId="8" applyNumberFormat="1" applyFont="1" applyFill="1" applyBorder="1" applyAlignment="1"/>
    <xf numFmtId="3" fontId="42" fillId="2" borderId="21" xfId="6" applyNumberFormat="1" applyFont="1" applyFill="1" applyBorder="1" applyAlignment="1" applyProtection="1">
      <alignment horizontal="right" vertical="center"/>
      <protection locked="0"/>
    </xf>
    <xf numFmtId="3" fontId="42" fillId="2" borderId="16" xfId="6" applyNumberFormat="1" applyFont="1" applyFill="1" applyBorder="1" applyAlignment="1" applyProtection="1">
      <alignment horizontal="right" vertical="center"/>
      <protection locked="0"/>
    </xf>
    <xf numFmtId="3" fontId="43" fillId="2" borderId="26" xfId="8" applyNumberFormat="1" applyFont="1" applyFill="1" applyBorder="1" applyAlignment="1"/>
    <xf numFmtId="3" fontId="43" fillId="2" borderId="19" xfId="8" applyNumberFormat="1" applyFont="1" applyFill="1" applyBorder="1" applyAlignment="1"/>
    <xf numFmtId="3" fontId="43" fillId="2" borderId="20" xfId="8" applyNumberFormat="1" applyFont="1" applyFill="1" applyBorder="1" applyAlignment="1"/>
    <xf numFmtId="0" fontId="44" fillId="2" borderId="62" xfId="6" applyFont="1" applyFill="1" applyBorder="1" applyAlignment="1" applyProtection="1">
      <alignment horizontal="left" vertical="center"/>
      <protection locked="0"/>
    </xf>
    <xf numFmtId="0" fontId="42" fillId="2" borderId="7" xfId="6" applyFont="1" applyFill="1" applyBorder="1" applyAlignment="1" applyProtection="1">
      <alignment horizontal="left" vertical="center"/>
      <protection locked="0"/>
    </xf>
    <xf numFmtId="0" fontId="42" fillId="2" borderId="80" xfId="6" applyFont="1" applyFill="1" applyBorder="1" applyAlignment="1" applyProtection="1">
      <alignment horizontal="left" vertical="center"/>
      <protection locked="0"/>
    </xf>
    <xf numFmtId="3" fontId="42" fillId="2" borderId="66" xfId="6" applyNumberFormat="1" applyFont="1" applyFill="1" applyBorder="1" applyAlignment="1" applyProtection="1">
      <alignment horizontal="left" vertical="center"/>
      <protection locked="0"/>
    </xf>
    <xf numFmtId="3" fontId="42" fillId="2" borderId="6" xfId="6" applyNumberFormat="1" applyFont="1" applyFill="1" applyBorder="1" applyAlignment="1" applyProtection="1">
      <alignment horizontal="left" vertical="center"/>
      <protection locked="0"/>
    </xf>
    <xf numFmtId="3" fontId="31" fillId="2" borderId="62" xfId="8" applyNumberFormat="1" applyFont="1" applyFill="1" applyBorder="1" applyAlignment="1">
      <alignment horizontal="center"/>
    </xf>
    <xf numFmtId="3" fontId="31" fillId="2" borderId="64" xfId="8" applyNumberFormat="1" applyFont="1" applyFill="1" applyBorder="1" applyAlignment="1">
      <alignment horizontal="center"/>
    </xf>
    <xf numFmtId="3" fontId="31" fillId="2" borderId="65" xfId="8" applyNumberFormat="1" applyFont="1" applyFill="1" applyBorder="1" applyAlignment="1">
      <alignment horizontal="center"/>
    </xf>
    <xf numFmtId="0" fontId="43" fillId="2" borderId="50" xfId="8" applyFont="1" applyFill="1" applyBorder="1" applyAlignment="1"/>
    <xf numFmtId="3" fontId="43" fillId="2" borderId="50" xfId="8" applyNumberFormat="1" applyFont="1" applyFill="1" applyBorder="1" applyAlignment="1"/>
    <xf numFmtId="3" fontId="43" fillId="2" borderId="22" xfId="8" applyNumberFormat="1" applyFont="1" applyFill="1" applyBorder="1" applyAlignment="1"/>
    <xf numFmtId="3" fontId="43" fillId="2" borderId="62" xfId="8" applyNumberFormat="1" applyFont="1" applyFill="1" applyBorder="1" applyAlignment="1"/>
    <xf numFmtId="3" fontId="43" fillId="2" borderId="64" xfId="8" applyNumberFormat="1" applyFont="1" applyFill="1" applyBorder="1" applyAlignment="1"/>
    <xf numFmtId="3" fontId="43" fillId="2" borderId="65" xfId="8" applyNumberFormat="1" applyFont="1" applyFill="1" applyBorder="1" applyAlignment="1"/>
    <xf numFmtId="0" fontId="5" fillId="2" borderId="0" xfId="8" applyFont="1" applyFill="1" applyAlignment="1"/>
    <xf numFmtId="3" fontId="5" fillId="2" borderId="0" xfId="8" applyNumberFormat="1" applyFont="1" applyFill="1" applyAlignment="1"/>
    <xf numFmtId="0" fontId="1" fillId="2" borderId="0" xfId="8" applyFill="1" applyAlignment="1"/>
    <xf numFmtId="0" fontId="5" fillId="2" borderId="0" xfId="8" applyFont="1" applyFill="1" applyAlignment="1">
      <alignment horizontal="center" vertical="center"/>
    </xf>
    <xf numFmtId="0" fontId="5" fillId="2" borderId="0" xfId="8" applyFont="1" applyFill="1" applyAlignment="1">
      <alignment horizontal="center"/>
    </xf>
    <xf numFmtId="0" fontId="5" fillId="2" borderId="0" xfId="8" applyFont="1" applyFill="1" applyBorder="1" applyAlignment="1">
      <alignment horizontal="left" vertical="center" wrapText="1"/>
    </xf>
    <xf numFmtId="0" fontId="5" fillId="2" borderId="0" xfId="8" applyFont="1" applyFill="1" applyBorder="1" applyAlignment="1">
      <alignment horizontal="left" vertical="center"/>
    </xf>
    <xf numFmtId="0" fontId="6" fillId="2" borderId="0" xfId="8" applyFont="1" applyFill="1" applyBorder="1" applyAlignment="1">
      <alignment horizontal="center" vertical="center" wrapText="1"/>
    </xf>
    <xf numFmtId="0" fontId="10" fillId="2" borderId="0" xfId="8" applyFont="1" applyFill="1"/>
    <xf numFmtId="3" fontId="40" fillId="0" borderId="67" xfId="8" applyNumberFormat="1" applyFont="1" applyFill="1" applyBorder="1" applyAlignment="1">
      <alignment horizontal="right"/>
    </xf>
    <xf numFmtId="3" fontId="40" fillId="0" borderId="47" xfId="8" applyNumberFormat="1" applyFont="1" applyFill="1" applyBorder="1" applyAlignment="1">
      <alignment horizontal="right"/>
    </xf>
    <xf numFmtId="3" fontId="40" fillId="0" borderId="27" xfId="8" applyNumberFormat="1" applyFont="1" applyFill="1" applyBorder="1" applyAlignment="1">
      <alignment horizontal="right"/>
    </xf>
    <xf numFmtId="3" fontId="40" fillId="0" borderId="48" xfId="8" applyNumberFormat="1" applyFont="1" applyFill="1" applyBorder="1" applyAlignment="1">
      <alignment horizontal="right"/>
    </xf>
    <xf numFmtId="0" fontId="40" fillId="2" borderId="0" xfId="8" applyFont="1" applyFill="1"/>
    <xf numFmtId="3" fontId="9" fillId="0" borderId="68" xfId="8" applyNumberFormat="1" applyFont="1" applyFill="1" applyBorder="1" applyAlignment="1">
      <alignment horizontal="right"/>
    </xf>
    <xf numFmtId="3" fontId="9" fillId="0" borderId="35" xfId="8" applyNumberFormat="1" applyFont="1" applyFill="1" applyBorder="1" applyAlignment="1">
      <alignment horizontal="right"/>
    </xf>
    <xf numFmtId="3" fontId="9" fillId="0" borderId="1" xfId="8" applyNumberFormat="1" applyFont="1" applyFill="1" applyBorder="1" applyAlignment="1">
      <alignment horizontal="right"/>
    </xf>
    <xf numFmtId="3" fontId="9" fillId="0" borderId="61" xfId="8" applyNumberFormat="1" applyFont="1" applyFill="1" applyBorder="1" applyAlignment="1">
      <alignment horizontal="right"/>
    </xf>
    <xf numFmtId="0" fontId="9" fillId="2" borderId="0" xfId="8" applyFont="1" applyFill="1"/>
    <xf numFmtId="3" fontId="40" fillId="0" borderId="68" xfId="8" applyNumberFormat="1" applyFont="1" applyFill="1" applyBorder="1" applyAlignment="1">
      <alignment horizontal="right"/>
    </xf>
    <xf numFmtId="3" fontId="40" fillId="0" borderId="35" xfId="8" applyNumberFormat="1" applyFont="1" applyFill="1" applyBorder="1" applyAlignment="1">
      <alignment horizontal="right"/>
    </xf>
    <xf numFmtId="3" fontId="40" fillId="0" borderId="1" xfId="8" applyNumberFormat="1" applyFont="1" applyFill="1" applyBorder="1" applyAlignment="1">
      <alignment horizontal="right"/>
    </xf>
    <xf numFmtId="3" fontId="40" fillId="0" borderId="61" xfId="8" applyNumberFormat="1" applyFont="1" applyFill="1" applyBorder="1" applyAlignment="1">
      <alignment horizontal="right"/>
    </xf>
    <xf numFmtId="0" fontId="9" fillId="2" borderId="0" xfId="8" applyFont="1" applyFill="1" applyAlignment="1">
      <alignment wrapText="1"/>
    </xf>
    <xf numFmtId="0" fontId="40" fillId="2" borderId="0" xfId="8" applyFont="1" applyFill="1" applyAlignment="1"/>
    <xf numFmtId="0" fontId="9" fillId="2" borderId="0" xfId="8" applyFont="1" applyFill="1" applyAlignment="1"/>
    <xf numFmtId="3" fontId="9" fillId="0" borderId="40" xfId="8" applyNumberFormat="1" applyFont="1" applyFill="1" applyBorder="1" applyAlignment="1">
      <alignment horizontal="right"/>
    </xf>
    <xf numFmtId="3" fontId="9" fillId="0" borderId="42" xfId="8" applyNumberFormat="1" applyFont="1" applyFill="1" applyBorder="1" applyAlignment="1">
      <alignment horizontal="right"/>
    </xf>
    <xf numFmtId="3" fontId="9" fillId="0" borderId="51" xfId="8" applyNumberFormat="1" applyFont="1" applyFill="1" applyBorder="1" applyAlignment="1">
      <alignment horizontal="right"/>
    </xf>
    <xf numFmtId="3" fontId="9" fillId="0" borderId="6" xfId="8" applyNumberFormat="1" applyFont="1" applyFill="1" applyBorder="1" applyAlignment="1">
      <alignment horizontal="right"/>
    </xf>
    <xf numFmtId="3" fontId="9" fillId="0" borderId="50" xfId="8" applyNumberFormat="1" applyFont="1" applyFill="1" applyBorder="1" applyAlignment="1">
      <alignment horizontal="right"/>
    </xf>
    <xf numFmtId="3" fontId="9" fillId="0" borderId="57" xfId="8" applyNumberFormat="1" applyFont="1" applyFill="1" applyBorder="1" applyAlignment="1">
      <alignment horizontal="right"/>
    </xf>
    <xf numFmtId="3" fontId="9" fillId="0" borderId="58" xfId="8" applyNumberFormat="1" applyFont="1" applyFill="1" applyBorder="1" applyAlignment="1">
      <alignment horizontal="right"/>
    </xf>
    <xf numFmtId="0" fontId="9" fillId="2" borderId="0" xfId="8" applyFont="1" applyFill="1" applyAlignment="1">
      <alignment horizontal="center"/>
    </xf>
    <xf numFmtId="0" fontId="1" fillId="2" borderId="0" xfId="8" applyFill="1"/>
    <xf numFmtId="0" fontId="1" fillId="2" borderId="0" xfId="8" applyFill="1" applyAlignment="1">
      <alignment horizontal="center"/>
    </xf>
    <xf numFmtId="0" fontId="13" fillId="2" borderId="0" xfId="8" applyFont="1" applyFill="1"/>
    <xf numFmtId="0" fontId="5" fillId="2" borderId="0" xfId="12" applyFont="1" applyFill="1"/>
    <xf numFmtId="0" fontId="5" fillId="2" borderId="0" xfId="12" applyFont="1" applyFill="1" applyAlignment="1">
      <alignment horizontal="center"/>
    </xf>
    <xf numFmtId="0" fontId="5" fillId="2" borderId="0" xfId="12" applyFont="1" applyFill="1" applyBorder="1"/>
    <xf numFmtId="0" fontId="5" fillId="3" borderId="2" xfId="12" applyFont="1" applyFill="1" applyBorder="1" applyAlignment="1">
      <alignment vertical="center" wrapText="1"/>
    </xf>
    <xf numFmtId="0" fontId="5" fillId="3" borderId="4" xfId="12" applyFont="1" applyFill="1" applyBorder="1" applyAlignment="1">
      <alignment vertical="center" wrapText="1"/>
    </xf>
    <xf numFmtId="0" fontId="5" fillId="3" borderId="2" xfId="12" applyFont="1" applyFill="1" applyBorder="1" applyAlignment="1">
      <alignment vertical="center"/>
    </xf>
    <xf numFmtId="0" fontId="5" fillId="3" borderId="4" xfId="12" applyFont="1" applyFill="1" applyBorder="1" applyAlignment="1">
      <alignment vertical="center"/>
    </xf>
    <xf numFmtId="0" fontId="7" fillId="2" borderId="0" xfId="12" applyFont="1" applyFill="1" applyBorder="1" applyAlignment="1">
      <alignment horizontal="center" vertical="center" wrapText="1"/>
    </xf>
    <xf numFmtId="0" fontId="5" fillId="3" borderId="0" xfId="12" applyFont="1" applyFill="1" applyAlignment="1">
      <alignment horizontal="center" vertical="center"/>
    </xf>
    <xf numFmtId="0" fontId="5" fillId="2" borderId="0" xfId="12" applyFont="1" applyFill="1" applyAlignment="1">
      <alignment vertical="center"/>
    </xf>
    <xf numFmtId="0" fontId="1" fillId="2" borderId="0" xfId="12" applyFill="1" applyAlignment="1">
      <alignment horizontal="right"/>
    </xf>
    <xf numFmtId="3" fontId="5" fillId="2" borderId="5" xfId="12" applyNumberFormat="1" applyFont="1" applyFill="1" applyBorder="1" applyAlignment="1">
      <alignment horizontal="right"/>
    </xf>
    <xf numFmtId="3" fontId="5" fillId="2" borderId="32" xfId="12" applyNumberFormat="1" applyFont="1" applyFill="1" applyBorder="1" applyAlignment="1">
      <alignment horizontal="left"/>
    </xf>
    <xf numFmtId="3" fontId="5" fillId="2" borderId="32" xfId="12" applyNumberFormat="1" applyFont="1" applyFill="1" applyBorder="1" applyAlignment="1">
      <alignment horizontal="right"/>
    </xf>
    <xf numFmtId="3" fontId="5" fillId="3" borderId="5" xfId="12" applyNumberFormat="1" applyFont="1" applyFill="1" applyBorder="1" applyAlignment="1">
      <alignment horizontal="right"/>
    </xf>
    <xf numFmtId="3" fontId="5" fillId="2" borderId="29" xfId="12" applyNumberFormat="1" applyFont="1" applyFill="1" applyBorder="1" applyAlignment="1">
      <alignment horizontal="right"/>
    </xf>
    <xf numFmtId="3" fontId="5" fillId="2" borderId="31" xfId="12" applyNumberFormat="1" applyFont="1" applyFill="1" applyBorder="1" applyAlignment="1">
      <alignment horizontal="right"/>
    </xf>
    <xf numFmtId="3" fontId="5" fillId="2" borderId="59" xfId="12" applyNumberFormat="1" applyFont="1" applyFill="1" applyBorder="1" applyAlignment="1">
      <alignment horizontal="right"/>
    </xf>
    <xf numFmtId="3" fontId="5" fillId="2" borderId="0" xfId="12" applyNumberFormat="1" applyFont="1" applyFill="1"/>
    <xf numFmtId="3" fontId="5" fillId="2" borderId="33" xfId="12" applyNumberFormat="1" applyFont="1" applyFill="1" applyBorder="1" applyAlignment="1">
      <alignment horizontal="left"/>
    </xf>
    <xf numFmtId="3" fontId="5" fillId="2" borderId="33" xfId="12" applyNumberFormat="1" applyFont="1" applyFill="1" applyBorder="1" applyAlignment="1">
      <alignment horizontal="right"/>
    </xf>
    <xf numFmtId="3" fontId="5" fillId="2" borderId="47" xfId="12" applyNumberFormat="1" applyFont="1" applyFill="1" applyBorder="1" applyAlignment="1">
      <alignment horizontal="right"/>
    </xf>
    <xf numFmtId="3" fontId="5" fillId="2" borderId="27" xfId="12" applyNumberFormat="1" applyFont="1" applyFill="1" applyBorder="1" applyAlignment="1">
      <alignment horizontal="right"/>
    </xf>
    <xf numFmtId="3" fontId="5" fillId="2" borderId="48" xfId="12" applyNumberFormat="1" applyFont="1" applyFill="1" applyBorder="1" applyAlignment="1">
      <alignment horizontal="right"/>
    </xf>
    <xf numFmtId="3" fontId="5" fillId="2" borderId="36" xfId="12" applyNumberFormat="1" applyFont="1" applyFill="1" applyBorder="1" applyAlignment="1">
      <alignment horizontal="left"/>
    </xf>
    <xf numFmtId="9" fontId="5" fillId="2" borderId="36" xfId="2" applyFont="1" applyFill="1" applyBorder="1" applyAlignment="1">
      <alignment horizontal="right"/>
    </xf>
    <xf numFmtId="3" fontId="5" fillId="3" borderId="4" xfId="12" applyNumberFormat="1" applyFont="1" applyFill="1" applyBorder="1" applyAlignment="1">
      <alignment horizontal="right"/>
    </xf>
    <xf numFmtId="3" fontId="5" fillId="2" borderId="35" xfId="12" applyNumberFormat="1" applyFont="1" applyFill="1" applyBorder="1" applyAlignment="1">
      <alignment horizontal="right"/>
    </xf>
    <xf numFmtId="3" fontId="5" fillId="2" borderId="1" xfId="12" applyNumberFormat="1" applyFont="1" applyFill="1" applyBorder="1" applyAlignment="1">
      <alignment horizontal="right"/>
    </xf>
    <xf numFmtId="3" fontId="5" fillId="2" borderId="61" xfId="12" applyNumberFormat="1" applyFont="1" applyFill="1" applyBorder="1" applyAlignment="1">
      <alignment horizontal="right"/>
    </xf>
    <xf numFmtId="3" fontId="5" fillId="2" borderId="8" xfId="12" applyNumberFormat="1" applyFont="1" applyFill="1" applyBorder="1"/>
    <xf numFmtId="3" fontId="5" fillId="2" borderId="66" xfId="12" applyNumberFormat="1" applyFont="1" applyFill="1" applyBorder="1"/>
    <xf numFmtId="3" fontId="5" fillId="2" borderId="62" xfId="12" applyNumberFormat="1" applyFont="1" applyFill="1" applyBorder="1"/>
    <xf numFmtId="3" fontId="5" fillId="2" borderId="64" xfId="12" applyNumberFormat="1" applyFont="1" applyFill="1" applyBorder="1"/>
    <xf numFmtId="3" fontId="5" fillId="2" borderId="65" xfId="12" applyNumberFormat="1" applyFont="1" applyFill="1" applyBorder="1"/>
    <xf numFmtId="0" fontId="5" fillId="2" borderId="0" xfId="9" applyFont="1" applyFill="1"/>
    <xf numFmtId="0" fontId="5" fillId="2" borderId="0" xfId="9" applyFont="1" applyFill="1" applyAlignment="1">
      <alignment horizontal="left"/>
    </xf>
    <xf numFmtId="0" fontId="5" fillId="2" borderId="0" xfId="9" applyFont="1" applyFill="1" applyBorder="1"/>
    <xf numFmtId="0" fontId="10" fillId="3" borderId="0" xfId="9" applyFont="1" applyFill="1" applyBorder="1"/>
    <xf numFmtId="0" fontId="5" fillId="2" borderId="0" xfId="9" applyFont="1" applyFill="1" applyAlignment="1">
      <alignment horizontal="left" vertical="center"/>
    </xf>
    <xf numFmtId="0" fontId="5" fillId="2" borderId="0" xfId="9" applyFont="1" applyFill="1" applyAlignment="1">
      <alignment vertical="center"/>
    </xf>
    <xf numFmtId="0" fontId="1" fillId="2" borderId="0" xfId="9" applyFill="1" applyAlignment="1">
      <alignment horizontal="right"/>
    </xf>
    <xf numFmtId="167" fontId="29" fillId="2" borderId="46" xfId="12" applyNumberFormat="1" applyFont="1" applyFill="1" applyBorder="1" applyAlignment="1">
      <alignment horizontal="center" vertical="center" wrapText="1"/>
    </xf>
    <xf numFmtId="167" fontId="29" fillId="2" borderId="13" xfId="12" applyNumberFormat="1" applyFont="1" applyFill="1" applyBorder="1" applyAlignment="1">
      <alignment horizontal="center" vertical="center" wrapText="1"/>
    </xf>
    <xf numFmtId="167" fontId="29" fillId="2" borderId="14" xfId="12" applyNumberFormat="1" applyFont="1" applyFill="1" applyBorder="1" applyAlignment="1">
      <alignment horizontal="center" vertical="center" wrapText="1"/>
    </xf>
    <xf numFmtId="0" fontId="5" fillId="2" borderId="0" xfId="9" applyFont="1" applyFill="1" applyAlignment="1">
      <alignment horizontal="right"/>
    </xf>
    <xf numFmtId="0" fontId="38" fillId="2" borderId="35" xfId="6" applyFont="1" applyFill="1" applyBorder="1" applyAlignment="1" applyProtection="1">
      <alignment horizontal="left" vertical="center"/>
      <protection locked="0"/>
    </xf>
    <xf numFmtId="166" fontId="5" fillId="2" borderId="70" xfId="1" applyNumberFormat="1" applyFont="1" applyFill="1" applyBorder="1" applyAlignment="1"/>
    <xf numFmtId="166" fontId="5" fillId="2" borderId="31" xfId="1" applyNumberFormat="1" applyFont="1" applyFill="1" applyBorder="1" applyAlignment="1"/>
    <xf numFmtId="0" fontId="5" fillId="2" borderId="59" xfId="9" applyFont="1" applyFill="1" applyBorder="1"/>
    <xf numFmtId="0" fontId="26" fillId="2" borderId="35" xfId="6" applyFont="1" applyFill="1" applyBorder="1" applyAlignment="1" applyProtection="1">
      <alignment horizontal="left" vertical="center"/>
      <protection locked="0"/>
    </xf>
    <xf numFmtId="3" fontId="5" fillId="2" borderId="3" xfId="1" applyNumberFormat="1" applyFont="1" applyFill="1" applyBorder="1" applyAlignment="1">
      <alignment horizontal="right"/>
    </xf>
    <xf numFmtId="3" fontId="5" fillId="2" borderId="1" xfId="1" applyNumberFormat="1" applyFont="1" applyFill="1" applyBorder="1" applyAlignment="1">
      <alignment horizontal="right"/>
    </xf>
    <xf numFmtId="3" fontId="5" fillId="2" borderId="61" xfId="9" applyNumberFormat="1" applyFont="1" applyFill="1" applyBorder="1" applyAlignment="1">
      <alignment horizontal="right"/>
    </xf>
    <xf numFmtId="0" fontId="26" fillId="0" borderId="35" xfId="6" applyFont="1" applyFill="1" applyBorder="1" applyAlignment="1" applyProtection="1">
      <alignment horizontal="left" vertical="center"/>
      <protection locked="0"/>
    </xf>
    <xf numFmtId="0" fontId="26" fillId="2" borderId="52" xfId="6" applyFont="1" applyFill="1" applyBorder="1" applyAlignment="1" applyProtection="1">
      <alignment horizontal="left" vertical="center"/>
      <protection locked="0"/>
    </xf>
    <xf numFmtId="3" fontId="5" fillId="2" borderId="74" xfId="1" applyNumberFormat="1" applyFont="1" applyFill="1" applyBorder="1" applyAlignment="1">
      <alignment horizontal="right"/>
    </xf>
    <xf numFmtId="3" fontId="5" fillId="2" borderId="38" xfId="1" applyNumberFormat="1" applyFont="1" applyFill="1" applyBorder="1" applyAlignment="1">
      <alignment horizontal="right"/>
    </xf>
    <xf numFmtId="3" fontId="5" fillId="2" borderId="53" xfId="9" applyNumberFormat="1" applyFont="1" applyFill="1" applyBorder="1" applyAlignment="1">
      <alignment horizontal="right"/>
    </xf>
    <xf numFmtId="3" fontId="5" fillId="2" borderId="62" xfId="1" applyNumberFormat="1" applyFont="1" applyFill="1" applyBorder="1" applyAlignment="1">
      <alignment horizontal="right"/>
    </xf>
    <xf numFmtId="3" fontId="5" fillId="2" borderId="64" xfId="1" applyNumberFormat="1" applyFont="1" applyFill="1" applyBorder="1" applyAlignment="1">
      <alignment horizontal="right"/>
    </xf>
    <xf numFmtId="3" fontId="5" fillId="2" borderId="65" xfId="9" applyNumberFormat="1" applyFont="1" applyFill="1" applyBorder="1" applyAlignment="1">
      <alignment horizontal="right"/>
    </xf>
    <xf numFmtId="0" fontId="5" fillId="2" borderId="0" xfId="9" applyFont="1" applyFill="1" applyAlignment="1">
      <alignment horizontal="center" vertical="center"/>
    </xf>
    <xf numFmtId="0" fontId="7" fillId="2" borderId="0" xfId="9" applyFont="1" applyFill="1" applyBorder="1" applyAlignment="1">
      <alignment horizontal="center" vertical="center" wrapText="1"/>
    </xf>
    <xf numFmtId="3" fontId="5" fillId="2" borderId="66" xfId="9" applyNumberFormat="1" applyFont="1" applyFill="1" applyBorder="1" applyAlignment="1">
      <alignment horizontal="right" vertical="center" wrapText="1"/>
    </xf>
    <xf numFmtId="3" fontId="5" fillId="2" borderId="6" xfId="9" applyNumberFormat="1" applyFont="1" applyFill="1" applyBorder="1" applyAlignment="1">
      <alignment horizontal="right" vertical="center" wrapText="1"/>
    </xf>
    <xf numFmtId="165" fontId="5" fillId="2" borderId="46" xfId="1" applyNumberFormat="1" applyFont="1" applyFill="1" applyBorder="1" applyAlignment="1">
      <alignment horizontal="right" vertical="center" wrapText="1"/>
    </xf>
    <xf numFmtId="165" fontId="5" fillId="2" borderId="13" xfId="1" applyNumberFormat="1" applyFont="1" applyFill="1" applyBorder="1" applyAlignment="1">
      <alignment horizontal="right" vertical="center" wrapText="1"/>
    </xf>
    <xf numFmtId="166" fontId="5" fillId="2" borderId="14" xfId="1" applyNumberFormat="1" applyFont="1" applyFill="1" applyBorder="1" applyAlignment="1">
      <alignment horizontal="right" vertical="center" wrapText="1"/>
    </xf>
    <xf numFmtId="165" fontId="5" fillId="2" borderId="5" xfId="1" applyNumberFormat="1" applyFont="1" applyFill="1" applyBorder="1" applyAlignment="1">
      <alignment horizontal="right"/>
    </xf>
    <xf numFmtId="165" fontId="5" fillId="2" borderId="29" xfId="1" applyNumberFormat="1" applyFont="1" applyFill="1" applyBorder="1" applyAlignment="1">
      <alignment horizontal="right"/>
    </xf>
    <xf numFmtId="165" fontId="5" fillId="2" borderId="31" xfId="1" applyNumberFormat="1" applyFont="1" applyFill="1" applyBorder="1" applyAlignment="1">
      <alignment horizontal="right"/>
    </xf>
    <xf numFmtId="165" fontId="5" fillId="2" borderId="59" xfId="1" applyNumberFormat="1" applyFont="1" applyFill="1" applyBorder="1" applyAlignment="1">
      <alignment horizontal="right"/>
    </xf>
    <xf numFmtId="0" fontId="5" fillId="2" borderId="0" xfId="9" applyFont="1" applyFill="1" applyAlignment="1"/>
    <xf numFmtId="165" fontId="5" fillId="2" borderId="4" xfId="1" applyNumberFormat="1" applyFont="1" applyFill="1" applyBorder="1" applyAlignment="1">
      <alignment horizontal="right"/>
    </xf>
    <xf numFmtId="165" fontId="5" fillId="2" borderId="61" xfId="1" applyNumberFormat="1" applyFont="1" applyFill="1" applyBorder="1" applyAlignment="1">
      <alignment horizontal="right"/>
    </xf>
    <xf numFmtId="165" fontId="5" fillId="2" borderId="21" xfId="1" applyNumberFormat="1" applyFont="1" applyFill="1" applyBorder="1" applyAlignment="1">
      <alignment horizontal="right"/>
    </xf>
    <xf numFmtId="165" fontId="5" fillId="2" borderId="69" xfId="1" applyNumberFormat="1" applyFont="1" applyFill="1" applyBorder="1" applyAlignment="1">
      <alignment horizontal="right"/>
    </xf>
    <xf numFmtId="0" fontId="5" fillId="2" borderId="62" xfId="9" applyFont="1" applyFill="1" applyBorder="1" applyAlignment="1"/>
    <xf numFmtId="165" fontId="5" fillId="2" borderId="66" xfId="1" applyNumberFormat="1" applyFont="1" applyFill="1" applyBorder="1" applyAlignment="1">
      <alignment horizontal="right"/>
    </xf>
    <xf numFmtId="165" fontId="5" fillId="2" borderId="8" xfId="1" applyNumberFormat="1" applyFont="1" applyFill="1" applyBorder="1" applyAlignment="1">
      <alignment horizontal="right"/>
    </xf>
    <xf numFmtId="165" fontId="5" fillId="2" borderId="62" xfId="1" applyNumberFormat="1" applyFont="1" applyFill="1" applyBorder="1" applyAlignment="1">
      <alignment horizontal="right"/>
    </xf>
    <xf numFmtId="165" fontId="5" fillId="2" borderId="64" xfId="1" applyNumberFormat="1" applyFont="1" applyFill="1" applyBorder="1" applyAlignment="1">
      <alignment horizontal="right"/>
    </xf>
    <xf numFmtId="165" fontId="5" fillId="2" borderId="65" xfId="1" applyNumberFormat="1" applyFont="1" applyFill="1" applyBorder="1" applyAlignment="1">
      <alignment horizontal="right"/>
    </xf>
    <xf numFmtId="3" fontId="5" fillId="2" borderId="0" xfId="9" applyNumberFormat="1" applyFont="1" applyFill="1" applyAlignment="1"/>
    <xf numFmtId="0" fontId="1" fillId="2" borderId="0" xfId="9" applyFill="1"/>
    <xf numFmtId="0" fontId="1" fillId="2" borderId="0" xfId="4" applyFill="1" applyAlignment="1">
      <alignment horizontal="right"/>
    </xf>
    <xf numFmtId="0" fontId="5" fillId="2" borderId="33" xfId="4" applyFont="1" applyFill="1" applyBorder="1" applyAlignment="1">
      <alignment horizontal="center"/>
    </xf>
    <xf numFmtId="0" fontId="5" fillId="2" borderId="67" xfId="4" applyFont="1" applyFill="1" applyBorder="1" applyAlignment="1">
      <alignment horizontal="center"/>
    </xf>
    <xf numFmtId="166" fontId="5" fillId="2" borderId="29" xfId="1" applyNumberFormat="1" applyFont="1" applyFill="1" applyBorder="1" applyAlignment="1">
      <alignment horizontal="center"/>
    </xf>
    <xf numFmtId="166" fontId="5" fillId="2" borderId="31" xfId="1" applyNumberFormat="1" applyFont="1" applyFill="1" applyBorder="1" applyAlignment="1">
      <alignment horizontal="center"/>
    </xf>
    <xf numFmtId="166" fontId="5" fillId="2" borderId="59" xfId="1" applyNumberFormat="1" applyFont="1" applyFill="1" applyBorder="1" applyAlignment="1">
      <alignment horizontal="center"/>
    </xf>
    <xf numFmtId="3" fontId="5" fillId="2" borderId="36" xfId="4" applyNumberFormat="1" applyFont="1" applyFill="1" applyBorder="1" applyAlignment="1">
      <alignment horizontal="right"/>
    </xf>
    <xf numFmtId="3" fontId="5" fillId="2" borderId="2" xfId="1" applyNumberFormat="1" applyFont="1" applyFill="1" applyBorder="1" applyAlignment="1">
      <alignment horizontal="right"/>
    </xf>
    <xf numFmtId="3" fontId="5" fillId="2" borderId="35" xfId="1" applyNumberFormat="1" applyFont="1" applyFill="1" applyBorder="1" applyAlignment="1">
      <alignment horizontal="right"/>
    </xf>
    <xf numFmtId="3" fontId="5" fillId="2" borderId="61" xfId="1" applyNumberFormat="1" applyFont="1" applyFill="1" applyBorder="1" applyAlignment="1">
      <alignment horizontal="right"/>
    </xf>
    <xf numFmtId="3" fontId="5" fillId="2" borderId="39" xfId="1" applyNumberFormat="1" applyFont="1" applyFill="1" applyBorder="1" applyAlignment="1">
      <alignment horizontal="right"/>
    </xf>
    <xf numFmtId="3" fontId="5" fillId="2" borderId="52" xfId="1" applyNumberFormat="1" applyFont="1" applyFill="1" applyBorder="1" applyAlignment="1">
      <alignment horizontal="right"/>
    </xf>
    <xf numFmtId="3" fontId="5" fillId="2" borderId="53" xfId="1" applyNumberFormat="1" applyFont="1" applyFill="1" applyBorder="1" applyAlignment="1">
      <alignment horizontal="right"/>
    </xf>
    <xf numFmtId="3" fontId="5" fillId="2" borderId="44" xfId="4" applyNumberFormat="1" applyFont="1" applyFill="1" applyBorder="1" applyAlignment="1">
      <alignment horizontal="right"/>
    </xf>
    <xf numFmtId="3" fontId="5" fillId="2" borderId="6" xfId="4" applyNumberFormat="1" applyFont="1" applyFill="1" applyBorder="1" applyAlignment="1"/>
    <xf numFmtId="3" fontId="5" fillId="2" borderId="62" xfId="1" applyNumberFormat="1" applyFont="1" applyFill="1" applyBorder="1" applyAlignment="1"/>
    <xf numFmtId="3" fontId="5" fillId="2" borderId="64" xfId="1" applyNumberFormat="1" applyFont="1" applyFill="1" applyBorder="1" applyAlignment="1"/>
    <xf numFmtId="3" fontId="5" fillId="2" borderId="65" xfId="1" applyNumberFormat="1" applyFont="1" applyFill="1" applyBorder="1" applyAlignment="1"/>
    <xf numFmtId="3" fontId="5" fillId="2" borderId="22" xfId="1" applyNumberFormat="1" applyFont="1" applyFill="1" applyBorder="1" applyAlignment="1"/>
    <xf numFmtId="3" fontId="5" fillId="2" borderId="50" xfId="1" applyNumberFormat="1" applyFont="1" applyFill="1" applyBorder="1" applyAlignment="1"/>
    <xf numFmtId="3" fontId="5" fillId="2" borderId="57" xfId="1" applyNumberFormat="1" applyFont="1" applyFill="1" applyBorder="1" applyAlignment="1"/>
    <xf numFmtId="3" fontId="5" fillId="2" borderId="58" xfId="1" applyNumberFormat="1" applyFont="1" applyFill="1" applyBorder="1" applyAlignment="1"/>
    <xf numFmtId="1" fontId="5" fillId="2" borderId="0" xfId="4" applyNumberFormat="1" applyFont="1" applyFill="1" applyAlignment="1"/>
    <xf numFmtId="1" fontId="5" fillId="2" borderId="0" xfId="12" applyNumberFormat="1" applyFont="1" applyFill="1"/>
    <xf numFmtId="0" fontId="5" fillId="3" borderId="2" xfId="4" applyFont="1" applyFill="1" applyBorder="1" applyAlignment="1"/>
    <xf numFmtId="0" fontId="5" fillId="3" borderId="4" xfId="4" applyFont="1" applyFill="1" applyBorder="1" applyAlignment="1"/>
    <xf numFmtId="0" fontId="5" fillId="3" borderId="3" xfId="4" applyFont="1" applyFill="1" applyBorder="1" applyAlignment="1"/>
    <xf numFmtId="165" fontId="5" fillId="2" borderId="67" xfId="1" applyNumberFormat="1" applyFont="1" applyFill="1" applyBorder="1" applyAlignment="1">
      <alignment horizontal="center"/>
    </xf>
    <xf numFmtId="165" fontId="5" fillId="2" borderId="29" xfId="1" applyNumberFormat="1" applyFont="1" applyFill="1" applyBorder="1" applyAlignment="1">
      <alignment horizontal="center"/>
    </xf>
    <xf numFmtId="165" fontId="5" fillId="2" borderId="31" xfId="1" applyNumberFormat="1" applyFont="1" applyFill="1" applyBorder="1" applyAlignment="1">
      <alignment horizontal="center"/>
    </xf>
    <xf numFmtId="165" fontId="5" fillId="2" borderId="59" xfId="1" applyNumberFormat="1" applyFont="1" applyFill="1" applyBorder="1" applyAlignment="1">
      <alignment horizontal="center"/>
    </xf>
    <xf numFmtId="165" fontId="5" fillId="2" borderId="68" xfId="1" applyNumberFormat="1" applyFont="1" applyFill="1" applyBorder="1" applyAlignment="1">
      <alignment horizontal="right"/>
    </xf>
    <xf numFmtId="165" fontId="5" fillId="2" borderId="79" xfId="1" applyNumberFormat="1" applyFont="1" applyFill="1" applyBorder="1" applyAlignment="1">
      <alignment horizontal="right"/>
    </xf>
    <xf numFmtId="165" fontId="5" fillId="2" borderId="9" xfId="1" applyNumberFormat="1" applyFont="1" applyFill="1" applyBorder="1" applyAlignment="1">
      <alignment horizontal="right"/>
    </xf>
    <xf numFmtId="165" fontId="5" fillId="2" borderId="6" xfId="1" applyNumberFormat="1" applyFont="1" applyFill="1" applyBorder="1" applyAlignment="1">
      <alignment horizontal="right"/>
    </xf>
    <xf numFmtId="10" fontId="1" fillId="2" borderId="0" xfId="2" applyNumberFormat="1" applyFont="1" applyFill="1"/>
    <xf numFmtId="168" fontId="1" fillId="2" borderId="0" xfId="2" applyNumberFormat="1" applyFont="1" applyFill="1"/>
    <xf numFmtId="0" fontId="5" fillId="3" borderId="0" xfId="13" applyFont="1" applyFill="1"/>
    <xf numFmtId="0" fontId="48" fillId="3" borderId="0" xfId="3" applyFont="1" applyFill="1" applyAlignment="1" applyProtection="1"/>
    <xf numFmtId="0" fontId="5" fillId="3" borderId="0" xfId="13" applyFont="1" applyFill="1" applyBorder="1"/>
    <xf numFmtId="0" fontId="7" fillId="3" borderId="0" xfId="13" applyFont="1" applyFill="1" applyBorder="1" applyAlignment="1">
      <alignment horizontal="center" vertical="center" wrapText="1"/>
    </xf>
    <xf numFmtId="0" fontId="5" fillId="3" borderId="0" xfId="13" applyFont="1" applyFill="1" applyAlignment="1">
      <alignment vertical="center"/>
    </xf>
    <xf numFmtId="0" fontId="1" fillId="3" borderId="0" xfId="13" applyFill="1" applyAlignment="1">
      <alignment horizontal="right"/>
    </xf>
    <xf numFmtId="169" fontId="31" fillId="3" borderId="76" xfId="13" applyNumberFormat="1" applyFont="1" applyFill="1" applyBorder="1" applyAlignment="1">
      <alignment horizontal="right" vertical="center" wrapText="1"/>
    </xf>
    <xf numFmtId="170" fontId="31" fillId="3" borderId="27" xfId="13" applyNumberFormat="1" applyFont="1" applyFill="1" applyBorder="1" applyAlignment="1">
      <alignment horizontal="right" vertical="center" wrapText="1"/>
    </xf>
    <xf numFmtId="170" fontId="31" fillId="3" borderId="32" xfId="13" applyNumberFormat="1" applyFont="1" applyFill="1" applyBorder="1" applyAlignment="1">
      <alignment horizontal="right" vertical="center" wrapText="1"/>
    </xf>
    <xf numFmtId="0" fontId="1" fillId="3" borderId="0" xfId="13" applyFill="1" applyBorder="1" applyAlignment="1">
      <alignment horizontal="right"/>
    </xf>
    <xf numFmtId="3" fontId="31" fillId="3" borderId="3" xfId="13" applyNumberFormat="1" applyFont="1" applyFill="1" applyBorder="1" applyAlignment="1">
      <alignment horizontal="right" vertical="center" wrapText="1"/>
    </xf>
    <xf numFmtId="170" fontId="31" fillId="3" borderId="1" xfId="13" applyNumberFormat="1" applyFont="1" applyFill="1" applyBorder="1" applyAlignment="1">
      <alignment horizontal="right" vertical="center" wrapText="1"/>
    </xf>
    <xf numFmtId="3" fontId="31" fillId="3" borderId="1" xfId="13" applyNumberFormat="1" applyFont="1" applyFill="1" applyBorder="1" applyAlignment="1">
      <alignment horizontal="right" vertical="center" wrapText="1"/>
    </xf>
    <xf numFmtId="3" fontId="31" fillId="3" borderId="4" xfId="13" applyNumberFormat="1" applyFont="1" applyFill="1" applyBorder="1" applyAlignment="1">
      <alignment horizontal="right" vertical="center" wrapText="1"/>
    </xf>
    <xf numFmtId="170" fontId="31" fillId="3" borderId="36" xfId="13" applyNumberFormat="1" applyFont="1" applyFill="1" applyBorder="1" applyAlignment="1">
      <alignment horizontal="right" vertical="center" wrapText="1"/>
    </xf>
    <xf numFmtId="3" fontId="31" fillId="3" borderId="36" xfId="13" applyNumberFormat="1" applyFont="1" applyFill="1" applyBorder="1" applyAlignment="1">
      <alignment horizontal="right" vertical="center" wrapText="1"/>
    </xf>
    <xf numFmtId="3" fontId="43" fillId="3" borderId="36" xfId="13" applyNumberFormat="1" applyFont="1" applyFill="1" applyBorder="1" applyAlignment="1">
      <alignment horizontal="right"/>
    </xf>
    <xf numFmtId="171" fontId="31" fillId="3" borderId="3" xfId="13" applyNumberFormat="1" applyFont="1" applyFill="1" applyBorder="1" applyAlignment="1">
      <alignment horizontal="right" vertical="center" wrapText="1"/>
    </xf>
    <xf numFmtId="171" fontId="31" fillId="3" borderId="1" xfId="13" applyNumberFormat="1" applyFont="1" applyFill="1" applyBorder="1" applyAlignment="1">
      <alignment horizontal="right" vertical="center" wrapText="1"/>
    </xf>
    <xf numFmtId="0" fontId="1" fillId="3" borderId="0" xfId="13" applyFill="1" applyBorder="1" applyAlignment="1">
      <alignment horizontal="left"/>
    </xf>
    <xf numFmtId="172" fontId="31" fillId="3" borderId="40" xfId="13" applyNumberFormat="1" applyFont="1" applyFill="1" applyBorder="1" applyAlignment="1">
      <alignment horizontal="right" vertical="center" wrapText="1"/>
    </xf>
    <xf numFmtId="170" fontId="31" fillId="3" borderId="42" xfId="13" applyNumberFormat="1" applyFont="1" applyFill="1" applyBorder="1" applyAlignment="1">
      <alignment horizontal="right" vertical="center" wrapText="1"/>
    </xf>
    <xf numFmtId="172" fontId="31" fillId="3" borderId="42" xfId="13" applyNumberFormat="1" applyFont="1" applyFill="1" applyBorder="1" applyAlignment="1">
      <alignment horizontal="right" vertical="center" wrapText="1"/>
    </xf>
    <xf numFmtId="0" fontId="43" fillId="3" borderId="43" xfId="13" applyFont="1" applyFill="1" applyBorder="1" applyAlignment="1">
      <alignment horizontal="right"/>
    </xf>
    <xf numFmtId="170" fontId="31" fillId="3" borderId="43" xfId="13" applyNumberFormat="1" applyFont="1" applyFill="1" applyBorder="1" applyAlignment="1">
      <alignment horizontal="right" vertical="center" wrapText="1"/>
    </xf>
    <xf numFmtId="0" fontId="1" fillId="3" borderId="0" xfId="13" applyFill="1"/>
    <xf numFmtId="0" fontId="1" fillId="3" borderId="0" xfId="13" applyFont="1" applyFill="1"/>
    <xf numFmtId="0" fontId="36" fillId="3" borderId="0" xfId="13" applyFont="1" applyFill="1"/>
    <xf numFmtId="0" fontId="0" fillId="3" borderId="0" xfId="0" applyFill="1"/>
    <xf numFmtId="0" fontId="5" fillId="3" borderId="0" xfId="14" applyFont="1" applyFill="1"/>
    <xf numFmtId="0" fontId="5" fillId="2" borderId="31" xfId="15" applyFont="1" applyFill="1" applyBorder="1" applyAlignment="1">
      <alignment horizontal="center" vertical="center" wrapText="1"/>
    </xf>
    <xf numFmtId="0" fontId="5" fillId="3" borderId="31" xfId="15" applyFont="1" applyFill="1" applyBorder="1" applyAlignment="1">
      <alignment horizontal="center" vertical="center" wrapText="1"/>
    </xf>
    <xf numFmtId="0" fontId="5" fillId="2" borderId="52" xfId="15" applyFont="1" applyFill="1" applyBorder="1" applyAlignment="1">
      <alignment horizontal="center" vertical="center" wrapText="1"/>
    </xf>
    <xf numFmtId="0" fontId="5" fillId="2" borderId="38" xfId="15" applyFont="1" applyFill="1" applyBorder="1" applyAlignment="1">
      <alignment horizontal="center" vertical="center" wrapText="1"/>
    </xf>
    <xf numFmtId="3" fontId="27" fillId="3" borderId="62" xfId="0" applyNumberFormat="1" applyFont="1" applyFill="1" applyBorder="1" applyAlignment="1">
      <alignment horizontal="center" vertical="center"/>
    </xf>
    <xf numFmtId="0" fontId="50" fillId="3" borderId="64" xfId="0" applyFont="1" applyFill="1" applyBorder="1" applyAlignment="1">
      <alignment horizontal="center" vertical="center" wrapText="1"/>
    </xf>
    <xf numFmtId="3" fontId="27" fillId="3" borderId="64" xfId="0" applyNumberFormat="1" applyFont="1" applyFill="1" applyBorder="1" applyAlignment="1">
      <alignment horizontal="center" vertical="center" wrapText="1"/>
    </xf>
    <xf numFmtId="3" fontId="50" fillId="3" borderId="63" xfId="0" applyNumberFormat="1" applyFont="1" applyFill="1" applyBorder="1" applyAlignment="1">
      <alignment horizontal="center" vertical="center" wrapText="1"/>
    </xf>
    <xf numFmtId="173" fontId="49" fillId="3" borderId="66" xfId="0" applyNumberFormat="1" applyFont="1" applyFill="1" applyBorder="1" applyAlignment="1">
      <alignment horizontal="center" vertical="center" wrapText="1"/>
    </xf>
    <xf numFmtId="173" fontId="50" fillId="3" borderId="80" xfId="0" applyNumberFormat="1" applyFont="1" applyFill="1" applyBorder="1" applyAlignment="1">
      <alignment horizontal="center" vertical="center" wrapText="1"/>
    </xf>
    <xf numFmtId="173" fontId="50" fillId="3" borderId="64" xfId="0" applyNumberFormat="1" applyFont="1" applyFill="1" applyBorder="1" applyAlignment="1">
      <alignment horizontal="center" vertical="center" wrapText="1"/>
    </xf>
    <xf numFmtId="173" fontId="50" fillId="3" borderId="65" xfId="0" applyNumberFormat="1" applyFont="1" applyFill="1" applyBorder="1" applyAlignment="1">
      <alignment horizontal="center" vertical="center" wrapText="1"/>
    </xf>
    <xf numFmtId="0" fontId="5" fillId="2" borderId="0" xfId="4" applyFont="1" applyFill="1" applyAlignment="1">
      <alignment horizontal="left" vertical="top"/>
    </xf>
    <xf numFmtId="0" fontId="5" fillId="2" borderId="0" xfId="4" applyFont="1" applyFill="1" applyAlignment="1">
      <alignment horizontal="left" vertical="top" wrapText="1"/>
    </xf>
    <xf numFmtId="0" fontId="5" fillId="3" borderId="28" xfId="4" applyFont="1" applyFill="1" applyBorder="1" applyAlignment="1">
      <alignment horizontal="left"/>
    </xf>
    <xf numFmtId="0" fontId="5" fillId="3" borderId="5" xfId="4" applyFont="1" applyFill="1" applyBorder="1" applyAlignment="1">
      <alignment horizontal="left"/>
    </xf>
    <xf numFmtId="165" fontId="5" fillId="2" borderId="29" xfId="1" applyNumberFormat="1" applyFont="1" applyFill="1" applyBorder="1" applyAlignment="1">
      <alignment horizontal="right" vertical="center"/>
    </xf>
    <xf numFmtId="165" fontId="5" fillId="2" borderId="30" xfId="1" applyNumberFormat="1" applyFont="1" applyFill="1" applyBorder="1" applyAlignment="1">
      <alignment horizontal="right" vertical="center"/>
    </xf>
    <xf numFmtId="0" fontId="5" fillId="2" borderId="41" xfId="4" applyFont="1" applyFill="1" applyBorder="1" applyAlignment="1">
      <alignment horizontal="left"/>
    </xf>
    <xf numFmtId="0" fontId="5" fillId="3" borderId="55" xfId="4" applyFont="1" applyFill="1" applyBorder="1" applyAlignment="1">
      <alignment horizontal="left"/>
    </xf>
    <xf numFmtId="0" fontId="5" fillId="2" borderId="55" xfId="4" applyFont="1" applyFill="1" applyBorder="1" applyAlignment="1">
      <alignment horizontal="left"/>
    </xf>
    <xf numFmtId="165" fontId="5" fillId="2" borderId="40" xfId="1" applyNumberFormat="1" applyFont="1" applyFill="1" applyBorder="1" applyAlignment="1">
      <alignment horizontal="right"/>
    </xf>
    <xf numFmtId="165" fontId="5" fillId="2" borderId="41" xfId="1" applyNumberFormat="1" applyFont="1" applyFill="1" applyBorder="1" applyAlignment="1">
      <alignment horizontal="right"/>
    </xf>
    <xf numFmtId="0" fontId="5" fillId="2" borderId="31" xfId="4" applyFont="1" applyFill="1" applyBorder="1" applyAlignment="1">
      <alignment horizontal="left" wrapText="1"/>
    </xf>
    <xf numFmtId="0" fontId="5" fillId="2" borderId="30" xfId="4" applyFont="1" applyFill="1" applyBorder="1" applyAlignment="1">
      <alignment horizontal="left" wrapText="1"/>
    </xf>
    <xf numFmtId="0" fontId="5" fillId="2" borderId="27" xfId="4" applyFont="1" applyFill="1" applyBorder="1" applyAlignment="1">
      <alignment horizontal="left" wrapText="1"/>
    </xf>
    <xf numFmtId="0" fontId="5" fillId="2" borderId="28" xfId="4" applyFont="1" applyFill="1" applyBorder="1" applyAlignment="1">
      <alignment horizontal="left" wrapText="1"/>
    </xf>
    <xf numFmtId="165" fontId="5" fillId="2" borderId="35" xfId="1" applyNumberFormat="1" applyFont="1" applyFill="1" applyBorder="1" applyAlignment="1">
      <alignment horizontal="right" vertical="center"/>
    </xf>
    <xf numFmtId="165" fontId="5" fillId="2" borderId="2" xfId="1" applyNumberFormat="1" applyFont="1" applyFill="1" applyBorder="1" applyAlignment="1">
      <alignment horizontal="right" vertical="center"/>
    </xf>
    <xf numFmtId="0" fontId="6" fillId="2" borderId="41" xfId="4" applyFont="1" applyFill="1" applyBorder="1" applyAlignment="1">
      <alignment horizontal="left" wrapText="1"/>
    </xf>
    <xf numFmtId="0" fontId="6" fillId="2" borderId="55" xfId="4" applyFont="1" applyFill="1" applyBorder="1" applyAlignment="1">
      <alignment horizontal="left" wrapText="1"/>
    </xf>
    <xf numFmtId="165" fontId="5" fillId="2" borderId="35" xfId="1" applyNumberFormat="1" applyFont="1" applyFill="1" applyBorder="1" applyAlignment="1">
      <alignment horizontal="right"/>
    </xf>
    <xf numFmtId="165" fontId="5" fillId="2" borderId="2" xfId="1" applyNumberFormat="1" applyFont="1" applyFill="1" applyBorder="1" applyAlignment="1">
      <alignment horizontal="right"/>
    </xf>
    <xf numFmtId="0" fontId="5" fillId="2" borderId="1" xfId="4" applyFont="1" applyFill="1" applyBorder="1" applyAlignment="1">
      <alignment horizontal="left"/>
    </xf>
    <xf numFmtId="0" fontId="5" fillId="2" borderId="2" xfId="4" applyFont="1" applyFill="1" applyBorder="1" applyAlignment="1">
      <alignment horizontal="left"/>
    </xf>
    <xf numFmtId="0" fontId="6" fillId="2" borderId="38" xfId="4" applyFont="1" applyFill="1" applyBorder="1" applyAlignment="1">
      <alignment horizontal="left"/>
    </xf>
    <xf numFmtId="0" fontId="6" fillId="2" borderId="39" xfId="4" applyFont="1" applyFill="1" applyBorder="1" applyAlignment="1">
      <alignment horizontal="left"/>
    </xf>
    <xf numFmtId="0" fontId="5" fillId="2" borderId="46" xfId="4" applyFont="1" applyFill="1" applyBorder="1" applyAlignment="1">
      <alignment horizontal="center"/>
    </xf>
    <xf numFmtId="0" fontId="5" fillId="2" borderId="50" xfId="4" applyFont="1" applyFill="1" applyBorder="1" applyAlignment="1">
      <alignment horizontal="center"/>
    </xf>
    <xf numFmtId="0" fontId="5" fillId="3" borderId="31" xfId="4" applyFont="1" applyFill="1" applyBorder="1" applyAlignment="1">
      <alignment horizontal="left"/>
    </xf>
    <xf numFmtId="0" fontId="5" fillId="3" borderId="30" xfId="4" applyFont="1" applyFill="1" applyBorder="1" applyAlignment="1">
      <alignment horizontal="left"/>
    </xf>
    <xf numFmtId="165" fontId="5" fillId="2" borderId="47" xfId="1" applyNumberFormat="1" applyFont="1" applyFill="1" applyBorder="1" applyAlignment="1">
      <alignment horizontal="right" vertical="center"/>
    </xf>
    <xf numFmtId="165" fontId="5" fillId="2" borderId="48" xfId="1" applyNumberFormat="1" applyFont="1" applyFill="1" applyBorder="1" applyAlignment="1">
      <alignment horizontal="right" vertical="center"/>
    </xf>
    <xf numFmtId="0" fontId="6" fillId="2" borderId="42" xfId="4" applyFont="1" applyFill="1" applyBorder="1" applyAlignment="1">
      <alignment horizontal="left"/>
    </xf>
    <xf numFmtId="0" fontId="6" fillId="2" borderId="41" xfId="4" applyFont="1" applyFill="1" applyBorder="1" applyAlignment="1">
      <alignment horizontal="left"/>
    </xf>
    <xf numFmtId="165" fontId="5" fillId="2" borderId="51" xfId="1" applyNumberFormat="1" applyFont="1" applyFill="1" applyBorder="1" applyAlignment="1">
      <alignment horizontal="right"/>
    </xf>
    <xf numFmtId="0" fontId="10" fillId="2" borderId="15" xfId="4" applyFont="1" applyFill="1" applyBorder="1" applyAlignment="1">
      <alignment horizontal="center" vertical="center" wrapText="1"/>
    </xf>
    <xf numFmtId="0" fontId="10" fillId="2" borderId="21" xfId="4" applyFont="1" applyFill="1" applyBorder="1" applyAlignment="1">
      <alignment horizontal="center" vertical="center" wrapText="1"/>
    </xf>
    <xf numFmtId="0" fontId="10" fillId="2" borderId="25" xfId="4" applyFont="1" applyFill="1" applyBorder="1" applyAlignment="1">
      <alignment horizontal="center" vertical="center" wrapText="1"/>
    </xf>
    <xf numFmtId="0" fontId="6" fillId="4" borderId="15" xfId="4" applyFont="1" applyFill="1" applyBorder="1" applyAlignment="1">
      <alignment horizontal="center" vertical="center"/>
    </xf>
    <xf numFmtId="0" fontId="6" fillId="4" borderId="21" xfId="4" applyFont="1" applyFill="1" applyBorder="1" applyAlignment="1">
      <alignment horizontal="center" vertical="center"/>
    </xf>
    <xf numFmtId="0" fontId="6" fillId="4" borderId="25" xfId="4" applyFont="1" applyFill="1" applyBorder="1" applyAlignment="1">
      <alignment horizontal="center" vertical="center"/>
    </xf>
    <xf numFmtId="0" fontId="5" fillId="2" borderId="26" xfId="4" applyFont="1" applyFill="1" applyBorder="1" applyAlignment="1">
      <alignment horizontal="center"/>
    </xf>
    <xf numFmtId="0" fontId="5" fillId="2" borderId="27" xfId="4" applyFont="1" applyFill="1" applyBorder="1" applyAlignment="1">
      <alignment horizontal="left"/>
    </xf>
    <xf numFmtId="0" fontId="5" fillId="2" borderId="28" xfId="4" applyFont="1" applyFill="1" applyBorder="1" applyAlignment="1">
      <alignment horizontal="left"/>
    </xf>
    <xf numFmtId="0" fontId="5" fillId="3" borderId="4" xfId="4" applyFont="1" applyFill="1" applyBorder="1" applyAlignment="1">
      <alignment horizontal="left"/>
    </xf>
    <xf numFmtId="0" fontId="5" fillId="2" borderId="4" xfId="4" applyFont="1" applyFill="1" applyBorder="1" applyAlignment="1">
      <alignment horizontal="left"/>
    </xf>
    <xf numFmtId="0" fontId="10" fillId="2" borderId="12" xfId="4" applyFont="1" applyFill="1" applyBorder="1" applyAlignment="1">
      <alignment horizontal="center" vertical="center" wrapText="1"/>
    </xf>
    <xf numFmtId="0" fontId="10" fillId="2" borderId="18" xfId="4" applyFont="1" applyFill="1" applyBorder="1" applyAlignment="1">
      <alignment horizontal="center" vertical="center" wrapText="1"/>
    </xf>
    <xf numFmtId="0" fontId="10" fillId="2" borderId="56" xfId="4" applyFont="1" applyFill="1" applyBorder="1" applyAlignment="1">
      <alignment horizontal="center" vertical="center" wrapText="1"/>
    </xf>
    <xf numFmtId="0" fontId="10" fillId="2" borderId="13" xfId="4" applyFont="1" applyFill="1" applyBorder="1" applyAlignment="1">
      <alignment horizontal="center" vertical="center" wrapText="1"/>
    </xf>
    <xf numFmtId="0" fontId="10" fillId="2" borderId="19" xfId="4" applyFont="1" applyFill="1" applyBorder="1" applyAlignment="1">
      <alignment horizontal="center" vertical="center" wrapText="1"/>
    </xf>
    <xf numFmtId="0" fontId="10" fillId="2" borderId="57" xfId="4" applyFont="1" applyFill="1" applyBorder="1" applyAlignment="1">
      <alignment horizontal="center" vertical="center" wrapText="1"/>
    </xf>
    <xf numFmtId="0" fontId="10" fillId="2" borderId="14" xfId="4" applyFont="1" applyFill="1" applyBorder="1" applyAlignment="1">
      <alignment horizontal="center" vertical="center" wrapText="1"/>
    </xf>
    <xf numFmtId="0" fontId="10" fillId="2" borderId="20" xfId="4" applyFont="1" applyFill="1" applyBorder="1" applyAlignment="1">
      <alignment horizontal="center" vertical="center" wrapText="1"/>
    </xf>
    <xf numFmtId="0" fontId="10" fillId="2" borderId="58" xfId="4" applyFont="1" applyFill="1" applyBorder="1" applyAlignment="1">
      <alignment horizontal="center" vertical="center" wrapText="1"/>
    </xf>
    <xf numFmtId="0" fontId="10" fillId="2" borderId="15" xfId="4" applyFont="1" applyFill="1" applyBorder="1" applyAlignment="1">
      <alignment horizontal="center" vertical="center"/>
    </xf>
    <xf numFmtId="0" fontId="10" fillId="2" borderId="21" xfId="4" applyFont="1" applyFill="1" applyBorder="1" applyAlignment="1">
      <alignment horizontal="center" vertical="center"/>
    </xf>
    <xf numFmtId="0" fontId="10" fillId="2" borderId="25" xfId="4" applyFont="1" applyFill="1" applyBorder="1" applyAlignment="1">
      <alignment horizontal="center" vertical="center"/>
    </xf>
    <xf numFmtId="0" fontId="5" fillId="2" borderId="6" xfId="4" applyFont="1" applyFill="1" applyBorder="1" applyAlignment="1">
      <alignment horizontal="center"/>
    </xf>
    <xf numFmtId="0" fontId="5" fillId="2" borderId="7" xfId="4" applyFont="1" applyFill="1" applyBorder="1" applyAlignment="1">
      <alignment horizontal="center"/>
    </xf>
    <xf numFmtId="0" fontId="5" fillId="2" borderId="8" xfId="4" applyFont="1" applyFill="1" applyBorder="1" applyAlignment="1">
      <alignment horizontal="center"/>
    </xf>
    <xf numFmtId="0" fontId="11" fillId="2" borderId="9" xfId="4" applyFont="1" applyFill="1" applyBorder="1" applyAlignment="1">
      <alignment horizontal="center" vertical="center"/>
    </xf>
    <xf numFmtId="0" fontId="11" fillId="2" borderId="10" xfId="4" applyFont="1" applyFill="1" applyBorder="1" applyAlignment="1">
      <alignment horizontal="center" vertical="center"/>
    </xf>
    <xf numFmtId="0" fontId="11" fillId="2" borderId="16" xfId="4" applyFont="1" applyFill="1" applyBorder="1" applyAlignment="1">
      <alignment horizontal="center" vertical="center"/>
    </xf>
    <xf numFmtId="0" fontId="11" fillId="2" borderId="0" xfId="4" applyFont="1" applyFill="1" applyBorder="1" applyAlignment="1">
      <alignment horizontal="center" vertical="center"/>
    </xf>
    <xf numFmtId="0" fontId="11" fillId="2" borderId="22" xfId="4" applyFont="1" applyFill="1" applyBorder="1" applyAlignment="1">
      <alignment horizontal="center" vertical="center"/>
    </xf>
    <xf numFmtId="0" fontId="11" fillId="2" borderId="23" xfId="4" applyFont="1" applyFill="1" applyBorder="1" applyAlignment="1">
      <alignment horizontal="center" vertical="center"/>
    </xf>
    <xf numFmtId="0" fontId="11" fillId="2" borderId="9" xfId="4" applyFont="1" applyFill="1" applyBorder="1" applyAlignment="1">
      <alignment horizontal="center" vertical="center" wrapText="1"/>
    </xf>
    <xf numFmtId="0" fontId="11" fillId="2" borderId="11" xfId="4" applyFont="1" applyFill="1" applyBorder="1" applyAlignment="1">
      <alignment horizontal="center" vertical="center" wrapText="1"/>
    </xf>
    <xf numFmtId="0" fontId="11" fillId="2" borderId="16" xfId="4" applyFont="1" applyFill="1" applyBorder="1" applyAlignment="1">
      <alignment horizontal="center" vertical="center" wrapText="1"/>
    </xf>
    <xf numFmtId="0" fontId="11" fillId="2" borderId="17" xfId="4" applyFont="1" applyFill="1" applyBorder="1" applyAlignment="1">
      <alignment horizontal="center" vertical="center" wrapText="1"/>
    </xf>
    <xf numFmtId="0" fontId="11" fillId="2" borderId="22" xfId="4" applyFont="1" applyFill="1" applyBorder="1" applyAlignment="1">
      <alignment horizontal="center" vertical="center" wrapText="1"/>
    </xf>
    <xf numFmtId="0" fontId="11" fillId="2" borderId="24" xfId="4" applyFont="1" applyFill="1" applyBorder="1" applyAlignment="1">
      <alignment horizontal="center" vertical="center" wrapText="1"/>
    </xf>
    <xf numFmtId="0" fontId="10" fillId="2" borderId="9" xfId="4" applyFont="1" applyFill="1" applyBorder="1" applyAlignment="1">
      <alignment horizontal="center" vertical="center" wrapText="1"/>
    </xf>
    <xf numFmtId="0" fontId="10" fillId="2" borderId="16" xfId="4" applyFont="1" applyFill="1" applyBorder="1" applyAlignment="1">
      <alignment horizontal="center" vertical="center" wrapText="1"/>
    </xf>
    <xf numFmtId="0" fontId="10" fillId="2" borderId="22" xfId="4" applyFont="1" applyFill="1" applyBorder="1" applyAlignment="1">
      <alignment horizontal="center" vertical="center" wrapText="1"/>
    </xf>
    <xf numFmtId="0" fontId="6" fillId="4" borderId="11" xfId="4" applyFont="1" applyFill="1" applyBorder="1" applyAlignment="1">
      <alignment horizontal="center" vertical="center"/>
    </xf>
    <xf numFmtId="0" fontId="6" fillId="4" borderId="17" xfId="4" applyFont="1" applyFill="1" applyBorder="1" applyAlignment="1">
      <alignment horizontal="center" vertical="center"/>
    </xf>
    <xf numFmtId="0" fontId="6" fillId="4" borderId="24" xfId="4" applyFont="1" applyFill="1" applyBorder="1" applyAlignment="1">
      <alignment horizontal="center" vertical="center"/>
    </xf>
    <xf numFmtId="0" fontId="7" fillId="3" borderId="0" xfId="4" applyFont="1" applyFill="1" applyBorder="1" applyAlignment="1">
      <alignment horizontal="left" vertical="center" wrapText="1"/>
    </xf>
    <xf numFmtId="164" fontId="8" fillId="2" borderId="0" xfId="5" applyNumberFormat="1" applyFont="1" applyFill="1" applyBorder="1" applyAlignment="1">
      <alignment horizontal="center" vertical="center"/>
    </xf>
    <xf numFmtId="164" fontId="9" fillId="2" borderId="0" xfId="5" applyNumberFormat="1" applyFont="1" applyFill="1" applyAlignment="1">
      <alignment horizontal="center" vertical="center"/>
    </xf>
    <xf numFmtId="0" fontId="5" fillId="2" borderId="0" xfId="4" applyFont="1" applyFill="1" applyAlignment="1">
      <alignment horizontal="left"/>
    </xf>
    <xf numFmtId="0" fontId="10" fillId="2" borderId="0" xfId="4" applyFont="1" applyFill="1" applyAlignment="1">
      <alignment horizontal="left" vertical="center"/>
    </xf>
    <xf numFmtId="0" fontId="5" fillId="2" borderId="1" xfId="4" applyFont="1" applyFill="1" applyBorder="1" applyAlignment="1">
      <alignment horizontal="left" vertical="center" wrapText="1"/>
    </xf>
    <xf numFmtId="0" fontId="5" fillId="3" borderId="2" xfId="4" applyFont="1" applyFill="1" applyBorder="1" applyAlignment="1">
      <alignment horizontal="left"/>
    </xf>
    <xf numFmtId="0" fontId="5" fillId="3" borderId="3" xfId="4" applyFont="1" applyFill="1" applyBorder="1" applyAlignment="1">
      <alignment horizontal="left"/>
    </xf>
    <xf numFmtId="0" fontId="5" fillId="2" borderId="1" xfId="4" applyFont="1" applyFill="1" applyBorder="1" applyAlignment="1">
      <alignment horizontal="left" vertical="center"/>
    </xf>
    <xf numFmtId="0" fontId="5" fillId="3" borderId="4" xfId="4" applyFont="1" applyFill="1" applyBorder="1" applyAlignment="1">
      <alignment horizontal="left" vertical="center"/>
    </xf>
    <xf numFmtId="0" fontId="5" fillId="3" borderId="3" xfId="4" applyFont="1" applyFill="1" applyBorder="1" applyAlignment="1">
      <alignment horizontal="left" vertical="center"/>
    </xf>
    <xf numFmtId="0" fontId="5" fillId="3" borderId="1" xfId="4" applyFont="1" applyFill="1" applyBorder="1" applyAlignment="1">
      <alignment horizontal="left"/>
    </xf>
    <xf numFmtId="0" fontId="15" fillId="0" borderId="63" xfId="4" applyFont="1" applyBorder="1" applyAlignment="1">
      <alignment horizontal="left" vertical="center"/>
    </xf>
    <xf numFmtId="0" fontId="15" fillId="0" borderId="7" xfId="4" applyFont="1" applyBorder="1" applyAlignment="1">
      <alignment horizontal="left" vertical="center"/>
    </xf>
    <xf numFmtId="0" fontId="14" fillId="0" borderId="62" xfId="4" applyFont="1" applyBorder="1" applyAlignment="1">
      <alignment horizontal="left" vertical="center" wrapText="1"/>
    </xf>
    <xf numFmtId="0" fontId="14" fillId="0" borderId="64" xfId="4" applyFont="1" applyBorder="1" applyAlignment="1">
      <alignment horizontal="left" vertical="center" wrapText="1"/>
    </xf>
    <xf numFmtId="0" fontId="14" fillId="0" borderId="63" xfId="4" applyFont="1" applyBorder="1" applyAlignment="1">
      <alignment horizontal="left" vertical="center" wrapText="1"/>
    </xf>
    <xf numFmtId="0" fontId="15" fillId="0" borderId="62" xfId="4" applyFont="1" applyBorder="1" applyAlignment="1">
      <alignment horizontal="left" vertical="center"/>
    </xf>
    <xf numFmtId="0" fontId="15" fillId="0" borderId="64" xfId="4" applyFont="1" applyBorder="1" applyAlignment="1">
      <alignment horizontal="left" vertical="center"/>
    </xf>
    <xf numFmtId="0" fontId="15" fillId="2" borderId="62" xfId="4" applyFont="1" applyFill="1" applyBorder="1" applyAlignment="1">
      <alignment horizontal="left" vertical="center" wrapText="1"/>
    </xf>
    <xf numFmtId="0" fontId="15" fillId="2" borderId="64" xfId="4" applyFont="1" applyFill="1" applyBorder="1" applyAlignment="1">
      <alignment horizontal="left" vertical="center" wrapText="1"/>
    </xf>
    <xf numFmtId="0" fontId="15" fillId="2" borderId="63" xfId="4" applyFont="1" applyFill="1" applyBorder="1" applyAlignment="1">
      <alignment horizontal="left" vertical="center" wrapText="1"/>
    </xf>
    <xf numFmtId="0" fontId="14" fillId="0" borderId="1" xfId="4" applyFont="1" applyBorder="1" applyAlignment="1">
      <alignment horizontal="left" vertical="center"/>
    </xf>
    <xf numFmtId="0" fontId="14" fillId="0" borderId="2" xfId="4" applyFont="1" applyBorder="1" applyAlignment="1">
      <alignment horizontal="left" vertical="center"/>
    </xf>
    <xf numFmtId="0" fontId="14" fillId="0" borderId="39" xfId="4" applyFont="1" applyBorder="1" applyAlignment="1">
      <alignment horizontal="left" vertical="center"/>
    </xf>
    <xf numFmtId="0" fontId="14" fillId="0" borderId="69" xfId="4" applyFont="1" applyBorder="1" applyAlignment="1">
      <alignment horizontal="left" vertical="center"/>
    </xf>
    <xf numFmtId="0" fontId="14" fillId="0" borderId="4" xfId="4" applyFont="1" applyBorder="1" applyAlignment="1">
      <alignment horizontal="left" vertical="center"/>
    </xf>
    <xf numFmtId="0" fontId="21" fillId="2" borderId="0" xfId="6" applyFont="1" applyFill="1" applyBorder="1" applyAlignment="1" applyProtection="1">
      <alignment horizontal="center" vertical="top"/>
      <protection locked="0"/>
    </xf>
    <xf numFmtId="0" fontId="17" fillId="0" borderId="1" xfId="6" applyFont="1" applyBorder="1" applyAlignment="1" applyProtection="1">
      <alignment horizontal="left" vertical="center"/>
      <protection locked="0"/>
    </xf>
    <xf numFmtId="0" fontId="17" fillId="0" borderId="2" xfId="6" applyFont="1" applyBorder="1" applyAlignment="1" applyProtection="1">
      <alignment horizontal="left" vertical="center"/>
      <protection locked="0"/>
    </xf>
    <xf numFmtId="0" fontId="15" fillId="0" borderId="2" xfId="4" applyFont="1" applyBorder="1" applyAlignment="1">
      <alignment horizontal="left" vertical="center"/>
    </xf>
    <xf numFmtId="0" fontId="15" fillId="0" borderId="4" xfId="4" applyFont="1" applyBorder="1" applyAlignment="1">
      <alignment horizontal="left" vertical="center"/>
    </xf>
    <xf numFmtId="0" fontId="17" fillId="0" borderId="27" xfId="6" applyFont="1" applyBorder="1" applyAlignment="1" applyProtection="1">
      <alignment horizontal="left" vertical="center"/>
      <protection locked="0"/>
    </xf>
    <xf numFmtId="0" fontId="17" fillId="0" borderId="28" xfId="6" applyFont="1" applyBorder="1" applyAlignment="1" applyProtection="1">
      <alignment horizontal="left" vertical="center"/>
      <protection locked="0"/>
    </xf>
    <xf numFmtId="0" fontId="22" fillId="0" borderId="2" xfId="4" applyFont="1" applyBorder="1" applyAlignment="1">
      <alignment horizontal="left" vertical="center"/>
    </xf>
    <xf numFmtId="0" fontId="22" fillId="0" borderId="4" xfId="4" applyFont="1" applyBorder="1" applyAlignment="1">
      <alignment horizontal="left" vertical="center"/>
    </xf>
    <xf numFmtId="0" fontId="20" fillId="0" borderId="2" xfId="6" applyFont="1" applyBorder="1" applyAlignment="1" applyProtection="1">
      <alignment horizontal="left" vertical="center"/>
      <protection locked="0"/>
    </xf>
    <xf numFmtId="0" fontId="20" fillId="0" borderId="4" xfId="6" applyFont="1" applyBorder="1" applyAlignment="1" applyProtection="1">
      <alignment horizontal="left" vertical="center"/>
      <protection locked="0"/>
    </xf>
    <xf numFmtId="0" fontId="15" fillId="5" borderId="60" xfId="4" applyFont="1" applyFill="1" applyBorder="1" applyAlignment="1">
      <alignment horizontal="center" vertical="center"/>
    </xf>
    <xf numFmtId="0" fontId="15" fillId="5" borderId="4" xfId="4" applyFont="1" applyFill="1" applyBorder="1" applyAlignment="1">
      <alignment horizontal="center" vertical="center"/>
    </xf>
    <xf numFmtId="0" fontId="15" fillId="5" borderId="55" xfId="4" applyFont="1" applyFill="1" applyBorder="1" applyAlignment="1">
      <alignment horizontal="center" vertical="center"/>
    </xf>
    <xf numFmtId="0" fontId="14" fillId="0" borderId="32" xfId="4" applyFont="1" applyBorder="1" applyAlignment="1">
      <alignment horizontal="center" vertical="center" wrapText="1"/>
    </xf>
    <xf numFmtId="0" fontId="14" fillId="0" borderId="36" xfId="4" applyFont="1" applyBorder="1" applyAlignment="1">
      <alignment horizontal="center" vertical="center" wrapText="1"/>
    </xf>
    <xf numFmtId="0" fontId="14" fillId="0" borderId="43" xfId="4" applyFont="1" applyBorder="1" applyAlignment="1">
      <alignment horizontal="center" vertical="center" wrapText="1"/>
    </xf>
    <xf numFmtId="0" fontId="14" fillId="5" borderId="63" xfId="4" applyFont="1" applyFill="1" applyBorder="1" applyAlignment="1">
      <alignment horizontal="right" vertical="center"/>
    </xf>
    <xf numFmtId="0" fontId="14" fillId="5" borderId="7" xfId="4" applyFont="1" applyFill="1" applyBorder="1" applyAlignment="1">
      <alignment horizontal="right" vertical="center"/>
    </xf>
    <xf numFmtId="0" fontId="14" fillId="0" borderId="31" xfId="4" applyFont="1" applyBorder="1" applyAlignment="1">
      <alignment horizontal="center" vertical="center" wrapText="1"/>
    </xf>
    <xf numFmtId="0" fontId="14" fillId="0" borderId="1" xfId="4" applyFont="1" applyBorder="1" applyAlignment="1">
      <alignment horizontal="center" vertical="center" wrapText="1"/>
    </xf>
    <xf numFmtId="0" fontId="14" fillId="0" borderId="42" xfId="4" applyFont="1" applyBorder="1" applyAlignment="1">
      <alignment horizontal="center" vertical="center" wrapText="1"/>
    </xf>
    <xf numFmtId="0" fontId="14" fillId="0" borderId="59" xfId="4" applyFont="1" applyBorder="1" applyAlignment="1">
      <alignment horizontal="center" vertical="center" wrapText="1"/>
    </xf>
    <xf numFmtId="0" fontId="14" fillId="0" borderId="61" xfId="4" applyFont="1" applyBorder="1" applyAlignment="1">
      <alignment horizontal="center" vertical="center" wrapText="1"/>
    </xf>
    <xf numFmtId="0" fontId="14" fillId="0" borderId="51" xfId="4" applyFont="1" applyBorder="1" applyAlignment="1">
      <alignment horizontal="center" vertical="center" wrapText="1"/>
    </xf>
    <xf numFmtId="0" fontId="14" fillId="0" borderId="60" xfId="4" applyFont="1" applyBorder="1" applyAlignment="1">
      <alignment horizontal="center" vertical="center" wrapText="1"/>
    </xf>
    <xf numFmtId="0" fontId="14" fillId="0" borderId="4" xfId="4" applyFont="1" applyBorder="1" applyAlignment="1">
      <alignment horizontal="center" vertical="center" wrapText="1"/>
    </xf>
    <xf numFmtId="0" fontId="14" fillId="0" borderId="55" xfId="4" applyFont="1" applyBorder="1" applyAlignment="1">
      <alignment horizontal="center" vertical="center" wrapText="1"/>
    </xf>
    <xf numFmtId="0" fontId="15" fillId="0" borderId="32" xfId="4" applyFont="1" applyBorder="1" applyAlignment="1">
      <alignment horizontal="center" vertical="center" wrapText="1"/>
    </xf>
    <xf numFmtId="0" fontId="15" fillId="0" borderId="36" xfId="4" applyFont="1" applyBorder="1" applyAlignment="1">
      <alignment horizontal="center" vertical="center" wrapText="1"/>
    </xf>
    <xf numFmtId="0" fontId="15" fillId="0" borderId="43" xfId="4" applyFont="1" applyBorder="1" applyAlignment="1">
      <alignment horizontal="center" vertical="center" wrapText="1"/>
    </xf>
    <xf numFmtId="0" fontId="14" fillId="0" borderId="29" xfId="4" applyFont="1" applyBorder="1" applyAlignment="1">
      <alignment horizontal="center" vertical="center"/>
    </xf>
    <xf numFmtId="0" fontId="14" fillId="0" borderId="35" xfId="4" applyFont="1" applyBorder="1" applyAlignment="1">
      <alignment horizontal="center" vertical="center"/>
    </xf>
    <xf numFmtId="0" fontId="14" fillId="0" borderId="40" xfId="4" applyFont="1" applyBorder="1" applyAlignment="1">
      <alignment horizontal="center" vertical="center"/>
    </xf>
    <xf numFmtId="0" fontId="14" fillId="0" borderId="31" xfId="4" applyFont="1" applyBorder="1" applyAlignment="1">
      <alignment horizontal="center" vertical="center"/>
    </xf>
    <xf numFmtId="0" fontId="14" fillId="0" borderId="30" xfId="4" applyFont="1" applyBorder="1" applyAlignment="1">
      <alignment horizontal="center" vertical="center"/>
    </xf>
    <xf numFmtId="0" fontId="14" fillId="0" borderId="1" xfId="4" applyFont="1" applyBorder="1" applyAlignment="1">
      <alignment horizontal="center" vertical="center"/>
    </xf>
    <xf numFmtId="0" fontId="14" fillId="0" borderId="2" xfId="4" applyFont="1" applyBorder="1" applyAlignment="1">
      <alignment horizontal="center" vertical="center"/>
    </xf>
    <xf numFmtId="0" fontId="14" fillId="0" borderId="42" xfId="4" applyFont="1" applyBorder="1" applyAlignment="1">
      <alignment horizontal="center" vertical="center"/>
    </xf>
    <xf numFmtId="0" fontId="14" fillId="0" borderId="41" xfId="4" applyFont="1" applyBorder="1" applyAlignment="1">
      <alignment horizontal="center" vertical="center"/>
    </xf>
    <xf numFmtId="0" fontId="14" fillId="0" borderId="29" xfId="4" applyFont="1" applyBorder="1" applyAlignment="1">
      <alignment horizontal="center" vertical="center" wrapText="1"/>
    </xf>
    <xf numFmtId="0" fontId="14" fillId="0" borderId="35" xfId="4" applyFont="1" applyBorder="1" applyAlignment="1">
      <alignment horizontal="center" vertical="center" wrapText="1"/>
    </xf>
    <xf numFmtId="0" fontId="14" fillId="0" borderId="40" xfId="4" applyFont="1" applyBorder="1" applyAlignment="1">
      <alignment horizontal="center" vertical="center" wrapText="1"/>
    </xf>
    <xf numFmtId="0" fontId="14" fillId="0" borderId="10" xfId="4" applyFont="1" applyBorder="1" applyAlignment="1">
      <alignment horizontal="center" vertical="center" wrapText="1"/>
    </xf>
    <xf numFmtId="0" fontId="14" fillId="0" borderId="0" xfId="4" applyFont="1" applyBorder="1" applyAlignment="1">
      <alignment horizontal="center" vertical="center" wrapText="1"/>
    </xf>
    <xf numFmtId="0" fontId="14" fillId="0" borderId="23" xfId="4" applyFont="1" applyBorder="1" applyAlignment="1">
      <alignment horizontal="center" vertical="center" wrapText="1"/>
    </xf>
    <xf numFmtId="0" fontId="15" fillId="0" borderId="15" xfId="4" applyFont="1" applyBorder="1" applyAlignment="1">
      <alignment horizontal="center" vertical="center" wrapText="1"/>
    </xf>
    <xf numFmtId="0" fontId="15" fillId="0" borderId="21" xfId="4" applyFont="1" applyBorder="1" applyAlignment="1">
      <alignment horizontal="center" vertical="center" wrapText="1"/>
    </xf>
    <xf numFmtId="0" fontId="15" fillId="0" borderId="25" xfId="4" applyFont="1" applyBorder="1" applyAlignment="1">
      <alignment horizontal="center" vertical="center" wrapText="1"/>
    </xf>
    <xf numFmtId="0" fontId="15" fillId="5" borderId="32" xfId="4" applyFont="1" applyFill="1" applyBorder="1" applyAlignment="1">
      <alignment horizontal="center" vertical="center"/>
    </xf>
    <xf numFmtId="0" fontId="15" fillId="5" borderId="36" xfId="4" applyFont="1" applyFill="1" applyBorder="1" applyAlignment="1">
      <alignment horizontal="center" vertical="center"/>
    </xf>
    <xf numFmtId="0" fontId="15" fillId="5" borderId="43" xfId="4" applyFont="1" applyFill="1" applyBorder="1" applyAlignment="1">
      <alignment horizontal="center" vertical="center"/>
    </xf>
    <xf numFmtId="0" fontId="14" fillId="0" borderId="49" xfId="4" applyFont="1" applyBorder="1" applyAlignment="1">
      <alignment horizontal="center" vertical="center" wrapText="1"/>
    </xf>
    <xf numFmtId="0" fontId="14" fillId="0" borderId="37" xfId="4" applyFont="1" applyBorder="1" applyAlignment="1">
      <alignment horizontal="center" vertical="center" wrapText="1"/>
    </xf>
    <xf numFmtId="0" fontId="14" fillId="0" borderId="54" xfId="4" applyFont="1" applyBorder="1" applyAlignment="1">
      <alignment horizontal="center" vertical="center" wrapText="1"/>
    </xf>
    <xf numFmtId="0" fontId="14" fillId="2" borderId="6" xfId="4" applyFont="1" applyFill="1" applyBorder="1" applyAlignment="1">
      <alignment horizontal="center"/>
    </xf>
    <xf numFmtId="0" fontId="14" fillId="2" borderId="7" xfId="4" applyFont="1" applyFill="1" applyBorder="1" applyAlignment="1">
      <alignment horizontal="center"/>
    </xf>
    <xf numFmtId="0" fontId="14" fillId="2" borderId="8" xfId="4" applyFont="1" applyFill="1" applyBorder="1" applyAlignment="1">
      <alignment horizontal="center"/>
    </xf>
    <xf numFmtId="0" fontId="5" fillId="3" borderId="0" xfId="4" applyFont="1" applyFill="1" applyAlignment="1">
      <alignment horizontal="center"/>
    </xf>
    <xf numFmtId="164" fontId="8" fillId="2" borderId="0" xfId="5" applyNumberFormat="1" applyFont="1" applyFill="1" applyAlignment="1">
      <alignment horizontal="center" vertical="center"/>
    </xf>
    <xf numFmtId="0" fontId="5" fillId="3" borderId="2" xfId="4" applyFont="1" applyFill="1" applyBorder="1" applyAlignment="1">
      <alignment horizontal="left" vertical="center" wrapText="1"/>
    </xf>
    <xf numFmtId="0" fontId="5" fillId="3" borderId="4" xfId="4" applyFont="1" applyFill="1" applyBorder="1" applyAlignment="1">
      <alignment horizontal="left" vertical="center" wrapText="1"/>
    </xf>
    <xf numFmtId="0" fontId="5" fillId="3" borderId="3" xfId="4" applyFont="1" applyFill="1" applyBorder="1" applyAlignment="1">
      <alignment horizontal="left" vertical="center" wrapText="1"/>
    </xf>
    <xf numFmtId="0" fontId="5" fillId="3" borderId="2" xfId="4" applyFont="1" applyFill="1" applyBorder="1" applyAlignment="1">
      <alignment horizontal="center"/>
    </xf>
    <xf numFmtId="0" fontId="5" fillId="3" borderId="3" xfId="4" applyFont="1" applyFill="1" applyBorder="1" applyAlignment="1">
      <alignment horizontal="center"/>
    </xf>
    <xf numFmtId="0" fontId="5" fillId="3" borderId="2" xfId="4" applyFont="1" applyFill="1" applyBorder="1" applyAlignment="1">
      <alignment horizontal="left" vertical="center"/>
    </xf>
    <xf numFmtId="0" fontId="5" fillId="3" borderId="1" xfId="4" applyFont="1" applyFill="1" applyBorder="1" applyAlignment="1">
      <alignment horizontal="center"/>
    </xf>
    <xf numFmtId="0" fontId="9" fillId="5" borderId="59" xfId="4" applyFont="1" applyFill="1" applyBorder="1" applyAlignment="1">
      <alignment horizontal="center" vertical="center"/>
    </xf>
    <xf numFmtId="0" fontId="9" fillId="5" borderId="61" xfId="4" applyFont="1" applyFill="1" applyBorder="1" applyAlignment="1">
      <alignment horizontal="center" vertical="center"/>
    </xf>
    <xf numFmtId="0" fontId="9" fillId="5" borderId="51" xfId="4" applyFont="1" applyFill="1" applyBorder="1" applyAlignment="1">
      <alignment horizontal="center" vertical="center"/>
    </xf>
    <xf numFmtId="0" fontId="9" fillId="5" borderId="9" xfId="4" applyFont="1" applyFill="1" applyBorder="1" applyAlignment="1">
      <alignment horizontal="center" vertical="center"/>
    </xf>
    <xf numFmtId="0" fontId="9" fillId="5" borderId="10" xfId="4" applyFont="1" applyFill="1" applyBorder="1" applyAlignment="1">
      <alignment horizontal="center" vertical="center"/>
    </xf>
    <xf numFmtId="0" fontId="26" fillId="2" borderId="68" xfId="6" applyFont="1" applyFill="1" applyBorder="1" applyAlignment="1" applyProtection="1">
      <alignment horizontal="left" vertical="center" wrapText="1"/>
      <protection locked="0"/>
    </xf>
    <xf numFmtId="0" fontId="26" fillId="2" borderId="4" xfId="6" applyFont="1" applyFill="1" applyBorder="1" applyAlignment="1" applyProtection="1">
      <alignment horizontal="left" vertical="center" wrapText="1"/>
      <protection locked="0"/>
    </xf>
    <xf numFmtId="0" fontId="9" fillId="3" borderId="73" xfId="4" applyFont="1" applyFill="1" applyBorder="1" applyAlignment="1">
      <alignment horizontal="left" vertical="center" wrapText="1"/>
    </xf>
    <xf numFmtId="0" fontId="9" fillId="2" borderId="55" xfId="4" applyFont="1" applyFill="1" applyBorder="1" applyAlignment="1">
      <alignment horizontal="left" vertical="center" wrapText="1"/>
    </xf>
    <xf numFmtId="0" fontId="9" fillId="0" borderId="31" xfId="4" applyFont="1" applyBorder="1" applyAlignment="1">
      <alignment horizontal="center" vertical="center" wrapText="1"/>
    </xf>
    <xf numFmtId="0" fontId="9" fillId="0" borderId="1" xfId="4" applyFont="1" applyBorder="1" applyAlignment="1">
      <alignment horizontal="center" vertical="center" wrapText="1"/>
    </xf>
    <xf numFmtId="0" fontId="9" fillId="0" borderId="42" xfId="4" applyFont="1" applyBorder="1" applyAlignment="1">
      <alignment horizontal="center" vertical="center" wrapText="1"/>
    </xf>
    <xf numFmtId="0" fontId="9" fillId="0" borderId="59" xfId="4" applyFont="1" applyBorder="1" applyAlignment="1">
      <alignment horizontal="center" vertical="center" wrapText="1"/>
    </xf>
    <xf numFmtId="0" fontId="9" fillId="0" borderId="61" xfId="4" applyFont="1" applyBorder="1" applyAlignment="1">
      <alignment horizontal="center" vertical="center" wrapText="1"/>
    </xf>
    <xf numFmtId="0" fontId="9" fillId="0" borderId="51" xfId="4" applyFont="1" applyBorder="1" applyAlignment="1">
      <alignment horizontal="center" vertical="center" wrapText="1"/>
    </xf>
    <xf numFmtId="0" fontId="9" fillId="0" borderId="70" xfId="4" applyFont="1" applyBorder="1" applyAlignment="1">
      <alignment horizontal="center" vertical="center" wrapText="1"/>
    </xf>
    <xf numFmtId="0" fontId="9" fillId="0" borderId="3" xfId="4" applyFont="1" applyBorder="1" applyAlignment="1">
      <alignment horizontal="center" vertical="center" wrapText="1"/>
    </xf>
    <xf numFmtId="0" fontId="9" fillId="0" borderId="71" xfId="4" applyFont="1" applyBorder="1" applyAlignment="1">
      <alignment horizontal="center" vertical="center" wrapText="1"/>
    </xf>
    <xf numFmtId="0" fontId="9" fillId="0" borderId="9" xfId="4" applyFont="1" applyBorder="1" applyAlignment="1">
      <alignment horizontal="center" vertical="center"/>
    </xf>
    <xf numFmtId="0" fontId="9" fillId="0" borderId="10" xfId="4" applyFont="1" applyBorder="1" applyAlignment="1">
      <alignment horizontal="center" vertical="center"/>
    </xf>
    <xf numFmtId="0" fontId="9" fillId="0" borderId="16" xfId="4" applyFont="1" applyBorder="1" applyAlignment="1">
      <alignment horizontal="center" vertical="center"/>
    </xf>
    <xf numFmtId="0" fontId="9" fillId="0" borderId="0" xfId="4" applyFont="1" applyBorder="1" applyAlignment="1">
      <alignment horizontal="center" vertical="center"/>
    </xf>
    <xf numFmtId="0" fontId="9" fillId="0" borderId="22" xfId="4" applyFont="1" applyBorder="1" applyAlignment="1">
      <alignment horizontal="center" vertical="center"/>
    </xf>
    <xf numFmtId="0" fontId="9" fillId="0" borderId="23" xfId="4" applyFont="1" applyBorder="1" applyAlignment="1">
      <alignment horizontal="center" vertical="center"/>
    </xf>
    <xf numFmtId="0" fontId="9" fillId="0" borderId="29" xfId="4" applyFont="1" applyBorder="1" applyAlignment="1">
      <alignment horizontal="center" vertical="center" wrapText="1"/>
    </xf>
    <xf numFmtId="0" fontId="9" fillId="0" borderId="35" xfId="4" applyFont="1" applyBorder="1" applyAlignment="1">
      <alignment horizontal="center" vertical="center" wrapText="1"/>
    </xf>
    <xf numFmtId="0" fontId="9" fillId="0" borderId="40" xfId="4" applyFont="1" applyBorder="1" applyAlignment="1">
      <alignment horizontal="center" vertical="center" wrapText="1"/>
    </xf>
    <xf numFmtId="0" fontId="9" fillId="2" borderId="6" xfId="4" applyFont="1" applyFill="1" applyBorder="1" applyAlignment="1">
      <alignment horizontal="center"/>
    </xf>
    <xf numFmtId="0" fontId="9" fillId="2" borderId="7" xfId="4" applyFont="1" applyFill="1" applyBorder="1" applyAlignment="1">
      <alignment horizontal="center"/>
    </xf>
    <xf numFmtId="0" fontId="9" fillId="2" borderId="8" xfId="4" applyFont="1" applyFill="1" applyBorder="1" applyAlignment="1">
      <alignment horizontal="center"/>
    </xf>
    <xf numFmtId="0" fontId="26" fillId="0" borderId="70" xfId="4" applyFont="1" applyBorder="1" applyAlignment="1">
      <alignment horizontal="center" vertical="center" wrapText="1"/>
    </xf>
    <xf numFmtId="0" fontId="26" fillId="0" borderId="3" xfId="4" applyFont="1" applyBorder="1" applyAlignment="1">
      <alignment horizontal="center" vertical="center" wrapText="1"/>
    </xf>
    <xf numFmtId="0" fontId="26" fillId="0" borderId="71" xfId="4" applyFont="1" applyBorder="1" applyAlignment="1">
      <alignment horizontal="center" vertical="center" wrapText="1"/>
    </xf>
    <xf numFmtId="0" fontId="9" fillId="3" borderId="2" xfId="4" applyFont="1" applyFill="1" applyBorder="1" applyAlignment="1">
      <alignment horizontal="left" vertical="center" wrapText="1"/>
    </xf>
    <xf numFmtId="0" fontId="9" fillId="3" borderId="4" xfId="4" applyFont="1" applyFill="1" applyBorder="1" applyAlignment="1">
      <alignment horizontal="left" vertical="center" wrapText="1"/>
    </xf>
    <xf numFmtId="0" fontId="9" fillId="3" borderId="3" xfId="4" applyFont="1" applyFill="1" applyBorder="1" applyAlignment="1">
      <alignment horizontal="left" vertical="center" wrapText="1"/>
    </xf>
    <xf numFmtId="0" fontId="9" fillId="3" borderId="2" xfId="4" applyFont="1" applyFill="1" applyBorder="1" applyAlignment="1">
      <alignment horizontal="left"/>
    </xf>
    <xf numFmtId="0" fontId="9" fillId="3" borderId="3" xfId="4" applyFont="1" applyFill="1" applyBorder="1" applyAlignment="1">
      <alignment horizontal="left"/>
    </xf>
    <xf numFmtId="0" fontId="9" fillId="3" borderId="2" xfId="4" applyFont="1" applyFill="1" applyBorder="1" applyAlignment="1">
      <alignment horizontal="left" vertical="center"/>
    </xf>
    <xf numFmtId="0" fontId="9" fillId="3" borderId="4" xfId="4" applyFont="1" applyFill="1" applyBorder="1" applyAlignment="1">
      <alignment horizontal="left" vertical="center"/>
    </xf>
    <xf numFmtId="0" fontId="9" fillId="3" borderId="3" xfId="4" applyFont="1" applyFill="1" applyBorder="1" applyAlignment="1">
      <alignment horizontal="left" vertical="center"/>
    </xf>
    <xf numFmtId="0" fontId="9" fillId="3" borderId="4" xfId="4" applyFont="1" applyFill="1" applyBorder="1" applyAlignment="1">
      <alignment horizontal="left"/>
    </xf>
    <xf numFmtId="0" fontId="25" fillId="3" borderId="0" xfId="4" applyFont="1" applyFill="1" applyBorder="1" applyAlignment="1">
      <alignment horizontal="left" vertical="center" wrapText="1"/>
    </xf>
    <xf numFmtId="0" fontId="9" fillId="2" borderId="0" xfId="4" applyFont="1" applyFill="1" applyAlignment="1">
      <alignment horizontal="left"/>
    </xf>
    <xf numFmtId="0" fontId="26" fillId="2" borderId="0" xfId="4" applyFont="1" applyFill="1" applyAlignment="1">
      <alignment horizontal="left" vertical="center"/>
    </xf>
    <xf numFmtId="0" fontId="9" fillId="3" borderId="1" xfId="4" applyFont="1" applyFill="1" applyBorder="1" applyAlignment="1">
      <alignment horizontal="left"/>
    </xf>
    <xf numFmtId="0" fontId="5" fillId="3" borderId="75" xfId="8" applyFont="1" applyFill="1" applyBorder="1" applyAlignment="1">
      <alignment horizontal="center" vertical="center" wrapText="1"/>
    </xf>
    <xf numFmtId="0" fontId="5" fillId="3" borderId="77" xfId="8" applyFont="1" applyFill="1" applyBorder="1" applyAlignment="1">
      <alignment horizontal="center" vertical="center" wrapText="1"/>
    </xf>
    <xf numFmtId="0" fontId="30" fillId="6" borderId="6" xfId="7" applyFont="1" applyFill="1" applyBorder="1" applyAlignment="1">
      <alignment horizontal="right" vertical="center"/>
    </xf>
    <xf numFmtId="0" fontId="30" fillId="6" borderId="7" xfId="7" applyFont="1" applyFill="1" applyBorder="1" applyAlignment="1">
      <alignment horizontal="right" vertical="center"/>
    </xf>
    <xf numFmtId="0" fontId="30" fillId="6" borderId="8" xfId="7" applyFont="1" applyFill="1" applyBorder="1" applyAlignment="1">
      <alignment horizontal="right" vertical="center"/>
    </xf>
    <xf numFmtId="0" fontId="5" fillId="3" borderId="16" xfId="8" applyFont="1" applyFill="1" applyBorder="1" applyAlignment="1">
      <alignment horizontal="center" vertical="center" wrapText="1"/>
    </xf>
    <xf numFmtId="0" fontId="5" fillId="3" borderId="22" xfId="8" applyFont="1" applyFill="1" applyBorder="1" applyAlignment="1">
      <alignment horizontal="center" vertical="center" wrapText="1"/>
    </xf>
    <xf numFmtId="0" fontId="5" fillId="3" borderId="1" xfId="8" applyFont="1" applyFill="1" applyBorder="1" applyAlignment="1">
      <alignment horizontal="center" vertical="center" wrapText="1"/>
    </xf>
    <xf numFmtId="0" fontId="5" fillId="3" borderId="42" xfId="8" applyFont="1" applyFill="1" applyBorder="1" applyAlignment="1">
      <alignment horizontal="center" vertical="center" wrapText="1"/>
    </xf>
    <xf numFmtId="0" fontId="5" fillId="3" borderId="12" xfId="8" applyFont="1" applyFill="1" applyBorder="1" applyAlignment="1">
      <alignment horizontal="center" vertical="center" wrapText="1"/>
    </xf>
    <xf numFmtId="0" fontId="5" fillId="3" borderId="72" xfId="8" applyFont="1" applyFill="1" applyBorder="1" applyAlignment="1">
      <alignment horizontal="center" vertical="center" wrapText="1"/>
    </xf>
    <xf numFmtId="0" fontId="5" fillId="3" borderId="18" xfId="8" applyFont="1" applyFill="1" applyBorder="1" applyAlignment="1">
      <alignment horizontal="center" vertical="center" wrapText="1"/>
    </xf>
    <xf numFmtId="0" fontId="5" fillId="3" borderId="28" xfId="8" applyFont="1" applyFill="1" applyBorder="1" applyAlignment="1">
      <alignment horizontal="center" vertical="center" wrapText="1"/>
    </xf>
    <xf numFmtId="0" fontId="5" fillId="3" borderId="76" xfId="8" applyFont="1" applyFill="1" applyBorder="1" applyAlignment="1">
      <alignment horizontal="center" vertical="center" wrapText="1"/>
    </xf>
    <xf numFmtId="0" fontId="5" fillId="3" borderId="1" xfId="7" applyFont="1" applyFill="1" applyBorder="1" applyAlignment="1">
      <alignment horizontal="center" vertical="center" wrapText="1"/>
    </xf>
    <xf numFmtId="0" fontId="5" fillId="3" borderId="2" xfId="7" applyFont="1" applyFill="1" applyBorder="1" applyAlignment="1">
      <alignment horizontal="center" vertical="center"/>
    </xf>
    <xf numFmtId="0" fontId="5" fillId="3" borderId="4" xfId="7" applyFont="1" applyFill="1" applyBorder="1" applyAlignment="1">
      <alignment horizontal="center" vertical="center"/>
    </xf>
    <xf numFmtId="0" fontId="5" fillId="3" borderId="37" xfId="7" applyFont="1" applyFill="1" applyBorder="1" applyAlignment="1">
      <alignment horizontal="center" vertical="center"/>
    </xf>
    <xf numFmtId="0" fontId="5" fillId="3" borderId="3" xfId="7" applyFont="1" applyFill="1" applyBorder="1" applyAlignment="1">
      <alignment horizontal="center" vertical="center" wrapText="1"/>
    </xf>
    <xf numFmtId="0" fontId="5" fillId="3" borderId="2" xfId="7" applyFont="1" applyFill="1" applyBorder="1" applyAlignment="1">
      <alignment horizontal="center" vertical="center" wrapText="1"/>
    </xf>
    <xf numFmtId="0" fontId="5" fillId="3" borderId="4" xfId="7" applyFont="1" applyFill="1" applyBorder="1" applyAlignment="1">
      <alignment horizontal="center" vertical="center" wrapText="1"/>
    </xf>
    <xf numFmtId="0" fontId="5" fillId="3" borderId="70" xfId="7" applyFont="1" applyFill="1" applyBorder="1" applyAlignment="1">
      <alignment horizontal="center" vertical="center" wrapText="1"/>
    </xf>
    <xf numFmtId="0" fontId="5" fillId="3" borderId="31" xfId="7" applyFont="1" applyFill="1" applyBorder="1" applyAlignment="1">
      <alignment horizontal="center" vertical="center" wrapText="1"/>
    </xf>
    <xf numFmtId="0" fontId="5" fillId="3" borderId="59" xfId="7" applyFont="1" applyFill="1" applyBorder="1" applyAlignment="1">
      <alignment horizontal="center" vertical="center" wrapText="1"/>
    </xf>
    <xf numFmtId="0" fontId="5" fillId="3" borderId="9" xfId="8" applyFont="1" applyFill="1" applyBorder="1" applyAlignment="1">
      <alignment horizontal="center" vertical="center" wrapText="1"/>
    </xf>
    <xf numFmtId="0" fontId="5" fillId="3" borderId="67" xfId="8" applyFont="1" applyFill="1" applyBorder="1" applyAlignment="1">
      <alignment horizontal="center" vertical="center" wrapText="1"/>
    </xf>
    <xf numFmtId="0" fontId="5" fillId="3" borderId="13" xfId="8" applyFont="1" applyFill="1" applyBorder="1" applyAlignment="1">
      <alignment horizontal="center" vertical="center" wrapText="1"/>
    </xf>
    <xf numFmtId="0" fontId="5" fillId="3" borderId="19" xfId="8" applyFont="1" applyFill="1" applyBorder="1" applyAlignment="1">
      <alignment horizontal="center" vertical="center" wrapText="1"/>
    </xf>
    <xf numFmtId="0" fontId="5" fillId="3" borderId="27" xfId="8" applyFont="1" applyFill="1" applyBorder="1" applyAlignment="1">
      <alignment horizontal="center" vertical="center" wrapText="1"/>
    </xf>
    <xf numFmtId="0" fontId="5" fillId="3" borderId="10" xfId="8" applyFont="1" applyFill="1" applyBorder="1" applyAlignment="1">
      <alignment horizontal="center" vertical="center" wrapText="1"/>
    </xf>
    <xf numFmtId="0" fontId="5" fillId="3" borderId="0" xfId="8" applyFont="1" applyFill="1" applyBorder="1" applyAlignment="1">
      <alignment horizontal="center" vertical="center" wrapText="1"/>
    </xf>
    <xf numFmtId="0" fontId="5" fillId="3" borderId="5" xfId="8" applyFont="1" applyFill="1" applyBorder="1" applyAlignment="1">
      <alignment horizontal="center" vertical="center" wrapText="1"/>
    </xf>
    <xf numFmtId="0" fontId="5" fillId="3" borderId="38" xfId="7" applyFont="1" applyFill="1" applyBorder="1" applyAlignment="1">
      <alignment horizontal="center" vertical="center" wrapText="1"/>
    </xf>
    <xf numFmtId="0" fontId="5" fillId="3" borderId="27" xfId="7" applyFont="1" applyFill="1" applyBorder="1" applyAlignment="1">
      <alignment horizontal="center" vertical="center" wrapText="1"/>
    </xf>
    <xf numFmtId="0" fontId="5" fillId="3" borderId="35" xfId="7" applyFont="1" applyFill="1" applyBorder="1" applyAlignment="1">
      <alignment horizontal="center" vertical="center" wrapText="1"/>
    </xf>
    <xf numFmtId="0" fontId="7" fillId="3" borderId="0" xfId="7" applyFont="1" applyFill="1" applyBorder="1" applyAlignment="1">
      <alignment horizontal="left" vertical="center" wrapText="1"/>
    </xf>
    <xf numFmtId="164" fontId="8" fillId="3" borderId="0" xfId="5" applyNumberFormat="1" applyFont="1" applyFill="1" applyAlignment="1">
      <alignment horizontal="center" vertical="center"/>
    </xf>
    <xf numFmtId="164" fontId="9" fillId="3" borderId="0" xfId="5" applyNumberFormat="1" applyFont="1" applyFill="1" applyAlignment="1">
      <alignment horizontal="center" vertical="center"/>
    </xf>
    <xf numFmtId="0" fontId="5" fillId="3" borderId="9" xfId="8" applyFont="1" applyFill="1" applyBorder="1" applyAlignment="1">
      <alignment horizontal="center" vertical="center"/>
    </xf>
    <xf numFmtId="0" fontId="5" fillId="3" borderId="10" xfId="8" applyFont="1" applyFill="1" applyBorder="1" applyAlignment="1">
      <alignment horizontal="center" vertical="center"/>
    </xf>
    <xf numFmtId="0" fontId="5" fillId="3" borderId="11" xfId="8" applyFont="1" applyFill="1" applyBorder="1" applyAlignment="1">
      <alignment horizontal="center" vertical="center"/>
    </xf>
    <xf numFmtId="0" fontId="6" fillId="3" borderId="9" xfId="7" applyFont="1" applyFill="1" applyBorder="1" applyAlignment="1">
      <alignment horizontal="center" vertical="center" wrapText="1"/>
    </xf>
    <xf numFmtId="0" fontId="6" fillId="3" borderId="10" xfId="7" applyFont="1" applyFill="1" applyBorder="1" applyAlignment="1">
      <alignment horizontal="center" vertical="center" wrapText="1"/>
    </xf>
    <xf numFmtId="0" fontId="6" fillId="3" borderId="16" xfId="7" applyFont="1" applyFill="1" applyBorder="1" applyAlignment="1">
      <alignment horizontal="center" vertical="center" wrapText="1"/>
    </xf>
    <xf numFmtId="0" fontId="6" fillId="3" borderId="0" xfId="7" applyFont="1" applyFill="1" applyBorder="1" applyAlignment="1">
      <alignment horizontal="center" vertical="center" wrapText="1"/>
    </xf>
    <xf numFmtId="0" fontId="6" fillId="3" borderId="22" xfId="7" applyFont="1" applyFill="1" applyBorder="1" applyAlignment="1">
      <alignment horizontal="center" vertical="center" wrapText="1"/>
    </xf>
    <xf numFmtId="0" fontId="6" fillId="3" borderId="23" xfId="7" applyFont="1" applyFill="1" applyBorder="1" applyAlignment="1">
      <alignment horizontal="center" vertical="center" wrapText="1"/>
    </xf>
    <xf numFmtId="0" fontId="5" fillId="3" borderId="46" xfId="7" applyFont="1" applyFill="1" applyBorder="1" applyAlignment="1">
      <alignment horizontal="center" vertical="center" wrapText="1"/>
    </xf>
    <xf numFmtId="0" fontId="5" fillId="3" borderId="26" xfId="7" applyFont="1" applyFill="1" applyBorder="1" applyAlignment="1">
      <alignment horizontal="center" vertical="center" wrapText="1"/>
    </xf>
    <xf numFmtId="0" fontId="5" fillId="3" borderId="50" xfId="7" applyFont="1" applyFill="1" applyBorder="1" applyAlignment="1">
      <alignment horizontal="center" vertical="center" wrapText="1"/>
    </xf>
    <xf numFmtId="0" fontId="5" fillId="3" borderId="13" xfId="7" applyFont="1" applyFill="1" applyBorder="1" applyAlignment="1">
      <alignment horizontal="center" vertical="center" wrapText="1"/>
    </xf>
    <xf numFmtId="0" fontId="5" fillId="3" borderId="19" xfId="7" applyFont="1" applyFill="1" applyBorder="1" applyAlignment="1">
      <alignment horizontal="center" vertical="center" wrapText="1"/>
    </xf>
    <xf numFmtId="0" fontId="5" fillId="3" borderId="57" xfId="7" applyFont="1" applyFill="1" applyBorder="1" applyAlignment="1">
      <alignment horizontal="center" vertical="center" wrapText="1"/>
    </xf>
    <xf numFmtId="0" fontId="5" fillId="3" borderId="14" xfId="7" applyFont="1" applyFill="1" applyBorder="1" applyAlignment="1">
      <alignment horizontal="center" vertical="center" wrapText="1"/>
    </xf>
    <xf numFmtId="0" fontId="5" fillId="3" borderId="20" xfId="7" applyFont="1" applyFill="1" applyBorder="1" applyAlignment="1">
      <alignment horizontal="center" vertical="center" wrapText="1"/>
    </xf>
    <xf numFmtId="0" fontId="5" fillId="3" borderId="48" xfId="7" applyFont="1" applyFill="1" applyBorder="1" applyAlignment="1">
      <alignment horizontal="center" vertical="center" wrapText="1"/>
    </xf>
    <xf numFmtId="0" fontId="5" fillId="3" borderId="60" xfId="7" applyFont="1" applyFill="1" applyBorder="1" applyAlignment="1">
      <alignment horizontal="center" vertical="center" wrapText="1"/>
    </xf>
    <xf numFmtId="0" fontId="5" fillId="3" borderId="29" xfId="7" applyFont="1" applyFill="1" applyBorder="1" applyAlignment="1">
      <alignment horizontal="center" vertical="center" wrapText="1"/>
    </xf>
    <xf numFmtId="0" fontId="5" fillId="3" borderId="57" xfId="8" applyFont="1" applyFill="1" applyBorder="1" applyAlignment="1">
      <alignment horizontal="center" vertical="center" wrapText="1"/>
    </xf>
    <xf numFmtId="0" fontId="5" fillId="3" borderId="14" xfId="8" applyFont="1" applyFill="1" applyBorder="1" applyAlignment="1">
      <alignment horizontal="center" vertical="center" wrapText="1"/>
    </xf>
    <xf numFmtId="0" fontId="5" fillId="3" borderId="20" xfId="8" applyFont="1" applyFill="1" applyBorder="1" applyAlignment="1">
      <alignment horizontal="center" vertical="center" wrapText="1"/>
    </xf>
    <xf numFmtId="0" fontId="5" fillId="3" borderId="58" xfId="8" applyFont="1" applyFill="1" applyBorder="1" applyAlignment="1">
      <alignment horizontal="center" vertical="center" wrapText="1"/>
    </xf>
    <xf numFmtId="0" fontId="10" fillId="3" borderId="74" xfId="7" applyFont="1" applyFill="1" applyBorder="1" applyAlignment="1">
      <alignment horizontal="center" vertical="center" wrapText="1"/>
    </xf>
    <xf numFmtId="0" fontId="10" fillId="3" borderId="76" xfId="7" applyFont="1" applyFill="1" applyBorder="1" applyAlignment="1">
      <alignment horizontal="center" vertical="center" wrapText="1"/>
    </xf>
    <xf numFmtId="0" fontId="26" fillId="2" borderId="3" xfId="6" applyFont="1" applyFill="1" applyBorder="1" applyAlignment="1" applyProtection="1">
      <alignment horizontal="left" vertical="center" wrapText="1"/>
      <protection locked="0"/>
    </xf>
    <xf numFmtId="0" fontId="26" fillId="2" borderId="69" xfId="6" applyFont="1" applyFill="1" applyBorder="1" applyAlignment="1" applyProtection="1">
      <alignment horizontal="left" vertical="center" wrapText="1"/>
      <protection locked="0"/>
    </xf>
    <xf numFmtId="0" fontId="26" fillId="2" borderId="74" xfId="6" applyFont="1" applyFill="1" applyBorder="1" applyAlignment="1" applyProtection="1">
      <alignment horizontal="left" vertical="center" wrapText="1"/>
      <protection locked="0"/>
    </xf>
    <xf numFmtId="0" fontId="38" fillId="2" borderId="12" xfId="6" applyFont="1" applyFill="1" applyBorder="1" applyAlignment="1" applyProtection="1">
      <alignment horizontal="right" vertical="center"/>
      <protection locked="0"/>
    </xf>
    <xf numFmtId="0" fontId="38" fillId="2" borderId="10" xfId="6" applyFont="1" applyFill="1" applyBorder="1" applyAlignment="1" applyProtection="1">
      <alignment horizontal="right" vertical="center"/>
      <protection locked="0"/>
    </xf>
    <xf numFmtId="0" fontId="38" fillId="2" borderId="63" xfId="6" applyFont="1" applyFill="1" applyBorder="1" applyAlignment="1" applyProtection="1">
      <alignment horizontal="right" vertical="center"/>
      <protection locked="0"/>
    </xf>
    <xf numFmtId="0" fontId="38" fillId="2" borderId="7" xfId="6" applyFont="1" applyFill="1" applyBorder="1" applyAlignment="1" applyProtection="1">
      <alignment horizontal="right" vertical="center"/>
      <protection locked="0"/>
    </xf>
    <xf numFmtId="0" fontId="38" fillId="2" borderId="80" xfId="6" applyFont="1" applyFill="1" applyBorder="1" applyAlignment="1" applyProtection="1">
      <alignment horizontal="right" vertical="center"/>
      <protection locked="0"/>
    </xf>
    <xf numFmtId="0" fontId="26" fillId="2" borderId="2" xfId="6" applyFont="1" applyFill="1" applyBorder="1" applyAlignment="1" applyProtection="1">
      <alignment horizontal="left" vertical="center" wrapText="1"/>
      <protection locked="0"/>
    </xf>
    <xf numFmtId="0" fontId="38" fillId="2" borderId="4" xfId="6" applyFont="1" applyFill="1" applyBorder="1" applyAlignment="1" applyProtection="1">
      <alignment horizontal="left" vertical="center" wrapText="1"/>
      <protection locked="0"/>
    </xf>
    <xf numFmtId="0" fontId="38" fillId="2" borderId="3" xfId="6" applyFont="1" applyFill="1" applyBorder="1" applyAlignment="1" applyProtection="1">
      <alignment horizontal="left" vertical="center" wrapText="1"/>
      <protection locked="0"/>
    </xf>
    <xf numFmtId="0" fontId="38" fillId="2" borderId="2" xfId="6" applyFont="1" applyFill="1" applyBorder="1" applyAlignment="1" applyProtection="1">
      <alignment horizontal="left" vertical="center" wrapText="1"/>
      <protection locked="0"/>
    </xf>
    <xf numFmtId="0" fontId="26" fillId="0" borderId="4" xfId="6" applyFont="1" applyFill="1" applyBorder="1" applyAlignment="1" applyProtection="1">
      <alignment horizontal="left" vertical="center" wrapText="1"/>
      <protection locked="0"/>
    </xf>
    <xf numFmtId="0" fontId="26" fillId="0" borderId="3" xfId="6" applyFont="1" applyFill="1" applyBorder="1" applyAlignment="1" applyProtection="1">
      <alignment horizontal="left" vertical="center" wrapText="1"/>
      <protection locked="0"/>
    </xf>
    <xf numFmtId="0" fontId="26" fillId="0" borderId="2" xfId="6" applyFont="1" applyFill="1" applyBorder="1" applyAlignment="1" applyProtection="1">
      <alignment horizontal="left" vertical="center" wrapText="1"/>
      <protection locked="0"/>
    </xf>
    <xf numFmtId="0" fontId="26" fillId="2" borderId="4" xfId="6" applyFont="1" applyFill="1" applyBorder="1" applyAlignment="1" applyProtection="1">
      <alignment horizontal="left" vertical="center"/>
      <protection locked="0"/>
    </xf>
    <xf numFmtId="0" fontId="26" fillId="2" borderId="3" xfId="6" applyFont="1" applyFill="1" applyBorder="1" applyAlignment="1" applyProtection="1">
      <alignment horizontal="left" vertical="center"/>
      <protection locked="0"/>
    </xf>
    <xf numFmtId="0" fontId="38" fillId="2" borderId="4" xfId="6" applyFont="1" applyFill="1" applyBorder="1" applyAlignment="1" applyProtection="1">
      <alignment horizontal="left" vertical="center"/>
      <protection locked="0"/>
    </xf>
    <xf numFmtId="0" fontId="38" fillId="2" borderId="3" xfId="6" applyFont="1" applyFill="1" applyBorder="1" applyAlignment="1" applyProtection="1">
      <alignment horizontal="left" vertical="center"/>
      <protection locked="0"/>
    </xf>
    <xf numFmtId="0" fontId="38" fillId="2" borderId="2" xfId="6" applyFont="1" applyFill="1" applyBorder="1" applyAlignment="1" applyProtection="1">
      <alignment horizontal="left" vertical="center"/>
      <protection locked="0"/>
    </xf>
    <xf numFmtId="0" fontId="38" fillId="2" borderId="12" xfId="5" applyFont="1" applyFill="1" applyBorder="1" applyAlignment="1">
      <alignment horizontal="center" vertical="center" wrapText="1"/>
    </xf>
    <xf numFmtId="0" fontId="38" fillId="2" borderId="11" xfId="5" applyFont="1" applyFill="1" applyBorder="1" applyAlignment="1">
      <alignment horizontal="center" vertical="center" wrapText="1"/>
    </xf>
    <xf numFmtId="0" fontId="38" fillId="2" borderId="28" xfId="5" applyFont="1" applyFill="1" applyBorder="1" applyAlignment="1">
      <alignment horizontal="center" vertical="center" wrapText="1"/>
    </xf>
    <xf numFmtId="0" fontId="38" fillId="2" borderId="34" xfId="5" applyFont="1" applyFill="1" applyBorder="1" applyAlignment="1">
      <alignment horizontal="center" vertical="center" wrapText="1"/>
    </xf>
    <xf numFmtId="0" fontId="8" fillId="2" borderId="9" xfId="5" applyFont="1" applyFill="1" applyBorder="1" applyAlignment="1">
      <alignment horizontal="center" vertical="center" wrapText="1"/>
    </xf>
    <xf numFmtId="0" fontId="8" fillId="2" borderId="11" xfId="5" applyFont="1" applyFill="1" applyBorder="1" applyAlignment="1">
      <alignment horizontal="center" vertical="center" wrapText="1"/>
    </xf>
    <xf numFmtId="0" fontId="8" fillId="2" borderId="67" xfId="5" applyFont="1" applyFill="1" applyBorder="1" applyAlignment="1">
      <alignment horizontal="center" vertical="center" wrapText="1"/>
    </xf>
    <xf numFmtId="0" fontId="8" fillId="2" borderId="34" xfId="5" applyFont="1" applyFill="1" applyBorder="1" applyAlignment="1">
      <alignment horizontal="center" vertical="center" wrapText="1"/>
    </xf>
    <xf numFmtId="0" fontId="8" fillId="2" borderId="18" xfId="5" applyFont="1" applyFill="1" applyBorder="1" applyAlignment="1">
      <alignment horizontal="center" vertical="center" wrapText="1"/>
    </xf>
    <xf numFmtId="0" fontId="8" fillId="2" borderId="0" xfId="5" applyFont="1" applyFill="1" applyBorder="1" applyAlignment="1">
      <alignment horizontal="center" vertical="center" wrapText="1"/>
    </xf>
    <xf numFmtId="0" fontId="8" fillId="2" borderId="75" xfId="5" applyFont="1" applyFill="1" applyBorder="1" applyAlignment="1">
      <alignment horizontal="center" vertical="center" wrapText="1"/>
    </xf>
    <xf numFmtId="0" fontId="8" fillId="2" borderId="56" xfId="5" applyFont="1" applyFill="1" applyBorder="1" applyAlignment="1">
      <alignment horizontal="center" vertical="center" wrapText="1"/>
    </xf>
    <xf numFmtId="0" fontId="8" fillId="2" borderId="23" xfId="5" applyFont="1" applyFill="1" applyBorder="1" applyAlignment="1">
      <alignment horizontal="center" vertical="center" wrapText="1"/>
    </xf>
    <xf numFmtId="0" fontId="8" fillId="2" borderId="77" xfId="5" applyFont="1" applyFill="1" applyBorder="1" applyAlignment="1">
      <alignment horizontal="center" vertical="center" wrapText="1"/>
    </xf>
    <xf numFmtId="0" fontId="9" fillId="2" borderId="38" xfId="5" applyFont="1" applyFill="1" applyBorder="1" applyAlignment="1">
      <alignment horizontal="center" vertical="center" wrapText="1"/>
    </xf>
    <xf numFmtId="0" fontId="9" fillId="2" borderId="57" xfId="5" applyFont="1" applyFill="1" applyBorder="1" applyAlignment="1">
      <alignment horizontal="center" vertical="center" wrapText="1"/>
    </xf>
    <xf numFmtId="0" fontId="9" fillId="2" borderId="74" xfId="5" applyFont="1" applyFill="1" applyBorder="1" applyAlignment="1">
      <alignment horizontal="center" vertical="center" wrapText="1"/>
    </xf>
    <xf numFmtId="0" fontId="9" fillId="2" borderId="77" xfId="5" applyFont="1" applyFill="1" applyBorder="1" applyAlignment="1">
      <alignment horizontal="center" vertical="center" wrapText="1"/>
    </xf>
    <xf numFmtId="0" fontId="25" fillId="2" borderId="0" xfId="5" applyFont="1" applyFill="1" applyBorder="1" applyAlignment="1">
      <alignment horizontal="left" vertical="center" wrapText="1"/>
    </xf>
    <xf numFmtId="0" fontId="9" fillId="2" borderId="0" xfId="5" applyFont="1" applyFill="1" applyAlignment="1">
      <alignment horizontal="left"/>
    </xf>
    <xf numFmtId="0" fontId="10" fillId="2" borderId="0" xfId="5" applyFont="1" applyFill="1" applyAlignment="1">
      <alignment horizontal="left" vertical="center"/>
    </xf>
    <xf numFmtId="0" fontId="9" fillId="2" borderId="46" xfId="5" applyFont="1" applyFill="1" applyBorder="1" applyAlignment="1">
      <alignment horizontal="left" vertical="center"/>
    </xf>
    <xf numFmtId="0" fontId="9" fillId="2" borderId="26" xfId="5" applyFont="1" applyFill="1" applyBorder="1" applyAlignment="1">
      <alignment horizontal="left" vertical="center"/>
    </xf>
    <xf numFmtId="0" fontId="9" fillId="2" borderId="50" xfId="5" applyFont="1" applyFill="1" applyBorder="1" applyAlignment="1">
      <alignment horizontal="left" vertical="center"/>
    </xf>
    <xf numFmtId="0" fontId="8" fillId="2" borderId="12" xfId="5" applyFont="1" applyFill="1" applyBorder="1" applyAlignment="1">
      <alignment horizontal="center" vertical="center" wrapText="1"/>
    </xf>
    <xf numFmtId="0" fontId="8" fillId="2" borderId="10" xfId="5" applyFont="1" applyFill="1" applyBorder="1" applyAlignment="1">
      <alignment horizontal="center" vertical="center" wrapText="1"/>
    </xf>
    <xf numFmtId="0" fontId="8" fillId="2" borderId="72" xfId="5" applyFont="1" applyFill="1" applyBorder="1" applyAlignment="1">
      <alignment horizontal="center" vertical="center" wrapText="1"/>
    </xf>
    <xf numFmtId="0" fontId="8" fillId="2" borderId="28" xfId="5" applyFont="1" applyFill="1" applyBorder="1" applyAlignment="1">
      <alignment horizontal="center" vertical="center" wrapText="1"/>
    </xf>
    <xf numFmtId="0" fontId="8" fillId="2" borderId="5" xfId="5" applyFont="1" applyFill="1" applyBorder="1" applyAlignment="1">
      <alignment horizontal="center" vertical="center" wrapText="1"/>
    </xf>
    <xf numFmtId="0" fontId="8" fillId="2" borderId="76" xfId="5" applyFont="1" applyFill="1" applyBorder="1" applyAlignment="1">
      <alignment horizontal="center" vertical="center" wrapText="1"/>
    </xf>
    <xf numFmtId="0" fontId="9" fillId="2" borderId="52" xfId="5" applyFont="1" applyFill="1" applyBorder="1" applyAlignment="1">
      <alignment horizontal="center" vertical="center" wrapText="1"/>
    </xf>
    <xf numFmtId="0" fontId="9" fillId="2" borderId="50" xfId="5" applyFont="1" applyFill="1" applyBorder="1" applyAlignment="1">
      <alignment horizontal="center" vertical="center" wrapText="1"/>
    </xf>
    <xf numFmtId="0" fontId="9" fillId="2" borderId="45" xfId="5" applyFont="1" applyFill="1" applyBorder="1" applyAlignment="1">
      <alignment horizontal="center" vertical="center" wrapText="1"/>
    </xf>
    <xf numFmtId="0" fontId="9" fillId="2" borderId="24" xfId="5" applyFont="1" applyFill="1" applyBorder="1" applyAlignment="1">
      <alignment horizontal="center" vertical="center" wrapText="1"/>
    </xf>
    <xf numFmtId="0" fontId="9" fillId="2" borderId="2" xfId="5" applyFont="1" applyFill="1" applyBorder="1" applyAlignment="1">
      <alignment horizontal="left" vertical="center" wrapText="1"/>
    </xf>
    <xf numFmtId="0" fontId="9" fillId="2" borderId="4" xfId="5" applyFont="1" applyFill="1" applyBorder="1" applyAlignment="1">
      <alignment horizontal="left" vertical="center" wrapText="1"/>
    </xf>
    <xf numFmtId="0" fontId="9" fillId="2" borderId="3" xfId="5" applyFont="1" applyFill="1" applyBorder="1" applyAlignment="1">
      <alignment horizontal="left" vertical="center" wrapText="1"/>
    </xf>
    <xf numFmtId="0" fontId="9" fillId="2" borderId="2" xfId="5" applyFont="1" applyFill="1" applyBorder="1" applyAlignment="1">
      <alignment horizontal="left" vertical="center"/>
    </xf>
    <xf numFmtId="0" fontId="9" fillId="2" borderId="4" xfId="5" applyFont="1" applyFill="1" applyBorder="1" applyAlignment="1">
      <alignment horizontal="left" vertical="center"/>
    </xf>
    <xf numFmtId="0" fontId="9" fillId="2" borderId="3" xfId="5" applyFont="1" applyFill="1" applyBorder="1" applyAlignment="1">
      <alignment horizontal="left" vertical="center"/>
    </xf>
    <xf numFmtId="0" fontId="34" fillId="2" borderId="56" xfId="8" applyFont="1" applyFill="1" applyBorder="1" applyAlignment="1">
      <alignment horizontal="right"/>
    </xf>
    <xf numFmtId="0" fontId="34" fillId="2" borderId="23" xfId="8" applyFont="1" applyFill="1" applyBorder="1" applyAlignment="1">
      <alignment horizontal="right"/>
    </xf>
    <xf numFmtId="0" fontId="5" fillId="3" borderId="39" xfId="8" applyFont="1" applyFill="1" applyBorder="1" applyAlignment="1">
      <alignment horizontal="center" vertical="center" wrapText="1"/>
    </xf>
    <xf numFmtId="0" fontId="5" fillId="3" borderId="69" xfId="8" applyFont="1" applyFill="1" applyBorder="1" applyAlignment="1">
      <alignment horizontal="center" vertical="center" wrapText="1"/>
    </xf>
    <xf numFmtId="0" fontId="5" fillId="3" borderId="74" xfId="8" applyFont="1" applyFill="1" applyBorder="1" applyAlignment="1">
      <alignment horizontal="center" vertical="center" wrapText="1"/>
    </xf>
    <xf numFmtId="0" fontId="5" fillId="3" borderId="38" xfId="8" applyFont="1" applyFill="1" applyBorder="1" applyAlignment="1">
      <alignment horizontal="center" vertical="center" wrapText="1"/>
    </xf>
    <xf numFmtId="0" fontId="5" fillId="3" borderId="53" xfId="8" applyFont="1" applyFill="1" applyBorder="1" applyAlignment="1">
      <alignment horizontal="center" vertical="center" wrapText="1"/>
    </xf>
    <xf numFmtId="0" fontId="5" fillId="2" borderId="75" xfId="8" applyFont="1" applyFill="1" applyBorder="1" applyAlignment="1">
      <alignment horizontal="center" vertical="center" wrapText="1"/>
    </xf>
    <xf numFmtId="0" fontId="7" fillId="3" borderId="0" xfId="8" applyFont="1" applyFill="1" applyBorder="1" applyAlignment="1">
      <alignment horizontal="left" vertical="center" wrapText="1"/>
    </xf>
    <xf numFmtId="0" fontId="5" fillId="2" borderId="0" xfId="8" applyFont="1" applyFill="1" applyAlignment="1">
      <alignment horizontal="left"/>
    </xf>
    <xf numFmtId="0" fontId="6" fillId="2" borderId="9" xfId="8" applyFont="1" applyFill="1" applyBorder="1" applyAlignment="1">
      <alignment horizontal="center" vertical="center"/>
    </xf>
    <xf numFmtId="0" fontId="6" fillId="2" borderId="10" xfId="8" applyFont="1" applyFill="1" applyBorder="1" applyAlignment="1">
      <alignment horizontal="center" vertical="center"/>
    </xf>
    <xf numFmtId="0" fontId="6" fillId="2" borderId="16" xfId="8" applyFont="1" applyFill="1" applyBorder="1" applyAlignment="1">
      <alignment horizontal="center" vertical="center"/>
    </xf>
    <xf numFmtId="0" fontId="6" fillId="2" borderId="0" xfId="8" applyFont="1" applyFill="1" applyBorder="1" applyAlignment="1">
      <alignment horizontal="center" vertical="center"/>
    </xf>
    <xf numFmtId="0" fontId="6" fillId="2" borderId="22" xfId="8" applyFont="1" applyFill="1" applyBorder="1" applyAlignment="1">
      <alignment horizontal="center" vertical="center"/>
    </xf>
    <xf numFmtId="0" fontId="6" fillId="2" borderId="23" xfId="8" applyFont="1" applyFill="1" applyBorder="1" applyAlignment="1">
      <alignment horizontal="center" vertical="center"/>
    </xf>
    <xf numFmtId="0" fontId="5" fillId="0" borderId="15" xfId="8" applyFont="1" applyFill="1" applyBorder="1" applyAlignment="1">
      <alignment horizontal="center" vertical="center" wrapText="1"/>
    </xf>
    <xf numFmtId="0" fontId="5" fillId="0" borderId="21" xfId="8" applyFont="1" applyFill="1" applyBorder="1" applyAlignment="1">
      <alignment horizontal="center" vertical="center" wrapText="1"/>
    </xf>
    <xf numFmtId="0" fontId="5" fillId="0" borderId="25" xfId="8" applyFont="1" applyFill="1" applyBorder="1" applyAlignment="1">
      <alignment horizontal="center" vertical="center" wrapText="1"/>
    </xf>
    <xf numFmtId="0" fontId="10" fillId="2" borderId="9" xfId="8" applyFont="1" applyFill="1" applyBorder="1" applyAlignment="1">
      <alignment horizontal="center" vertical="center" wrapText="1"/>
    </xf>
    <xf numFmtId="0" fontId="10" fillId="2" borderId="16" xfId="8" applyFont="1" applyFill="1" applyBorder="1" applyAlignment="1">
      <alignment horizontal="center" vertical="center" wrapText="1"/>
    </xf>
    <xf numFmtId="0" fontId="10" fillId="2" borderId="22" xfId="8" applyFont="1" applyFill="1" applyBorder="1" applyAlignment="1">
      <alignment horizontal="center" vertical="center" wrapText="1"/>
    </xf>
    <xf numFmtId="0" fontId="5" fillId="2" borderId="78" xfId="8" applyFont="1" applyFill="1" applyBorder="1" applyAlignment="1">
      <alignment horizontal="center" vertical="center"/>
    </xf>
    <xf numFmtId="0" fontId="5" fillId="2" borderId="60" xfId="8" applyFont="1" applyFill="1" applyBorder="1" applyAlignment="1">
      <alignment horizontal="center" vertical="center"/>
    </xf>
    <xf numFmtId="0" fontId="5" fillId="2" borderId="49" xfId="8" applyFont="1" applyFill="1" applyBorder="1" applyAlignment="1">
      <alignment horizontal="center" vertical="center"/>
    </xf>
    <xf numFmtId="0" fontId="5" fillId="2" borderId="79" xfId="8" applyFont="1" applyFill="1" applyBorder="1" applyAlignment="1">
      <alignment horizontal="center" vertical="center" wrapText="1"/>
    </xf>
    <xf numFmtId="0" fontId="5" fillId="2" borderId="74" xfId="8" applyFont="1" applyFill="1" applyBorder="1" applyAlignment="1">
      <alignment horizontal="center" vertical="center" wrapText="1"/>
    </xf>
    <xf numFmtId="0" fontId="5" fillId="2" borderId="16" xfId="8" applyFont="1" applyFill="1" applyBorder="1" applyAlignment="1">
      <alignment horizontal="center" vertical="center" wrapText="1"/>
    </xf>
    <xf numFmtId="0" fontId="5" fillId="2" borderId="67" xfId="8" applyFont="1" applyFill="1" applyBorder="1" applyAlignment="1">
      <alignment horizontal="center" vertical="center" wrapText="1"/>
    </xf>
    <xf numFmtId="0" fontId="5" fillId="2" borderId="76" xfId="8" applyFont="1" applyFill="1" applyBorder="1" applyAlignment="1">
      <alignment horizontal="center" vertical="center" wrapText="1"/>
    </xf>
    <xf numFmtId="0" fontId="5" fillId="2" borderId="39" xfId="8" applyFont="1" applyFill="1" applyBorder="1" applyAlignment="1">
      <alignment horizontal="center" vertical="center" wrapText="1"/>
    </xf>
    <xf numFmtId="0" fontId="5" fillId="2" borderId="18" xfId="8" applyFont="1" applyFill="1" applyBorder="1" applyAlignment="1">
      <alignment horizontal="center" vertical="center" wrapText="1"/>
    </xf>
    <xf numFmtId="0" fontId="5" fillId="2" borderId="28" xfId="8" applyFont="1" applyFill="1" applyBorder="1" applyAlignment="1">
      <alignment horizontal="center" vertical="center" wrapText="1"/>
    </xf>
    <xf numFmtId="0" fontId="5" fillId="2" borderId="1" xfId="8" applyFont="1" applyFill="1" applyBorder="1" applyAlignment="1">
      <alignment horizontal="center" vertical="center" wrapText="1"/>
    </xf>
    <xf numFmtId="0" fontId="5" fillId="2" borderId="38" xfId="8" applyFont="1" applyFill="1" applyBorder="1" applyAlignment="1">
      <alignment horizontal="center" vertical="center" wrapText="1"/>
    </xf>
    <xf numFmtId="0" fontId="5" fillId="3" borderId="2" xfId="8" applyFont="1" applyFill="1" applyBorder="1" applyAlignment="1">
      <alignment horizontal="left" vertical="center" wrapText="1"/>
    </xf>
    <xf numFmtId="0" fontId="5" fillId="3" borderId="4" xfId="8" applyFont="1" applyFill="1" applyBorder="1" applyAlignment="1">
      <alignment horizontal="left" vertical="center" wrapText="1"/>
    </xf>
    <xf numFmtId="0" fontId="5" fillId="3" borderId="3" xfId="8" applyFont="1" applyFill="1" applyBorder="1" applyAlignment="1">
      <alignment horizontal="left" vertical="center" wrapText="1"/>
    </xf>
    <xf numFmtId="0" fontId="5" fillId="3" borderId="2" xfId="8" applyFont="1" applyFill="1" applyBorder="1" applyAlignment="1">
      <alignment horizontal="left" vertical="center"/>
    </xf>
    <xf numFmtId="0" fontId="5" fillId="3" borderId="4" xfId="8" applyFont="1" applyFill="1" applyBorder="1" applyAlignment="1">
      <alignment horizontal="left" vertical="center"/>
    </xf>
    <xf numFmtId="0" fontId="5" fillId="3" borderId="3" xfId="8" applyFont="1" applyFill="1" applyBorder="1" applyAlignment="1">
      <alignment horizontal="left" vertical="center"/>
    </xf>
    <xf numFmtId="0" fontId="5" fillId="2" borderId="0" xfId="8" applyFont="1" applyFill="1" applyBorder="1" applyAlignment="1">
      <alignment horizontal="center"/>
    </xf>
    <xf numFmtId="0" fontId="14" fillId="3" borderId="1" xfId="0" applyFont="1" applyFill="1" applyBorder="1" applyAlignment="1">
      <alignment horizontal="center" vertical="center" wrapText="1"/>
    </xf>
    <xf numFmtId="0" fontId="14" fillId="3" borderId="61" xfId="0" applyFont="1" applyFill="1" applyBorder="1" applyAlignment="1">
      <alignment horizontal="center" vertical="center" wrapText="1"/>
    </xf>
    <xf numFmtId="3" fontId="14" fillId="2" borderId="35" xfId="0" applyNumberFormat="1" applyFont="1" applyFill="1" applyBorder="1" applyAlignment="1" applyProtection="1">
      <alignment horizontal="center" vertical="center" wrapText="1"/>
    </xf>
    <xf numFmtId="3" fontId="14" fillId="2" borderId="40" xfId="0" applyNumberFormat="1" applyFont="1" applyFill="1" applyBorder="1" applyAlignment="1" applyProtection="1">
      <alignment horizontal="center" vertical="center" wrapText="1"/>
    </xf>
    <xf numFmtId="3" fontId="14" fillId="2" borderId="1" xfId="0" applyNumberFormat="1" applyFont="1" applyFill="1" applyBorder="1" applyAlignment="1" applyProtection="1">
      <alignment horizontal="center" vertical="center" wrapText="1"/>
    </xf>
    <xf numFmtId="3" fontId="14" fillId="2" borderId="42" xfId="0" applyNumberFormat="1" applyFont="1" applyFill="1" applyBorder="1" applyAlignment="1" applyProtection="1">
      <alignment horizontal="center" vertical="center" wrapText="1"/>
    </xf>
    <xf numFmtId="3" fontId="14" fillId="2" borderId="61" xfId="0" applyNumberFormat="1" applyFont="1" applyFill="1" applyBorder="1" applyAlignment="1" applyProtection="1">
      <alignment horizontal="center" vertical="center" wrapText="1"/>
    </xf>
    <xf numFmtId="3" fontId="14" fillId="2" borderId="51" xfId="0" applyNumberFormat="1" applyFont="1" applyFill="1" applyBorder="1" applyAlignment="1" applyProtection="1">
      <alignment horizontal="center" vertical="center" wrapText="1"/>
    </xf>
    <xf numFmtId="0" fontId="10" fillId="2" borderId="0" xfId="8" applyFont="1" applyFill="1" applyAlignment="1">
      <alignment horizontal="left" vertical="center"/>
    </xf>
    <xf numFmtId="0" fontId="15" fillId="2" borderId="9" xfId="8" applyFont="1" applyFill="1" applyBorder="1" applyAlignment="1">
      <alignment horizontal="center" vertical="center"/>
    </xf>
    <xf numFmtId="0" fontId="15" fillId="2" borderId="10" xfId="8" applyFont="1" applyFill="1" applyBorder="1" applyAlignment="1">
      <alignment horizontal="center" vertical="center"/>
    </xf>
    <xf numFmtId="0" fontId="15" fillId="2" borderId="16" xfId="8" applyFont="1" applyFill="1" applyBorder="1" applyAlignment="1">
      <alignment horizontal="center" vertical="center"/>
    </xf>
    <xf numFmtId="0" fontId="15" fillId="2" borderId="0" xfId="8" applyFont="1" applyFill="1" applyBorder="1" applyAlignment="1">
      <alignment horizontal="center" vertical="center"/>
    </xf>
    <xf numFmtId="0" fontId="15" fillId="2" borderId="22" xfId="8" applyFont="1" applyFill="1" applyBorder="1" applyAlignment="1">
      <alignment horizontal="center" vertical="center"/>
    </xf>
    <xf numFmtId="0" fontId="15" fillId="2" borderId="23" xfId="8" applyFont="1" applyFill="1" applyBorder="1" applyAlignment="1">
      <alignment horizontal="center" vertical="center"/>
    </xf>
    <xf numFmtId="0" fontId="14" fillId="2" borderId="9" xfId="8" applyFont="1" applyFill="1" applyBorder="1" applyAlignment="1">
      <alignment horizontal="left" vertical="top" wrapText="1"/>
    </xf>
    <xf numFmtId="0" fontId="14" fillId="2" borderId="16" xfId="8" applyFont="1" applyFill="1" applyBorder="1" applyAlignment="1">
      <alignment horizontal="left" vertical="top" wrapText="1"/>
    </xf>
    <xf numFmtId="0" fontId="14" fillId="2" borderId="22" xfId="8" applyFont="1" applyFill="1" applyBorder="1" applyAlignment="1">
      <alignment horizontal="left" vertical="top" wrapText="1"/>
    </xf>
    <xf numFmtId="0" fontId="15" fillId="2" borderId="78" xfId="8" applyFont="1" applyFill="1" applyBorder="1" applyAlignment="1">
      <alignment horizontal="center" vertical="top" wrapText="1"/>
    </xf>
    <xf numFmtId="0" fontId="15" fillId="2" borderId="60" xfId="8" applyFont="1" applyFill="1" applyBorder="1" applyAlignment="1">
      <alignment horizontal="center" vertical="top" wrapText="1"/>
    </xf>
    <xf numFmtId="0" fontId="15" fillId="2" borderId="49" xfId="8" applyFont="1" applyFill="1" applyBorder="1" applyAlignment="1">
      <alignment horizontal="center" vertical="top" wrapText="1"/>
    </xf>
    <xf numFmtId="0" fontId="14" fillId="3" borderId="35" xfId="0" applyFont="1" applyFill="1" applyBorder="1" applyAlignment="1">
      <alignment horizontal="center" vertical="center" wrapText="1"/>
    </xf>
    <xf numFmtId="0" fontId="5" fillId="2" borderId="1" xfId="8" applyFont="1" applyFill="1" applyBorder="1" applyAlignment="1">
      <alignment horizontal="left" vertical="center"/>
    </xf>
    <xf numFmtId="0" fontId="5" fillId="2" borderId="1" xfId="8" applyFont="1" applyFill="1" applyBorder="1" applyAlignment="1">
      <alignment horizontal="left" vertical="center" wrapText="1"/>
    </xf>
    <xf numFmtId="3" fontId="10" fillId="2" borderId="47" xfId="6" applyNumberFormat="1" applyFont="1" applyFill="1" applyBorder="1" applyAlignment="1" applyProtection="1">
      <alignment horizontal="left" vertical="top" wrapText="1"/>
      <protection locked="0"/>
    </xf>
    <xf numFmtId="3" fontId="10" fillId="2" borderId="27" xfId="6" applyNumberFormat="1" applyFont="1" applyFill="1" applyBorder="1" applyAlignment="1" applyProtection="1">
      <alignment horizontal="left" vertical="top" wrapText="1"/>
      <protection locked="0"/>
    </xf>
    <xf numFmtId="3" fontId="10" fillId="2" borderId="48" xfId="6" applyNumberFormat="1" applyFont="1" applyFill="1" applyBorder="1" applyAlignment="1" applyProtection="1">
      <alignment horizontal="left" vertical="top" wrapText="1"/>
      <protection locked="0"/>
    </xf>
    <xf numFmtId="3" fontId="6" fillId="2" borderId="6" xfId="12" applyNumberFormat="1" applyFont="1" applyFill="1" applyBorder="1" applyAlignment="1">
      <alignment horizontal="right"/>
    </xf>
    <xf numFmtId="3" fontId="6" fillId="2" borderId="7" xfId="12" applyNumberFormat="1" applyFont="1" applyFill="1" applyBorder="1" applyAlignment="1">
      <alignment horizontal="right"/>
    </xf>
    <xf numFmtId="3" fontId="6" fillId="2" borderId="8" xfId="12" applyNumberFormat="1" applyFont="1" applyFill="1" applyBorder="1" applyAlignment="1">
      <alignment horizontal="right"/>
    </xf>
    <xf numFmtId="0" fontId="6" fillId="2" borderId="9" xfId="12" applyFont="1" applyFill="1" applyBorder="1" applyAlignment="1">
      <alignment horizontal="center" vertical="center" wrapText="1"/>
    </xf>
    <xf numFmtId="0" fontId="6" fillId="2" borderId="10" xfId="12" applyFont="1" applyFill="1" applyBorder="1" applyAlignment="1">
      <alignment horizontal="center" vertical="center"/>
    </xf>
    <xf numFmtId="0" fontId="6" fillId="2" borderId="11" xfId="12" applyFont="1" applyFill="1" applyBorder="1" applyAlignment="1">
      <alignment horizontal="center" vertical="center"/>
    </xf>
    <xf numFmtId="0" fontId="6" fillId="2" borderId="16" xfId="12" applyFont="1" applyFill="1" applyBorder="1" applyAlignment="1">
      <alignment horizontal="center" vertical="center"/>
    </xf>
    <xf numFmtId="0" fontId="6" fillId="2" borderId="0" xfId="12" applyFont="1" applyFill="1" applyBorder="1" applyAlignment="1">
      <alignment horizontal="center" vertical="center"/>
    </xf>
    <xf numFmtId="0" fontId="6" fillId="2" borderId="17" xfId="12" applyFont="1" applyFill="1" applyBorder="1" applyAlignment="1">
      <alignment horizontal="center" vertical="center"/>
    </xf>
    <xf numFmtId="0" fontId="6" fillId="2" borderId="22" xfId="12" applyFont="1" applyFill="1" applyBorder="1" applyAlignment="1">
      <alignment horizontal="center" vertical="center"/>
    </xf>
    <xf numFmtId="0" fontId="6" fillId="2" borderId="23" xfId="12" applyFont="1" applyFill="1" applyBorder="1" applyAlignment="1">
      <alignment horizontal="center" vertical="center"/>
    </xf>
    <xf numFmtId="0" fontId="6" fillId="2" borderId="24" xfId="12" applyFont="1" applyFill="1" applyBorder="1" applyAlignment="1">
      <alignment horizontal="center" vertical="center"/>
    </xf>
    <xf numFmtId="0" fontId="5" fillId="2" borderId="11" xfId="12" applyFont="1" applyFill="1" applyBorder="1" applyAlignment="1">
      <alignment horizontal="center" vertical="center" wrapText="1"/>
    </xf>
    <xf numFmtId="0" fontId="5" fillId="2" borderId="17" xfId="12" applyFont="1" applyFill="1" applyBorder="1" applyAlignment="1">
      <alignment horizontal="center" vertical="center" wrapText="1"/>
    </xf>
    <xf numFmtId="0" fontId="5" fillId="2" borderId="24" xfId="12" applyFont="1" applyFill="1" applyBorder="1" applyAlignment="1">
      <alignment horizontal="center" vertical="center" wrapText="1"/>
    </xf>
    <xf numFmtId="0" fontId="5" fillId="2" borderId="9" xfId="12" applyFont="1" applyFill="1" applyBorder="1" applyAlignment="1">
      <alignment horizontal="center" vertical="center" wrapText="1"/>
    </xf>
    <xf numFmtId="0" fontId="5" fillId="2" borderId="16" xfId="12" applyFont="1" applyFill="1" applyBorder="1" applyAlignment="1">
      <alignment horizontal="center" vertical="center" wrapText="1"/>
    </xf>
    <xf numFmtId="0" fontId="5" fillId="2" borderId="67" xfId="12" applyFont="1" applyFill="1" applyBorder="1" applyAlignment="1">
      <alignment horizontal="center" vertical="center" wrapText="1"/>
    </xf>
    <xf numFmtId="0" fontId="5" fillId="2" borderId="34" xfId="12" applyFont="1" applyFill="1" applyBorder="1" applyAlignment="1">
      <alignment horizontal="center" vertical="center" wrapText="1"/>
    </xf>
    <xf numFmtId="0" fontId="10" fillId="2" borderId="15" xfId="12" applyFont="1" applyFill="1" applyBorder="1" applyAlignment="1">
      <alignment horizontal="center" vertical="center" wrapText="1"/>
    </xf>
    <xf numFmtId="0" fontId="10" fillId="2" borderId="21" xfId="12" applyFont="1" applyFill="1" applyBorder="1" applyAlignment="1">
      <alignment horizontal="center" vertical="center" wrapText="1"/>
    </xf>
    <xf numFmtId="0" fontId="10" fillId="2" borderId="25" xfId="12" applyFont="1" applyFill="1" applyBorder="1" applyAlignment="1">
      <alignment horizontal="center" vertical="center" wrapText="1"/>
    </xf>
    <xf numFmtId="0" fontId="5" fillId="2" borderId="44" xfId="12" applyFont="1" applyFill="1" applyBorder="1" applyAlignment="1">
      <alignment horizontal="center" vertical="center" wrapText="1"/>
    </xf>
    <xf numFmtId="0" fontId="5" fillId="2" borderId="21" xfId="12" applyFont="1" applyFill="1" applyBorder="1" applyAlignment="1">
      <alignment horizontal="center" vertical="center" wrapText="1"/>
    </xf>
    <xf numFmtId="0" fontId="5" fillId="2" borderId="25" xfId="12" applyFont="1" applyFill="1" applyBorder="1" applyAlignment="1">
      <alignment horizontal="center" vertical="center" wrapText="1"/>
    </xf>
    <xf numFmtId="0" fontId="45" fillId="2" borderId="0" xfId="12" applyFont="1" applyFill="1" applyBorder="1" applyAlignment="1">
      <alignment horizontal="left" vertical="center" wrapText="1"/>
    </xf>
    <xf numFmtId="0" fontId="5" fillId="2" borderId="0" xfId="12" applyFont="1" applyFill="1" applyAlignment="1">
      <alignment horizontal="left"/>
    </xf>
    <xf numFmtId="0" fontId="10" fillId="2" borderId="0" xfId="12" applyFont="1" applyFill="1" applyAlignment="1">
      <alignment horizontal="left" vertical="center"/>
    </xf>
    <xf numFmtId="0" fontId="5" fillId="3" borderId="2" xfId="12" applyFont="1" applyFill="1" applyBorder="1" applyAlignment="1">
      <alignment horizontal="left" vertical="center" wrapText="1"/>
    </xf>
    <xf numFmtId="0" fontId="5" fillId="3" borderId="4" xfId="12" applyFont="1" applyFill="1" applyBorder="1" applyAlignment="1">
      <alignment horizontal="left" vertical="center" wrapText="1"/>
    </xf>
    <xf numFmtId="0" fontId="5" fillId="3" borderId="3" xfId="12" applyFont="1" applyFill="1" applyBorder="1" applyAlignment="1">
      <alignment horizontal="left" vertical="center" wrapText="1"/>
    </xf>
    <xf numFmtId="3" fontId="5" fillId="2" borderId="35" xfId="9" applyNumberFormat="1" applyFont="1" applyFill="1" applyBorder="1" applyAlignment="1">
      <alignment horizontal="right"/>
    </xf>
    <xf numFmtId="0" fontId="5" fillId="2" borderId="61" xfId="9" applyFont="1" applyFill="1" applyBorder="1" applyAlignment="1">
      <alignment horizontal="right"/>
    </xf>
    <xf numFmtId="0" fontId="26" fillId="2" borderId="69" xfId="6" applyFont="1" applyFill="1" applyBorder="1" applyAlignment="1" applyProtection="1">
      <alignment horizontal="left" vertical="center"/>
      <protection locked="0"/>
    </xf>
    <xf numFmtId="3" fontId="5" fillId="2" borderId="40" xfId="9" applyNumberFormat="1" applyFont="1" applyFill="1" applyBorder="1" applyAlignment="1">
      <alignment horizontal="right"/>
    </xf>
    <xf numFmtId="0" fontId="5" fillId="2" borderId="51" xfId="9" applyFont="1" applyFill="1" applyBorder="1" applyAlignment="1">
      <alignment horizontal="right"/>
    </xf>
    <xf numFmtId="0" fontId="6" fillId="2" borderId="6" xfId="9" applyFont="1" applyFill="1" applyBorder="1" applyAlignment="1">
      <alignment horizontal="right"/>
    </xf>
    <xf numFmtId="0" fontId="6" fillId="2" borderId="7" xfId="9" applyFont="1" applyFill="1" applyBorder="1" applyAlignment="1">
      <alignment horizontal="right"/>
    </xf>
    <xf numFmtId="3" fontId="5" fillId="2" borderId="22" xfId="9" applyNumberFormat="1" applyFont="1" applyFill="1" applyBorder="1" applyAlignment="1">
      <alignment horizontal="right"/>
    </xf>
    <xf numFmtId="0" fontId="5" fillId="2" borderId="23" xfId="9" applyFont="1" applyFill="1" applyBorder="1" applyAlignment="1">
      <alignment horizontal="right"/>
    </xf>
    <xf numFmtId="0" fontId="26" fillId="2" borderId="2" xfId="6" applyFont="1" applyFill="1" applyBorder="1" applyAlignment="1" applyProtection="1">
      <alignment horizontal="left" vertical="center"/>
      <protection locked="0"/>
    </xf>
    <xf numFmtId="0" fontId="26" fillId="0" borderId="4" xfId="6" applyFont="1" applyFill="1" applyBorder="1" applyAlignment="1" applyProtection="1">
      <alignment horizontal="left" vertical="center"/>
      <protection locked="0"/>
    </xf>
    <xf numFmtId="0" fontId="26" fillId="0" borderId="2" xfId="6" applyFont="1" applyFill="1" applyBorder="1" applyAlignment="1" applyProtection="1">
      <alignment horizontal="left" vertical="center"/>
      <protection locked="0"/>
    </xf>
    <xf numFmtId="0" fontId="6" fillId="2" borderId="62" xfId="9" applyFont="1" applyFill="1" applyBorder="1" applyAlignment="1">
      <alignment horizontal="right" vertical="center"/>
    </xf>
    <xf numFmtId="0" fontId="6" fillId="2" borderId="64" xfId="9" applyFont="1" applyFill="1" applyBorder="1" applyAlignment="1">
      <alignment horizontal="right" vertical="center"/>
    </xf>
    <xf numFmtId="0" fontId="6" fillId="2" borderId="63" xfId="9" applyFont="1" applyFill="1" applyBorder="1" applyAlignment="1">
      <alignment horizontal="right" vertical="center"/>
    </xf>
    <xf numFmtId="167" fontId="29" fillId="2" borderId="46" xfId="12" applyNumberFormat="1" applyFont="1" applyFill="1" applyBorder="1" applyAlignment="1">
      <alignment horizontal="center" vertical="center" wrapText="1"/>
    </xf>
    <xf numFmtId="0" fontId="29" fillId="3" borderId="12" xfId="12" applyFont="1" applyFill="1" applyBorder="1" applyAlignment="1">
      <alignment horizontal="center" vertical="center" wrapText="1"/>
    </xf>
    <xf numFmtId="3" fontId="5" fillId="2" borderId="29" xfId="9" applyNumberFormat="1" applyFont="1" applyFill="1" applyBorder="1" applyAlignment="1">
      <alignment horizontal="center"/>
    </xf>
    <xf numFmtId="0" fontId="5" fillId="2" borderId="59" xfId="9" applyFont="1" applyFill="1" applyBorder="1" applyAlignment="1">
      <alignment horizontal="center"/>
    </xf>
    <xf numFmtId="0" fontId="5" fillId="3" borderId="61" xfId="8" applyFont="1" applyFill="1" applyBorder="1" applyAlignment="1">
      <alignment horizontal="center" vertical="center" wrapText="1"/>
    </xf>
    <xf numFmtId="0" fontId="5" fillId="3" borderId="51" xfId="8" applyFont="1" applyFill="1" applyBorder="1" applyAlignment="1">
      <alignment horizontal="center" vertical="center" wrapText="1"/>
    </xf>
    <xf numFmtId="0" fontId="5" fillId="2" borderId="35" xfId="8" applyFont="1" applyFill="1" applyBorder="1" applyAlignment="1">
      <alignment horizontal="center" vertical="center" wrapText="1"/>
    </xf>
    <xf numFmtId="0" fontId="5" fillId="2" borderId="40" xfId="8" applyFont="1" applyFill="1" applyBorder="1" applyAlignment="1">
      <alignment horizontal="center" vertical="center" wrapText="1"/>
    </xf>
    <xf numFmtId="0" fontId="5" fillId="2" borderId="42" xfId="8" applyFont="1" applyFill="1" applyBorder="1" applyAlignment="1">
      <alignment horizontal="center" vertical="center" wrapText="1"/>
    </xf>
    <xf numFmtId="0" fontId="6" fillId="2" borderId="9" xfId="9" applyFont="1" applyFill="1" applyBorder="1" applyAlignment="1">
      <alignment horizontal="center" vertical="center"/>
    </xf>
    <xf numFmtId="0" fontId="6" fillId="2" borderId="10" xfId="9" applyFont="1" applyFill="1" applyBorder="1" applyAlignment="1">
      <alignment horizontal="center" vertical="center"/>
    </xf>
    <xf numFmtId="0" fontId="6" fillId="2" borderId="11" xfId="9" applyFont="1" applyFill="1" applyBorder="1" applyAlignment="1">
      <alignment horizontal="center" vertical="center"/>
    </xf>
    <xf numFmtId="0" fontId="6" fillId="2" borderId="16" xfId="9" applyFont="1" applyFill="1" applyBorder="1" applyAlignment="1">
      <alignment horizontal="center" vertical="center"/>
    </xf>
    <xf numFmtId="0" fontId="6" fillId="2" borderId="0" xfId="9" applyFont="1" applyFill="1" applyBorder="1" applyAlignment="1">
      <alignment horizontal="center" vertical="center"/>
    </xf>
    <xf numFmtId="0" fontId="6" fillId="2" borderId="17" xfId="9" applyFont="1" applyFill="1" applyBorder="1" applyAlignment="1">
      <alignment horizontal="center" vertical="center"/>
    </xf>
    <xf numFmtId="0" fontId="47" fillId="0" borderId="9"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7" fillId="3" borderId="0" xfId="9" applyFont="1" applyFill="1" applyBorder="1" applyAlignment="1">
      <alignment horizontal="left" vertical="center" wrapText="1"/>
    </xf>
    <xf numFmtId="0" fontId="5" fillId="2" borderId="0" xfId="9" applyFont="1" applyFill="1" applyAlignment="1">
      <alignment horizontal="left"/>
    </xf>
    <xf numFmtId="0" fontId="10" fillId="2" borderId="0" xfId="9" applyFont="1" applyFill="1" applyAlignment="1">
      <alignment horizontal="left" vertical="center"/>
    </xf>
    <xf numFmtId="0" fontId="10" fillId="2" borderId="6" xfId="12" applyFont="1" applyFill="1" applyBorder="1" applyAlignment="1">
      <alignment horizontal="center"/>
    </xf>
    <xf numFmtId="0" fontId="10" fillId="2" borderId="7" xfId="12" applyFont="1" applyFill="1" applyBorder="1" applyAlignment="1">
      <alignment horizontal="center"/>
    </xf>
    <xf numFmtId="0" fontId="5" fillId="2" borderId="29" xfId="8" applyFont="1" applyFill="1" applyBorder="1" applyAlignment="1">
      <alignment horizontal="center" vertical="center"/>
    </xf>
    <xf numFmtId="0" fontId="5" fillId="2" borderId="31" xfId="8" applyFont="1" applyFill="1" applyBorder="1" applyAlignment="1">
      <alignment horizontal="center" vertical="center"/>
    </xf>
    <xf numFmtId="0" fontId="5" fillId="2" borderId="59" xfId="8" applyFont="1" applyFill="1" applyBorder="1" applyAlignment="1">
      <alignment horizontal="center" vertical="center"/>
    </xf>
    <xf numFmtId="0" fontId="5" fillId="3" borderId="2" xfId="9" applyFont="1" applyFill="1" applyBorder="1" applyAlignment="1">
      <alignment horizontal="left" vertical="center" wrapText="1"/>
    </xf>
    <xf numFmtId="0" fontId="5" fillId="3" borderId="4" xfId="9" applyFont="1" applyFill="1" applyBorder="1" applyAlignment="1">
      <alignment horizontal="left" vertical="center" wrapText="1"/>
    </xf>
    <xf numFmtId="0" fontId="5" fillId="3" borderId="3" xfId="9" applyFont="1" applyFill="1" applyBorder="1" applyAlignment="1">
      <alignment horizontal="left" vertical="center" wrapText="1"/>
    </xf>
    <xf numFmtId="0" fontId="5" fillId="3" borderId="2" xfId="9" applyFont="1" applyFill="1" applyBorder="1" applyAlignment="1">
      <alignment horizontal="left" vertical="center"/>
    </xf>
    <xf numFmtId="0" fontId="5" fillId="3" borderId="4" xfId="9" applyFont="1" applyFill="1" applyBorder="1" applyAlignment="1">
      <alignment horizontal="left" vertical="center"/>
    </xf>
    <xf numFmtId="0" fontId="5" fillId="3" borderId="3" xfId="9" applyFont="1" applyFill="1" applyBorder="1" applyAlignment="1">
      <alignment horizontal="left" vertical="center"/>
    </xf>
    <xf numFmtId="0" fontId="6" fillId="2" borderId="63" xfId="9" applyFont="1" applyFill="1" applyBorder="1" applyAlignment="1">
      <alignment horizontal="right"/>
    </xf>
    <xf numFmtId="0" fontId="6" fillId="0" borderId="6" xfId="9" applyFont="1" applyFill="1" applyBorder="1" applyAlignment="1">
      <alignment horizontal="left" vertical="center"/>
    </xf>
    <xf numFmtId="0" fontId="6" fillId="0" borderId="7" xfId="9" applyFont="1" applyFill="1" applyBorder="1" applyAlignment="1">
      <alignment horizontal="left" vertical="center"/>
    </xf>
    <xf numFmtId="0" fontId="6" fillId="0" borderId="8" xfId="9" applyFont="1" applyFill="1" applyBorder="1" applyAlignment="1">
      <alignment horizontal="left" vertical="center"/>
    </xf>
    <xf numFmtId="0" fontId="38" fillId="2" borderId="37" xfId="6" applyFont="1" applyFill="1" applyBorder="1" applyAlignment="1" applyProtection="1">
      <alignment horizontal="left" vertical="center"/>
      <protection locked="0"/>
    </xf>
    <xf numFmtId="0" fontId="7" fillId="3" borderId="0" xfId="9" applyFont="1" applyFill="1" applyBorder="1" applyAlignment="1">
      <alignment horizontal="center" vertical="center" wrapText="1"/>
    </xf>
    <xf numFmtId="0" fontId="5" fillId="2" borderId="15" xfId="9" applyFont="1" applyFill="1" applyBorder="1" applyAlignment="1">
      <alignment horizontal="center" vertical="center" wrapText="1"/>
    </xf>
    <xf numFmtId="0" fontId="5" fillId="2" borderId="21" xfId="9" applyFont="1" applyFill="1" applyBorder="1" applyAlignment="1">
      <alignment horizontal="center" vertical="center" wrapText="1"/>
    </xf>
    <xf numFmtId="0" fontId="5" fillId="2" borderId="9" xfId="9" applyFont="1" applyFill="1" applyBorder="1" applyAlignment="1">
      <alignment horizontal="center" vertical="center" wrapText="1"/>
    </xf>
    <xf numFmtId="0" fontId="5" fillId="2" borderId="16" xfId="9" applyFont="1" applyFill="1" applyBorder="1" applyAlignment="1">
      <alignment horizontal="center" vertical="center" wrapText="1"/>
    </xf>
    <xf numFmtId="0" fontId="5" fillId="2" borderId="1" xfId="9" applyFont="1" applyFill="1" applyBorder="1" applyAlignment="1">
      <alignment horizontal="left" vertical="center"/>
    </xf>
    <xf numFmtId="0" fontId="5" fillId="2" borderId="1" xfId="9" applyFont="1" applyFill="1" applyBorder="1" applyAlignment="1">
      <alignment horizontal="left" vertical="center" wrapText="1"/>
    </xf>
    <xf numFmtId="0" fontId="6" fillId="2" borderId="6" xfId="4" applyFont="1" applyFill="1" applyBorder="1" applyAlignment="1">
      <alignment horizontal="right"/>
    </xf>
    <xf numFmtId="0" fontId="6" fillId="2" borderId="7" xfId="4" applyFont="1" applyFill="1" applyBorder="1" applyAlignment="1">
      <alignment horizontal="right"/>
    </xf>
    <xf numFmtId="0" fontId="6" fillId="2" borderId="8" xfId="4" applyFont="1" applyFill="1" applyBorder="1" applyAlignment="1">
      <alignment horizontal="right"/>
    </xf>
    <xf numFmtId="0" fontId="6" fillId="2" borderId="12" xfId="4" applyFont="1" applyFill="1" applyBorder="1" applyAlignment="1">
      <alignment horizontal="right"/>
    </xf>
    <xf numFmtId="0" fontId="6" fillId="2" borderId="10" xfId="4" applyFont="1" applyFill="1" applyBorder="1" applyAlignment="1">
      <alignment horizontal="right"/>
    </xf>
    <xf numFmtId="0" fontId="5" fillId="2" borderId="77" xfId="8" applyFont="1" applyFill="1" applyBorder="1" applyAlignment="1">
      <alignment horizontal="center" vertical="center" wrapText="1"/>
    </xf>
    <xf numFmtId="0" fontId="6" fillId="2" borderId="9" xfId="4" applyFont="1" applyFill="1" applyBorder="1" applyAlignment="1">
      <alignment horizontal="center" vertical="center"/>
    </xf>
    <xf numFmtId="0" fontId="6" fillId="2" borderId="10" xfId="4" applyFont="1" applyFill="1" applyBorder="1" applyAlignment="1">
      <alignment horizontal="center" vertical="center"/>
    </xf>
    <xf numFmtId="0" fontId="6" fillId="2" borderId="11" xfId="4" applyFont="1" applyFill="1" applyBorder="1" applyAlignment="1">
      <alignment horizontal="center" vertical="center"/>
    </xf>
    <xf numFmtId="0" fontId="6" fillId="2" borderId="16" xfId="4" applyFont="1" applyFill="1" applyBorder="1" applyAlignment="1">
      <alignment horizontal="center" vertical="center"/>
    </xf>
    <xf numFmtId="0" fontId="6" fillId="2" borderId="0" xfId="4" applyFont="1" applyFill="1" applyBorder="1" applyAlignment="1">
      <alignment horizontal="center" vertical="center"/>
    </xf>
    <xf numFmtId="0" fontId="6" fillId="2" borderId="17" xfId="4" applyFont="1" applyFill="1" applyBorder="1" applyAlignment="1">
      <alignment horizontal="center" vertical="center"/>
    </xf>
    <xf numFmtId="0" fontId="6" fillId="2" borderId="22" xfId="4" applyFont="1" applyFill="1" applyBorder="1" applyAlignment="1">
      <alignment horizontal="center" vertical="center"/>
    </xf>
    <xf numFmtId="0" fontId="6" fillId="2" borderId="23" xfId="4" applyFont="1" applyFill="1" applyBorder="1" applyAlignment="1">
      <alignment horizontal="center" vertical="center"/>
    </xf>
    <xf numFmtId="0" fontId="6" fillId="2" borderId="24" xfId="4" applyFont="1" applyFill="1" applyBorder="1" applyAlignment="1">
      <alignment horizontal="center" vertical="center"/>
    </xf>
    <xf numFmtId="0" fontId="5" fillId="2" borderId="9" xfId="4" applyFont="1" applyFill="1" applyBorder="1" applyAlignment="1">
      <alignment horizontal="center" vertical="center" wrapText="1"/>
    </xf>
    <xf numFmtId="0" fontId="5" fillId="2" borderId="16" xfId="4" applyFont="1" applyFill="1" applyBorder="1" applyAlignment="1">
      <alignment horizontal="center" vertical="center" wrapText="1"/>
    </xf>
    <xf numFmtId="0" fontId="5" fillId="2" borderId="22" xfId="4" applyFont="1" applyFill="1" applyBorder="1" applyAlignment="1">
      <alignment horizontal="center" vertical="center" wrapText="1"/>
    </xf>
    <xf numFmtId="0" fontId="5" fillId="2" borderId="22" xfId="8" applyFont="1" applyFill="1" applyBorder="1" applyAlignment="1">
      <alignment horizontal="center" vertical="center" wrapText="1"/>
    </xf>
    <xf numFmtId="0" fontId="5" fillId="2" borderId="2" xfId="4" applyFont="1" applyFill="1" applyBorder="1" applyAlignment="1">
      <alignment horizontal="center" vertical="center"/>
    </xf>
    <xf numFmtId="0" fontId="5" fillId="2" borderId="4" xfId="4" applyFont="1" applyFill="1" applyBorder="1" applyAlignment="1">
      <alignment horizontal="center" vertical="center"/>
    </xf>
    <xf numFmtId="0" fontId="5" fillId="3" borderId="4" xfId="4" applyFont="1" applyFill="1" applyBorder="1" applyAlignment="1">
      <alignment horizontal="center"/>
    </xf>
    <xf numFmtId="164" fontId="8" fillId="2" borderId="5" xfId="5" applyNumberFormat="1" applyFont="1" applyFill="1" applyBorder="1" applyAlignment="1">
      <alignment horizontal="center" vertical="center"/>
    </xf>
    <xf numFmtId="0" fontId="31" fillId="3" borderId="68" xfId="13" applyFont="1" applyFill="1" applyBorder="1" applyAlignment="1">
      <alignment horizontal="left"/>
    </xf>
    <xf numFmtId="0" fontId="31" fillId="3" borderId="4" xfId="13" applyFont="1" applyFill="1" applyBorder="1" applyAlignment="1">
      <alignment horizontal="left"/>
    </xf>
    <xf numFmtId="0" fontId="31" fillId="3" borderId="37" xfId="13" applyFont="1" applyFill="1" applyBorder="1" applyAlignment="1">
      <alignment horizontal="left"/>
    </xf>
    <xf numFmtId="0" fontId="31" fillId="3" borderId="35" xfId="13" applyFont="1" applyFill="1" applyBorder="1" applyAlignment="1">
      <alignment horizontal="left" vertical="top" wrapText="1"/>
    </xf>
    <xf numFmtId="0" fontId="31" fillId="3" borderId="1" xfId="13" applyFont="1" applyFill="1" applyBorder="1" applyAlignment="1">
      <alignment horizontal="left" vertical="top" wrapText="1"/>
    </xf>
    <xf numFmtId="0" fontId="31" fillId="3" borderId="61" xfId="13" applyFont="1" applyFill="1" applyBorder="1" applyAlignment="1">
      <alignment horizontal="left" vertical="top" wrapText="1"/>
    </xf>
    <xf numFmtId="0" fontId="31" fillId="3" borderId="73" xfId="13" applyFont="1" applyFill="1" applyBorder="1" applyAlignment="1">
      <alignment horizontal="left"/>
    </xf>
    <xf numFmtId="0" fontId="31" fillId="3" borderId="55" xfId="13" applyFont="1" applyFill="1" applyBorder="1" applyAlignment="1">
      <alignment horizontal="left"/>
    </xf>
    <xf numFmtId="0" fontId="31" fillId="3" borderId="54" xfId="13" applyFont="1" applyFill="1" applyBorder="1" applyAlignment="1">
      <alignment horizontal="left"/>
    </xf>
    <xf numFmtId="0" fontId="31" fillId="3" borderId="78" xfId="13" applyFont="1" applyFill="1" applyBorder="1" applyAlignment="1">
      <alignment horizontal="left" vertical="top" wrapText="1"/>
    </xf>
    <xf numFmtId="0" fontId="31" fillId="3" borderId="60" xfId="13" applyFont="1" applyFill="1" applyBorder="1" applyAlignment="1">
      <alignment horizontal="left" vertical="top" wrapText="1"/>
    </xf>
    <xf numFmtId="0" fontId="31" fillId="3" borderId="49" xfId="13" applyFont="1" applyFill="1" applyBorder="1" applyAlignment="1">
      <alignment horizontal="left" vertical="top" wrapText="1"/>
    </xf>
    <xf numFmtId="0" fontId="31" fillId="3" borderId="68" xfId="13" applyFont="1" applyFill="1" applyBorder="1" applyAlignment="1">
      <alignment horizontal="left" vertical="center"/>
    </xf>
    <xf numFmtId="0" fontId="31" fillId="3" borderId="4" xfId="13" applyFont="1" applyFill="1" applyBorder="1" applyAlignment="1">
      <alignment horizontal="left" vertical="center"/>
    </xf>
    <xf numFmtId="0" fontId="31" fillId="3" borderId="37" xfId="13" applyFont="1" applyFill="1" applyBorder="1" applyAlignment="1">
      <alignment horizontal="left" vertical="center"/>
    </xf>
    <xf numFmtId="0" fontId="6" fillId="3" borderId="15" xfId="13" applyFont="1" applyFill="1" applyBorder="1" applyAlignment="1">
      <alignment horizontal="center" vertical="center" wrapText="1"/>
    </xf>
    <xf numFmtId="0" fontId="6" fillId="3" borderId="21" xfId="13" applyFont="1" applyFill="1" applyBorder="1" applyAlignment="1">
      <alignment horizontal="center" vertical="center" wrapText="1"/>
    </xf>
    <xf numFmtId="0" fontId="7" fillId="3" borderId="0" xfId="13" applyFont="1" applyFill="1" applyBorder="1" applyAlignment="1">
      <alignment horizontal="left" vertical="center" wrapText="1"/>
    </xf>
    <xf numFmtId="0" fontId="5" fillId="3" borderId="0" xfId="13" applyFont="1" applyFill="1" applyAlignment="1">
      <alignment horizontal="left"/>
    </xf>
    <xf numFmtId="0" fontId="10" fillId="3" borderId="0" xfId="13" applyFont="1" applyFill="1" applyAlignment="1">
      <alignment horizontal="left" vertical="center"/>
    </xf>
    <xf numFmtId="0" fontId="6" fillId="3" borderId="9" xfId="13" applyFont="1" applyFill="1" applyBorder="1" applyAlignment="1">
      <alignment horizontal="center" vertical="center"/>
    </xf>
    <xf numFmtId="0" fontId="6" fillId="3" borderId="10" xfId="13" applyFont="1" applyFill="1" applyBorder="1" applyAlignment="1">
      <alignment horizontal="center" vertical="center"/>
    </xf>
    <xf numFmtId="0" fontId="6" fillId="3" borderId="16" xfId="13" applyFont="1" applyFill="1" applyBorder="1" applyAlignment="1">
      <alignment horizontal="center" vertical="center"/>
    </xf>
    <xf numFmtId="0" fontId="6" fillId="3" borderId="0" xfId="13" applyFont="1" applyFill="1" applyBorder="1" applyAlignment="1">
      <alignment horizontal="center" vertical="center"/>
    </xf>
    <xf numFmtId="0" fontId="6" fillId="3" borderId="22" xfId="13" applyFont="1" applyFill="1" applyBorder="1" applyAlignment="1">
      <alignment horizontal="center" vertical="center"/>
    </xf>
    <xf numFmtId="0" fontId="6" fillId="3" borderId="23" xfId="13" applyFont="1" applyFill="1" applyBorder="1" applyAlignment="1">
      <alignment horizontal="center" vertical="center"/>
    </xf>
    <xf numFmtId="0" fontId="5" fillId="2" borderId="29" xfId="8" applyFont="1" applyFill="1" applyBorder="1" applyAlignment="1">
      <alignment horizontal="center" vertical="center" wrapText="1"/>
    </xf>
    <xf numFmtId="0" fontId="5" fillId="2" borderId="31" xfId="8" applyFont="1" applyFill="1" applyBorder="1" applyAlignment="1">
      <alignment horizontal="center" vertical="center" wrapText="1"/>
    </xf>
    <xf numFmtId="0" fontId="5" fillId="3" borderId="31" xfId="8" applyFont="1" applyFill="1" applyBorder="1" applyAlignment="1">
      <alignment horizontal="center" vertical="center" wrapText="1"/>
    </xf>
    <xf numFmtId="0" fontId="5" fillId="3" borderId="59" xfId="8" applyFont="1" applyFill="1" applyBorder="1" applyAlignment="1">
      <alignment horizontal="center" vertical="center" wrapText="1"/>
    </xf>
    <xf numFmtId="0" fontId="5" fillId="3" borderId="10" xfId="13" applyFont="1" applyFill="1" applyBorder="1" applyAlignment="1">
      <alignment horizontal="center" vertical="center" wrapText="1"/>
    </xf>
    <xf numFmtId="0" fontId="5" fillId="3" borderId="0" xfId="13" applyFont="1" applyFill="1" applyBorder="1" applyAlignment="1">
      <alignment horizontal="center" vertical="center" wrapText="1"/>
    </xf>
    <xf numFmtId="0" fontId="5" fillId="3" borderId="15" xfId="13" applyFont="1" applyFill="1" applyBorder="1" applyAlignment="1">
      <alignment horizontal="center" vertical="center" wrapText="1"/>
    </xf>
    <xf numFmtId="0" fontId="5" fillId="3" borderId="21" xfId="13" applyFont="1" applyFill="1" applyBorder="1" applyAlignment="1">
      <alignment horizontal="center" vertical="center" wrapText="1"/>
    </xf>
    <xf numFmtId="0" fontId="5" fillId="3" borderId="31" xfId="15" applyFont="1" applyFill="1" applyBorder="1" applyAlignment="1">
      <alignment horizontal="center" vertical="center" wrapText="1"/>
    </xf>
    <xf numFmtId="0" fontId="5" fillId="3" borderId="38" xfId="15" applyFont="1" applyFill="1" applyBorder="1" applyAlignment="1">
      <alignment horizontal="center" vertical="center" wrapText="1"/>
    </xf>
    <xf numFmtId="0" fontId="5" fillId="3" borderId="59" xfId="15" applyFont="1" applyFill="1" applyBorder="1" applyAlignment="1">
      <alignment horizontal="center" vertical="center" wrapText="1"/>
    </xf>
    <xf numFmtId="0" fontId="5" fillId="3" borderId="53" xfId="15" applyFont="1" applyFill="1" applyBorder="1" applyAlignment="1">
      <alignment horizontal="center" vertical="center" wrapText="1"/>
    </xf>
    <xf numFmtId="0" fontId="49" fillId="3" borderId="29" xfId="0" applyFont="1" applyFill="1" applyBorder="1" applyAlignment="1">
      <alignment horizontal="center" vertical="center" wrapText="1"/>
    </xf>
    <xf numFmtId="0" fontId="49" fillId="3" borderId="52" xfId="0" applyFont="1" applyFill="1" applyBorder="1" applyAlignment="1">
      <alignment horizontal="center" vertical="center" wrapText="1"/>
    </xf>
    <xf numFmtId="0" fontId="49" fillId="3" borderId="31" xfId="0" applyFont="1" applyFill="1" applyBorder="1" applyAlignment="1">
      <alignment horizontal="center" vertical="center" wrapText="1"/>
    </xf>
    <xf numFmtId="0" fontId="49" fillId="3" borderId="38" xfId="0" applyFont="1" applyFill="1" applyBorder="1" applyAlignment="1">
      <alignment horizontal="center" vertical="center" wrapText="1"/>
    </xf>
    <xf numFmtId="0" fontId="49" fillId="3" borderId="30" xfId="0" applyFont="1" applyFill="1" applyBorder="1" applyAlignment="1">
      <alignment horizontal="center" vertical="center" wrapText="1"/>
    </xf>
    <xf numFmtId="0" fontId="49" fillId="3" borderId="39" xfId="0" applyFont="1" applyFill="1" applyBorder="1" applyAlignment="1">
      <alignment horizontal="center" vertical="center" wrapText="1"/>
    </xf>
    <xf numFmtId="0" fontId="49" fillId="3" borderId="78" xfId="0" applyFont="1" applyFill="1" applyBorder="1" applyAlignment="1">
      <alignment horizontal="center" vertical="center" wrapText="1"/>
    </xf>
    <xf numFmtId="0" fontId="49" fillId="3" borderId="79" xfId="0" applyFont="1" applyFill="1" applyBorder="1" applyAlignment="1">
      <alignment horizontal="center" vertical="center" wrapText="1"/>
    </xf>
    <xf numFmtId="0" fontId="5" fillId="2" borderId="29" xfId="15" applyFont="1" applyFill="1" applyBorder="1" applyAlignment="1">
      <alignment horizontal="center" vertical="center" wrapText="1"/>
    </xf>
    <xf numFmtId="0" fontId="5" fillId="2" borderId="31" xfId="15" applyFont="1" applyFill="1" applyBorder="1" applyAlignment="1">
      <alignment horizontal="center" vertical="center" wrapText="1"/>
    </xf>
  </cellXfs>
  <cellStyles count="16">
    <cellStyle name="Comma" xfId="1" builtinId="3"/>
    <cellStyle name="Hyperlink" xfId="3" builtinId="8"/>
    <cellStyle name="Hyperlink 2" xfId="10"/>
    <cellStyle name="Normal" xfId="0" builtinId="0"/>
    <cellStyle name="Normal 10" xfId="8"/>
    <cellStyle name="Normal 10 2 2" xfId="13"/>
    <cellStyle name="Normal 10 2 2 2" xfId="14"/>
    <cellStyle name="Normal 10 2 3" xfId="15"/>
    <cellStyle name="Normal 11" xfId="12"/>
    <cellStyle name="Normal 13" xfId="9"/>
    <cellStyle name="Normal 14 2" xfId="4"/>
    <cellStyle name="Normal 2" xfId="5"/>
    <cellStyle name="Normal 21" xfId="7"/>
    <cellStyle name="Paprastas 2" xfId="6"/>
    <cellStyle name="Percent" xfId="2" builtinId="5"/>
    <cellStyle name="Percent 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endri%20darbai\Ekonomistes\EKONOMIS\PLANAI\2008\Vartotojai\Rita%20Raisutiene\2006P\planas2006-13-1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endri%20darbai/Ekonomistes/EKONOMIS/PLANAI/2008/Vartotojai/Rita%20Raisutiene/2006P/planas2006-13-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ropbox/_enerlink_projektai/Nemen&#269;in&#279;/_2016/NMK_SILUMA_modelis_03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kainos"/>
      <sheetName val="kainos"/>
      <sheetName val="suv"/>
      <sheetName val="gamybaB"/>
      <sheetName val="gamybaK"/>
      <sheetName val="gamybaG"/>
      <sheetName val="perdavimasK"/>
      <sheetName val="perdavimasG"/>
      <sheetName val="perdavimasB"/>
      <sheetName val="pardavimasK"/>
      <sheetName val="pardavimasG"/>
      <sheetName val="pardavimasB"/>
      <sheetName val="sg viso "/>
      <sheetName val="mieste"/>
      <sheetName val="elektrine"/>
      <sheetName val="KRK"/>
      <sheetName val="LRK"/>
      <sheetName val="pirkta"/>
      <sheetName val="PK"/>
      <sheetName val="MK"/>
      <sheetName val="rajone"/>
      <sheetName val="balansas"/>
      <sheetName val="naud.atl."/>
      <sheetName val="el.en.g."/>
      <sheetName val="išl.el."/>
      <sheetName val="tarif"/>
      <sheetName val="išl.el. G"/>
      <sheetName val="draudimai"/>
      <sheetName val="veiklos"/>
      <sheetName val="Janinai"/>
      <sheetName val="Sheet1"/>
      <sheetName val="_"/>
      <sheetName val="sg_viso_"/>
      <sheetName val="1. DK_grupes"/>
      <sheetName val="Pradžia"/>
      <sheetName val="1.vardai"/>
      <sheetName val="wp_sarasa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kainos"/>
      <sheetName val="kainos"/>
      <sheetName val="suv"/>
      <sheetName val="gamybaB"/>
      <sheetName val="gamybaK"/>
      <sheetName val="gamybaG"/>
      <sheetName val="perdavimasK"/>
      <sheetName val="perdavimasG"/>
      <sheetName val="perdavimasB"/>
      <sheetName val="pardavimasK"/>
      <sheetName val="pardavimasG"/>
      <sheetName val="pardavimasB"/>
      <sheetName val="sg viso "/>
      <sheetName val="mieste"/>
      <sheetName val="elektrine"/>
      <sheetName val="KRK"/>
      <sheetName val="LRK"/>
      <sheetName val="pirkta"/>
      <sheetName val="PK"/>
      <sheetName val="MK"/>
      <sheetName val="rajone"/>
      <sheetName val="balansas"/>
      <sheetName val="naud.atl."/>
      <sheetName val="el.en.g."/>
      <sheetName val="išl.el."/>
      <sheetName val="tarif"/>
      <sheetName val="išl.el. G"/>
      <sheetName val="draudimai"/>
      <sheetName val="veiklos"/>
      <sheetName val="Janinai"/>
      <sheetName val="Sheet1"/>
      <sheetName val="sg_viso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adžia"/>
      <sheetName val="Kontrolė"/>
      <sheetName val="Suvestinė"/>
      <sheetName val="Nešikliai"/>
      <sheetName val="1.DK"/>
      <sheetName val="2.Sanaudos"/>
      <sheetName val="3.Personalas"/>
      <sheetName val="4.Turtas"/>
      <sheetName val="5.turtas"/>
      <sheetName val="5.Galia"/>
      <sheetName val="6.Pajamos"/>
      <sheetName val="7.Kiekiai"/>
      <sheetName val="8.Kita"/>
      <sheetName val="Ataskaitos --&gt;"/>
      <sheetName val="1"/>
      <sheetName val="2"/>
      <sheetName val="3"/>
      <sheetName val="4"/>
      <sheetName val="5-1"/>
      <sheetName val="5-2"/>
      <sheetName val="5-3"/>
      <sheetName val="5-5"/>
      <sheetName val="5-7"/>
      <sheetName val="5-8"/>
      <sheetName val="7"/>
      <sheetName val="8"/>
      <sheetName val="9"/>
      <sheetName val="10"/>
      <sheetName val="13"/>
      <sheetName val="14"/>
      <sheetName val="15"/>
      <sheetName val="16"/>
      <sheetName val="17"/>
      <sheetName val="Kontrole"/>
      <sheetName val="Nesikliu sarasas"/>
      <sheetName val="DK"/>
      <sheetName val="Sanaudos"/>
      <sheetName val="2.nešikliai"/>
      <sheetName val="1.vardai"/>
      <sheetName val="3.sanaudos"/>
      <sheetName val="4.paskirstymas"/>
      <sheetName val="6.balansas"/>
      <sheetName val="7.procenta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48">
          <cell r="H48" t="str">
            <v>0.Gamybos_Šaltinis_AŠT</v>
          </cell>
        </row>
        <row r="49">
          <cell r="H49" t="str">
            <v>0.Gamybos_Šaltinis_Kaimas</v>
          </cell>
        </row>
        <row r="50">
          <cell r="H50" t="str">
            <v>I.Gamyba</v>
          </cell>
        </row>
        <row r="51">
          <cell r="H51" t="str">
            <v>I.Rezervas</v>
          </cell>
        </row>
        <row r="52">
          <cell r="H52" t="str">
            <v>I.Perdavimas</v>
          </cell>
        </row>
        <row r="53">
          <cell r="H53" t="str">
            <v>I.Mažm_aptarnavimas</v>
          </cell>
        </row>
        <row r="54">
          <cell r="H54" t="str">
            <v>I.KV_tiekimas</v>
          </cell>
        </row>
        <row r="55">
          <cell r="H55" t="str">
            <v>I.KV_temperatūra</v>
          </cell>
        </row>
        <row r="56">
          <cell r="H56" t="str">
            <v>I.KV_prietaisai</v>
          </cell>
        </row>
        <row r="57">
          <cell r="H57" t="str">
            <v>I.Sis_priežiūra</v>
          </cell>
        </row>
        <row r="58">
          <cell r="H58" t="str">
            <v>I.Sis_rekonstrukcija</v>
          </cell>
        </row>
        <row r="59">
          <cell r="H59" t="str">
            <v>I.ATL</v>
          </cell>
        </row>
        <row r="60">
          <cell r="H60" t="str">
            <v>I.Kita_reguliuojama</v>
          </cell>
        </row>
        <row r="61">
          <cell r="H61" t="str">
            <v>I.Nereguliuojama_1</v>
          </cell>
        </row>
        <row r="62">
          <cell r="H62" t="str">
            <v>I.Nereguliuojama_2</v>
          </cell>
        </row>
        <row r="63">
          <cell r="H63" t="str">
            <v>I.Nereguliuojama_3</v>
          </cell>
        </row>
        <row r="64">
          <cell r="H64" t="str">
            <v>I.Perteklinė_galia</v>
          </cell>
        </row>
        <row r="65">
          <cell r="H65" t="str">
            <v>Netiesioginis_turtas</v>
          </cell>
        </row>
        <row r="66">
          <cell r="H66" t="str">
            <v>II.Pardavimai</v>
          </cell>
        </row>
        <row r="67">
          <cell r="H67" t="str">
            <v>II.Personalas</v>
          </cell>
        </row>
        <row r="68">
          <cell r="H68" t="str">
            <v>-</v>
          </cell>
        </row>
        <row r="69">
          <cell r="H69" t="str">
            <v>-</v>
          </cell>
        </row>
        <row r="70">
          <cell r="H70" t="str">
            <v>-</v>
          </cell>
        </row>
        <row r="71">
          <cell r="H71" t="str">
            <v>-</v>
          </cell>
        </row>
        <row r="72">
          <cell r="H72" t="str">
            <v>-</v>
          </cell>
        </row>
        <row r="73">
          <cell r="H73" t="str">
            <v>-</v>
          </cell>
        </row>
        <row r="74">
          <cell r="H74" t="str">
            <v>-</v>
          </cell>
        </row>
        <row r="75">
          <cell r="H75" t="str">
            <v>III.ADMIN</v>
          </cell>
        </row>
        <row r="76">
          <cell r="H76" t="str">
            <v>IV.NEPAS</v>
          </cell>
        </row>
        <row r="105">
          <cell r="G105" t="str">
            <v>II.7.1.Nebaigta_statyba</v>
          </cell>
        </row>
        <row r="477">
          <cell r="C477" t="str">
            <v>I.Šilumos_įsigijimo_sąnaudos</v>
          </cell>
        </row>
        <row r="478">
          <cell r="C478" t="str">
            <v>II.Kuro_sąnaudos_energijai_gaminti</v>
          </cell>
        </row>
        <row r="479">
          <cell r="C479" t="str">
            <v>III.Elektros_energijos_technologinėms_reikmėms_įsigijimo_sąnaudos</v>
          </cell>
        </row>
        <row r="480">
          <cell r="C480" t="str">
            <v>IV.Vandens_technologinėms_reikmėms_įsigijimo_sąnaudos</v>
          </cell>
        </row>
        <row r="481">
          <cell r="C481" t="str">
            <v>V.Apyvartinių_taršos_leidimų_įsigijimo_sąnaudos</v>
          </cell>
        </row>
        <row r="482">
          <cell r="C482" t="str">
            <v>VI.Nusidėvėjimo_sąnaudos</v>
          </cell>
        </row>
        <row r="483">
          <cell r="C483" t="str">
            <v>VII.Einamojo_remonto_ir_aptarnavimo_sąnaudos</v>
          </cell>
        </row>
        <row r="484">
          <cell r="C484" t="str">
            <v>VIII.Personalo_sąnaudos</v>
          </cell>
        </row>
        <row r="485">
          <cell r="C485" t="str">
            <v>IX.Mokesčių_sąnaudos</v>
          </cell>
        </row>
        <row r="486">
          <cell r="C486" t="str">
            <v>X.Finansinės_sąnaudos</v>
          </cell>
        </row>
        <row r="487">
          <cell r="C487" t="str">
            <v>XI.Administracinės_sąnaudos</v>
          </cell>
        </row>
        <row r="488">
          <cell r="C488" t="str">
            <v>XII.Rinkodaros_ir_pardavimų_sąnaudos</v>
          </cell>
        </row>
        <row r="489">
          <cell r="C489" t="str">
            <v>XIII.Šilumos_ūkio_turto_nuomos,_koncesijos_sąnaudos</v>
          </cell>
        </row>
        <row r="490">
          <cell r="C490" t="str">
            <v>XIV.Kitos_paskirstomos_sąnaudos</v>
          </cell>
        </row>
        <row r="491">
          <cell r="C491" t="str">
            <v>XV.Nepaskirstomos_sąnaudos</v>
          </cell>
        </row>
      </sheetData>
      <sheetData sheetId="39"/>
      <sheetData sheetId="40"/>
      <sheetData sheetId="41"/>
      <sheetData sheetId="4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tint="-0.34998626667073579"/>
    <outlinePr summaryBelow="0" summaryRight="0"/>
    <pageSetUpPr fitToPage="1"/>
  </sheetPr>
  <dimension ref="B2:S88"/>
  <sheetViews>
    <sheetView topLeftCell="A7" zoomScale="85" zoomScaleNormal="85" zoomScaleSheetLayoutView="100" workbookViewId="0">
      <selection activeCell="M40" sqref="M40"/>
    </sheetView>
  </sheetViews>
  <sheetFormatPr defaultRowHeight="12.75" outlineLevelRow="1" x14ac:dyDescent="0.2"/>
  <cols>
    <col min="1" max="1" width="2.85546875" style="2" customWidth="1"/>
    <col min="2" max="2" width="9.140625" style="2"/>
    <col min="3" max="5" width="11.42578125" style="2" customWidth="1"/>
    <col min="6" max="6" width="23.42578125" style="2" customWidth="1"/>
    <col min="7" max="7" width="8.140625" style="2" customWidth="1"/>
    <col min="8" max="8" width="10" style="2" customWidth="1"/>
    <col min="9" max="9" width="16.5703125" style="2" customWidth="1"/>
    <col min="10" max="12" width="16.28515625" style="2" customWidth="1"/>
    <col min="13" max="13" width="19.28515625" style="2" customWidth="1"/>
    <col min="14" max="16" width="16.28515625" style="2" customWidth="1"/>
    <col min="17" max="17" width="14.140625" style="2" customWidth="1"/>
    <col min="18" max="18" width="13.28515625" style="2" customWidth="1"/>
    <col min="19" max="19" width="18" style="2" customWidth="1"/>
    <col min="20" max="256" width="9.140625" style="2"/>
    <col min="257" max="257" width="2.85546875" style="2" customWidth="1"/>
    <col min="258" max="258" width="9.140625" style="2"/>
    <col min="259" max="261" width="11.42578125" style="2" customWidth="1"/>
    <col min="262" max="262" width="23.42578125" style="2" customWidth="1"/>
    <col min="263" max="263" width="8.140625" style="2" customWidth="1"/>
    <col min="264" max="264" width="10" style="2" customWidth="1"/>
    <col min="265" max="272" width="16.28515625" style="2" customWidth="1"/>
    <col min="273" max="273" width="14.140625" style="2" customWidth="1"/>
    <col min="274" max="274" width="13.28515625" style="2" customWidth="1"/>
    <col min="275" max="275" width="18" style="2" customWidth="1"/>
    <col min="276" max="512" width="9.140625" style="2"/>
    <col min="513" max="513" width="2.85546875" style="2" customWidth="1"/>
    <col min="514" max="514" width="9.140625" style="2"/>
    <col min="515" max="517" width="11.42578125" style="2" customWidth="1"/>
    <col min="518" max="518" width="23.42578125" style="2" customWidth="1"/>
    <col min="519" max="519" width="8.140625" style="2" customWidth="1"/>
    <col min="520" max="520" width="10" style="2" customWidth="1"/>
    <col min="521" max="528" width="16.28515625" style="2" customWidth="1"/>
    <col min="529" max="529" width="14.140625" style="2" customWidth="1"/>
    <col min="530" max="530" width="13.28515625" style="2" customWidth="1"/>
    <col min="531" max="531" width="18" style="2" customWidth="1"/>
    <col min="532" max="768" width="9.140625" style="2"/>
    <col min="769" max="769" width="2.85546875" style="2" customWidth="1"/>
    <col min="770" max="770" width="9.140625" style="2"/>
    <col min="771" max="773" width="11.42578125" style="2" customWidth="1"/>
    <col min="774" max="774" width="23.42578125" style="2" customWidth="1"/>
    <col min="775" max="775" width="8.140625" style="2" customWidth="1"/>
    <col min="776" max="776" width="10" style="2" customWidth="1"/>
    <col min="777" max="784" width="16.28515625" style="2" customWidth="1"/>
    <col min="785" max="785" width="14.140625" style="2" customWidth="1"/>
    <col min="786" max="786" width="13.28515625" style="2" customWidth="1"/>
    <col min="787" max="787" width="18" style="2" customWidth="1"/>
    <col min="788" max="1024" width="9.140625" style="2"/>
    <col min="1025" max="1025" width="2.85546875" style="2" customWidth="1"/>
    <col min="1026" max="1026" width="9.140625" style="2"/>
    <col min="1027" max="1029" width="11.42578125" style="2" customWidth="1"/>
    <col min="1030" max="1030" width="23.42578125" style="2" customWidth="1"/>
    <col min="1031" max="1031" width="8.140625" style="2" customWidth="1"/>
    <col min="1032" max="1032" width="10" style="2" customWidth="1"/>
    <col min="1033" max="1040" width="16.28515625" style="2" customWidth="1"/>
    <col min="1041" max="1041" width="14.140625" style="2" customWidth="1"/>
    <col min="1042" max="1042" width="13.28515625" style="2" customWidth="1"/>
    <col min="1043" max="1043" width="18" style="2" customWidth="1"/>
    <col min="1044" max="1280" width="9.140625" style="2"/>
    <col min="1281" max="1281" width="2.85546875" style="2" customWidth="1"/>
    <col min="1282" max="1282" width="9.140625" style="2"/>
    <col min="1283" max="1285" width="11.42578125" style="2" customWidth="1"/>
    <col min="1286" max="1286" width="23.42578125" style="2" customWidth="1"/>
    <col min="1287" max="1287" width="8.140625" style="2" customWidth="1"/>
    <col min="1288" max="1288" width="10" style="2" customWidth="1"/>
    <col min="1289" max="1296" width="16.28515625" style="2" customWidth="1"/>
    <col min="1297" max="1297" width="14.140625" style="2" customWidth="1"/>
    <col min="1298" max="1298" width="13.28515625" style="2" customWidth="1"/>
    <col min="1299" max="1299" width="18" style="2" customWidth="1"/>
    <col min="1300" max="1536" width="9.140625" style="2"/>
    <col min="1537" max="1537" width="2.85546875" style="2" customWidth="1"/>
    <col min="1538" max="1538" width="9.140625" style="2"/>
    <col min="1539" max="1541" width="11.42578125" style="2" customWidth="1"/>
    <col min="1542" max="1542" width="23.42578125" style="2" customWidth="1"/>
    <col min="1543" max="1543" width="8.140625" style="2" customWidth="1"/>
    <col min="1544" max="1544" width="10" style="2" customWidth="1"/>
    <col min="1545" max="1552" width="16.28515625" style="2" customWidth="1"/>
    <col min="1553" max="1553" width="14.140625" style="2" customWidth="1"/>
    <col min="1554" max="1554" width="13.28515625" style="2" customWidth="1"/>
    <col min="1555" max="1555" width="18" style="2" customWidth="1"/>
    <col min="1556" max="1792" width="9.140625" style="2"/>
    <col min="1793" max="1793" width="2.85546875" style="2" customWidth="1"/>
    <col min="1794" max="1794" width="9.140625" style="2"/>
    <col min="1795" max="1797" width="11.42578125" style="2" customWidth="1"/>
    <col min="1798" max="1798" width="23.42578125" style="2" customWidth="1"/>
    <col min="1799" max="1799" width="8.140625" style="2" customWidth="1"/>
    <col min="1800" max="1800" width="10" style="2" customWidth="1"/>
    <col min="1801" max="1808" width="16.28515625" style="2" customWidth="1"/>
    <col min="1809" max="1809" width="14.140625" style="2" customWidth="1"/>
    <col min="1810" max="1810" width="13.28515625" style="2" customWidth="1"/>
    <col min="1811" max="1811" width="18" style="2" customWidth="1"/>
    <col min="1812" max="2048" width="9.140625" style="2"/>
    <col min="2049" max="2049" width="2.85546875" style="2" customWidth="1"/>
    <col min="2050" max="2050" width="9.140625" style="2"/>
    <col min="2051" max="2053" width="11.42578125" style="2" customWidth="1"/>
    <col min="2054" max="2054" width="23.42578125" style="2" customWidth="1"/>
    <col min="2055" max="2055" width="8.140625" style="2" customWidth="1"/>
    <col min="2056" max="2056" width="10" style="2" customWidth="1"/>
    <col min="2057" max="2064" width="16.28515625" style="2" customWidth="1"/>
    <col min="2065" max="2065" width="14.140625" style="2" customWidth="1"/>
    <col min="2066" max="2066" width="13.28515625" style="2" customWidth="1"/>
    <col min="2067" max="2067" width="18" style="2" customWidth="1"/>
    <col min="2068" max="2304" width="9.140625" style="2"/>
    <col min="2305" max="2305" width="2.85546875" style="2" customWidth="1"/>
    <col min="2306" max="2306" width="9.140625" style="2"/>
    <col min="2307" max="2309" width="11.42578125" style="2" customWidth="1"/>
    <col min="2310" max="2310" width="23.42578125" style="2" customWidth="1"/>
    <col min="2311" max="2311" width="8.140625" style="2" customWidth="1"/>
    <col min="2312" max="2312" width="10" style="2" customWidth="1"/>
    <col min="2313" max="2320" width="16.28515625" style="2" customWidth="1"/>
    <col min="2321" max="2321" width="14.140625" style="2" customWidth="1"/>
    <col min="2322" max="2322" width="13.28515625" style="2" customWidth="1"/>
    <col min="2323" max="2323" width="18" style="2" customWidth="1"/>
    <col min="2324" max="2560" width="9.140625" style="2"/>
    <col min="2561" max="2561" width="2.85546875" style="2" customWidth="1"/>
    <col min="2562" max="2562" width="9.140625" style="2"/>
    <col min="2563" max="2565" width="11.42578125" style="2" customWidth="1"/>
    <col min="2566" max="2566" width="23.42578125" style="2" customWidth="1"/>
    <col min="2567" max="2567" width="8.140625" style="2" customWidth="1"/>
    <col min="2568" max="2568" width="10" style="2" customWidth="1"/>
    <col min="2569" max="2576" width="16.28515625" style="2" customWidth="1"/>
    <col min="2577" max="2577" width="14.140625" style="2" customWidth="1"/>
    <col min="2578" max="2578" width="13.28515625" style="2" customWidth="1"/>
    <col min="2579" max="2579" width="18" style="2" customWidth="1"/>
    <col min="2580" max="2816" width="9.140625" style="2"/>
    <col min="2817" max="2817" width="2.85546875" style="2" customWidth="1"/>
    <col min="2818" max="2818" width="9.140625" style="2"/>
    <col min="2819" max="2821" width="11.42578125" style="2" customWidth="1"/>
    <col min="2822" max="2822" width="23.42578125" style="2" customWidth="1"/>
    <col min="2823" max="2823" width="8.140625" style="2" customWidth="1"/>
    <col min="2824" max="2824" width="10" style="2" customWidth="1"/>
    <col min="2825" max="2832" width="16.28515625" style="2" customWidth="1"/>
    <col min="2833" max="2833" width="14.140625" style="2" customWidth="1"/>
    <col min="2834" max="2834" width="13.28515625" style="2" customWidth="1"/>
    <col min="2835" max="2835" width="18" style="2" customWidth="1"/>
    <col min="2836" max="3072" width="9.140625" style="2"/>
    <col min="3073" max="3073" width="2.85546875" style="2" customWidth="1"/>
    <col min="3074" max="3074" width="9.140625" style="2"/>
    <col min="3075" max="3077" width="11.42578125" style="2" customWidth="1"/>
    <col min="3078" max="3078" width="23.42578125" style="2" customWidth="1"/>
    <col min="3079" max="3079" width="8.140625" style="2" customWidth="1"/>
    <col min="3080" max="3080" width="10" style="2" customWidth="1"/>
    <col min="3081" max="3088" width="16.28515625" style="2" customWidth="1"/>
    <col min="3089" max="3089" width="14.140625" style="2" customWidth="1"/>
    <col min="3090" max="3090" width="13.28515625" style="2" customWidth="1"/>
    <col min="3091" max="3091" width="18" style="2" customWidth="1"/>
    <col min="3092" max="3328" width="9.140625" style="2"/>
    <col min="3329" max="3329" width="2.85546875" style="2" customWidth="1"/>
    <col min="3330" max="3330" width="9.140625" style="2"/>
    <col min="3331" max="3333" width="11.42578125" style="2" customWidth="1"/>
    <col min="3334" max="3334" width="23.42578125" style="2" customWidth="1"/>
    <col min="3335" max="3335" width="8.140625" style="2" customWidth="1"/>
    <col min="3336" max="3336" width="10" style="2" customWidth="1"/>
    <col min="3337" max="3344" width="16.28515625" style="2" customWidth="1"/>
    <col min="3345" max="3345" width="14.140625" style="2" customWidth="1"/>
    <col min="3346" max="3346" width="13.28515625" style="2" customWidth="1"/>
    <col min="3347" max="3347" width="18" style="2" customWidth="1"/>
    <col min="3348" max="3584" width="9.140625" style="2"/>
    <col min="3585" max="3585" width="2.85546875" style="2" customWidth="1"/>
    <col min="3586" max="3586" width="9.140625" style="2"/>
    <col min="3587" max="3589" width="11.42578125" style="2" customWidth="1"/>
    <col min="3590" max="3590" width="23.42578125" style="2" customWidth="1"/>
    <col min="3591" max="3591" width="8.140625" style="2" customWidth="1"/>
    <col min="3592" max="3592" width="10" style="2" customWidth="1"/>
    <col min="3593" max="3600" width="16.28515625" style="2" customWidth="1"/>
    <col min="3601" max="3601" width="14.140625" style="2" customWidth="1"/>
    <col min="3602" max="3602" width="13.28515625" style="2" customWidth="1"/>
    <col min="3603" max="3603" width="18" style="2" customWidth="1"/>
    <col min="3604" max="3840" width="9.140625" style="2"/>
    <col min="3841" max="3841" width="2.85546875" style="2" customWidth="1"/>
    <col min="3842" max="3842" width="9.140625" style="2"/>
    <col min="3843" max="3845" width="11.42578125" style="2" customWidth="1"/>
    <col min="3846" max="3846" width="23.42578125" style="2" customWidth="1"/>
    <col min="3847" max="3847" width="8.140625" style="2" customWidth="1"/>
    <col min="3848" max="3848" width="10" style="2" customWidth="1"/>
    <col min="3849" max="3856" width="16.28515625" style="2" customWidth="1"/>
    <col min="3857" max="3857" width="14.140625" style="2" customWidth="1"/>
    <col min="3858" max="3858" width="13.28515625" style="2" customWidth="1"/>
    <col min="3859" max="3859" width="18" style="2" customWidth="1"/>
    <col min="3860" max="4096" width="9.140625" style="2"/>
    <col min="4097" max="4097" width="2.85546875" style="2" customWidth="1"/>
    <col min="4098" max="4098" width="9.140625" style="2"/>
    <col min="4099" max="4101" width="11.42578125" style="2" customWidth="1"/>
    <col min="4102" max="4102" width="23.42578125" style="2" customWidth="1"/>
    <col min="4103" max="4103" width="8.140625" style="2" customWidth="1"/>
    <col min="4104" max="4104" width="10" style="2" customWidth="1"/>
    <col min="4105" max="4112" width="16.28515625" style="2" customWidth="1"/>
    <col min="4113" max="4113" width="14.140625" style="2" customWidth="1"/>
    <col min="4114" max="4114" width="13.28515625" style="2" customWidth="1"/>
    <col min="4115" max="4115" width="18" style="2" customWidth="1"/>
    <col min="4116" max="4352" width="9.140625" style="2"/>
    <col min="4353" max="4353" width="2.85546875" style="2" customWidth="1"/>
    <col min="4354" max="4354" width="9.140625" style="2"/>
    <col min="4355" max="4357" width="11.42578125" style="2" customWidth="1"/>
    <col min="4358" max="4358" width="23.42578125" style="2" customWidth="1"/>
    <col min="4359" max="4359" width="8.140625" style="2" customWidth="1"/>
    <col min="4360" max="4360" width="10" style="2" customWidth="1"/>
    <col min="4361" max="4368" width="16.28515625" style="2" customWidth="1"/>
    <col min="4369" max="4369" width="14.140625" style="2" customWidth="1"/>
    <col min="4370" max="4370" width="13.28515625" style="2" customWidth="1"/>
    <col min="4371" max="4371" width="18" style="2" customWidth="1"/>
    <col min="4372" max="4608" width="9.140625" style="2"/>
    <col min="4609" max="4609" width="2.85546875" style="2" customWidth="1"/>
    <col min="4610" max="4610" width="9.140625" style="2"/>
    <col min="4611" max="4613" width="11.42578125" style="2" customWidth="1"/>
    <col min="4614" max="4614" width="23.42578125" style="2" customWidth="1"/>
    <col min="4615" max="4615" width="8.140625" style="2" customWidth="1"/>
    <col min="4616" max="4616" width="10" style="2" customWidth="1"/>
    <col min="4617" max="4624" width="16.28515625" style="2" customWidth="1"/>
    <col min="4625" max="4625" width="14.140625" style="2" customWidth="1"/>
    <col min="4626" max="4626" width="13.28515625" style="2" customWidth="1"/>
    <col min="4627" max="4627" width="18" style="2" customWidth="1"/>
    <col min="4628" max="4864" width="9.140625" style="2"/>
    <col min="4865" max="4865" width="2.85546875" style="2" customWidth="1"/>
    <col min="4866" max="4866" width="9.140625" style="2"/>
    <col min="4867" max="4869" width="11.42578125" style="2" customWidth="1"/>
    <col min="4870" max="4870" width="23.42578125" style="2" customWidth="1"/>
    <col min="4871" max="4871" width="8.140625" style="2" customWidth="1"/>
    <col min="4872" max="4872" width="10" style="2" customWidth="1"/>
    <col min="4873" max="4880" width="16.28515625" style="2" customWidth="1"/>
    <col min="4881" max="4881" width="14.140625" style="2" customWidth="1"/>
    <col min="4882" max="4882" width="13.28515625" style="2" customWidth="1"/>
    <col min="4883" max="4883" width="18" style="2" customWidth="1"/>
    <col min="4884" max="5120" width="9.140625" style="2"/>
    <col min="5121" max="5121" width="2.85546875" style="2" customWidth="1"/>
    <col min="5122" max="5122" width="9.140625" style="2"/>
    <col min="5123" max="5125" width="11.42578125" style="2" customWidth="1"/>
    <col min="5126" max="5126" width="23.42578125" style="2" customWidth="1"/>
    <col min="5127" max="5127" width="8.140625" style="2" customWidth="1"/>
    <col min="5128" max="5128" width="10" style="2" customWidth="1"/>
    <col min="5129" max="5136" width="16.28515625" style="2" customWidth="1"/>
    <col min="5137" max="5137" width="14.140625" style="2" customWidth="1"/>
    <col min="5138" max="5138" width="13.28515625" style="2" customWidth="1"/>
    <col min="5139" max="5139" width="18" style="2" customWidth="1"/>
    <col min="5140" max="5376" width="9.140625" style="2"/>
    <col min="5377" max="5377" width="2.85546875" style="2" customWidth="1"/>
    <col min="5378" max="5378" width="9.140625" style="2"/>
    <col min="5379" max="5381" width="11.42578125" style="2" customWidth="1"/>
    <col min="5382" max="5382" width="23.42578125" style="2" customWidth="1"/>
    <col min="5383" max="5383" width="8.140625" style="2" customWidth="1"/>
    <col min="5384" max="5384" width="10" style="2" customWidth="1"/>
    <col min="5385" max="5392" width="16.28515625" style="2" customWidth="1"/>
    <col min="5393" max="5393" width="14.140625" style="2" customWidth="1"/>
    <col min="5394" max="5394" width="13.28515625" style="2" customWidth="1"/>
    <col min="5395" max="5395" width="18" style="2" customWidth="1"/>
    <col min="5396" max="5632" width="9.140625" style="2"/>
    <col min="5633" max="5633" width="2.85546875" style="2" customWidth="1"/>
    <col min="5634" max="5634" width="9.140625" style="2"/>
    <col min="5635" max="5637" width="11.42578125" style="2" customWidth="1"/>
    <col min="5638" max="5638" width="23.42578125" style="2" customWidth="1"/>
    <col min="5639" max="5639" width="8.140625" style="2" customWidth="1"/>
    <col min="5640" max="5640" width="10" style="2" customWidth="1"/>
    <col min="5641" max="5648" width="16.28515625" style="2" customWidth="1"/>
    <col min="5649" max="5649" width="14.140625" style="2" customWidth="1"/>
    <col min="5650" max="5650" width="13.28515625" style="2" customWidth="1"/>
    <col min="5651" max="5651" width="18" style="2" customWidth="1"/>
    <col min="5652" max="5888" width="9.140625" style="2"/>
    <col min="5889" max="5889" width="2.85546875" style="2" customWidth="1"/>
    <col min="5890" max="5890" width="9.140625" style="2"/>
    <col min="5891" max="5893" width="11.42578125" style="2" customWidth="1"/>
    <col min="5894" max="5894" width="23.42578125" style="2" customWidth="1"/>
    <col min="5895" max="5895" width="8.140625" style="2" customWidth="1"/>
    <col min="5896" max="5896" width="10" style="2" customWidth="1"/>
    <col min="5897" max="5904" width="16.28515625" style="2" customWidth="1"/>
    <col min="5905" max="5905" width="14.140625" style="2" customWidth="1"/>
    <col min="5906" max="5906" width="13.28515625" style="2" customWidth="1"/>
    <col min="5907" max="5907" width="18" style="2" customWidth="1"/>
    <col min="5908" max="6144" width="9.140625" style="2"/>
    <col min="6145" max="6145" width="2.85546875" style="2" customWidth="1"/>
    <col min="6146" max="6146" width="9.140625" style="2"/>
    <col min="6147" max="6149" width="11.42578125" style="2" customWidth="1"/>
    <col min="6150" max="6150" width="23.42578125" style="2" customWidth="1"/>
    <col min="6151" max="6151" width="8.140625" style="2" customWidth="1"/>
    <col min="6152" max="6152" width="10" style="2" customWidth="1"/>
    <col min="6153" max="6160" width="16.28515625" style="2" customWidth="1"/>
    <col min="6161" max="6161" width="14.140625" style="2" customWidth="1"/>
    <col min="6162" max="6162" width="13.28515625" style="2" customWidth="1"/>
    <col min="6163" max="6163" width="18" style="2" customWidth="1"/>
    <col min="6164" max="6400" width="9.140625" style="2"/>
    <col min="6401" max="6401" width="2.85546875" style="2" customWidth="1"/>
    <col min="6402" max="6402" width="9.140625" style="2"/>
    <col min="6403" max="6405" width="11.42578125" style="2" customWidth="1"/>
    <col min="6406" max="6406" width="23.42578125" style="2" customWidth="1"/>
    <col min="6407" max="6407" width="8.140625" style="2" customWidth="1"/>
    <col min="6408" max="6408" width="10" style="2" customWidth="1"/>
    <col min="6409" max="6416" width="16.28515625" style="2" customWidth="1"/>
    <col min="6417" max="6417" width="14.140625" style="2" customWidth="1"/>
    <col min="6418" max="6418" width="13.28515625" style="2" customWidth="1"/>
    <col min="6419" max="6419" width="18" style="2" customWidth="1"/>
    <col min="6420" max="6656" width="9.140625" style="2"/>
    <col min="6657" max="6657" width="2.85546875" style="2" customWidth="1"/>
    <col min="6658" max="6658" width="9.140625" style="2"/>
    <col min="6659" max="6661" width="11.42578125" style="2" customWidth="1"/>
    <col min="6662" max="6662" width="23.42578125" style="2" customWidth="1"/>
    <col min="6663" max="6663" width="8.140625" style="2" customWidth="1"/>
    <col min="6664" max="6664" width="10" style="2" customWidth="1"/>
    <col min="6665" max="6672" width="16.28515625" style="2" customWidth="1"/>
    <col min="6673" max="6673" width="14.140625" style="2" customWidth="1"/>
    <col min="6674" max="6674" width="13.28515625" style="2" customWidth="1"/>
    <col min="6675" max="6675" width="18" style="2" customWidth="1"/>
    <col min="6676" max="6912" width="9.140625" style="2"/>
    <col min="6913" max="6913" width="2.85546875" style="2" customWidth="1"/>
    <col min="6914" max="6914" width="9.140625" style="2"/>
    <col min="6915" max="6917" width="11.42578125" style="2" customWidth="1"/>
    <col min="6918" max="6918" width="23.42578125" style="2" customWidth="1"/>
    <col min="6919" max="6919" width="8.140625" style="2" customWidth="1"/>
    <col min="6920" max="6920" width="10" style="2" customWidth="1"/>
    <col min="6921" max="6928" width="16.28515625" style="2" customWidth="1"/>
    <col min="6929" max="6929" width="14.140625" style="2" customWidth="1"/>
    <col min="6930" max="6930" width="13.28515625" style="2" customWidth="1"/>
    <col min="6931" max="6931" width="18" style="2" customWidth="1"/>
    <col min="6932" max="7168" width="9.140625" style="2"/>
    <col min="7169" max="7169" width="2.85546875" style="2" customWidth="1"/>
    <col min="7170" max="7170" width="9.140625" style="2"/>
    <col min="7171" max="7173" width="11.42578125" style="2" customWidth="1"/>
    <col min="7174" max="7174" width="23.42578125" style="2" customWidth="1"/>
    <col min="7175" max="7175" width="8.140625" style="2" customWidth="1"/>
    <col min="7176" max="7176" width="10" style="2" customWidth="1"/>
    <col min="7177" max="7184" width="16.28515625" style="2" customWidth="1"/>
    <col min="7185" max="7185" width="14.140625" style="2" customWidth="1"/>
    <col min="7186" max="7186" width="13.28515625" style="2" customWidth="1"/>
    <col min="7187" max="7187" width="18" style="2" customWidth="1"/>
    <col min="7188" max="7424" width="9.140625" style="2"/>
    <col min="7425" max="7425" width="2.85546875" style="2" customWidth="1"/>
    <col min="7426" max="7426" width="9.140625" style="2"/>
    <col min="7427" max="7429" width="11.42578125" style="2" customWidth="1"/>
    <col min="7430" max="7430" width="23.42578125" style="2" customWidth="1"/>
    <col min="7431" max="7431" width="8.140625" style="2" customWidth="1"/>
    <col min="7432" max="7432" width="10" style="2" customWidth="1"/>
    <col min="7433" max="7440" width="16.28515625" style="2" customWidth="1"/>
    <col min="7441" max="7441" width="14.140625" style="2" customWidth="1"/>
    <col min="7442" max="7442" width="13.28515625" style="2" customWidth="1"/>
    <col min="7443" max="7443" width="18" style="2" customWidth="1"/>
    <col min="7444" max="7680" width="9.140625" style="2"/>
    <col min="7681" max="7681" width="2.85546875" style="2" customWidth="1"/>
    <col min="7682" max="7682" width="9.140625" style="2"/>
    <col min="7683" max="7685" width="11.42578125" style="2" customWidth="1"/>
    <col min="7686" max="7686" width="23.42578125" style="2" customWidth="1"/>
    <col min="7687" max="7687" width="8.140625" style="2" customWidth="1"/>
    <col min="7688" max="7688" width="10" style="2" customWidth="1"/>
    <col min="7689" max="7696" width="16.28515625" style="2" customWidth="1"/>
    <col min="7697" max="7697" width="14.140625" style="2" customWidth="1"/>
    <col min="7698" max="7698" width="13.28515625" style="2" customWidth="1"/>
    <col min="7699" max="7699" width="18" style="2" customWidth="1"/>
    <col min="7700" max="7936" width="9.140625" style="2"/>
    <col min="7937" max="7937" width="2.85546875" style="2" customWidth="1"/>
    <col min="7938" max="7938" width="9.140625" style="2"/>
    <col min="7939" max="7941" width="11.42578125" style="2" customWidth="1"/>
    <col min="7942" max="7942" width="23.42578125" style="2" customWidth="1"/>
    <col min="7943" max="7943" width="8.140625" style="2" customWidth="1"/>
    <col min="7944" max="7944" width="10" style="2" customWidth="1"/>
    <col min="7945" max="7952" width="16.28515625" style="2" customWidth="1"/>
    <col min="7953" max="7953" width="14.140625" style="2" customWidth="1"/>
    <col min="7954" max="7954" width="13.28515625" style="2" customWidth="1"/>
    <col min="7955" max="7955" width="18" style="2" customWidth="1"/>
    <col min="7956" max="8192" width="9.140625" style="2"/>
    <col min="8193" max="8193" width="2.85546875" style="2" customWidth="1"/>
    <col min="8194" max="8194" width="9.140625" style="2"/>
    <col min="8195" max="8197" width="11.42578125" style="2" customWidth="1"/>
    <col min="8198" max="8198" width="23.42578125" style="2" customWidth="1"/>
    <col min="8199" max="8199" width="8.140625" style="2" customWidth="1"/>
    <col min="8200" max="8200" width="10" style="2" customWidth="1"/>
    <col min="8201" max="8208" width="16.28515625" style="2" customWidth="1"/>
    <col min="8209" max="8209" width="14.140625" style="2" customWidth="1"/>
    <col min="8210" max="8210" width="13.28515625" style="2" customWidth="1"/>
    <col min="8211" max="8211" width="18" style="2" customWidth="1"/>
    <col min="8212" max="8448" width="9.140625" style="2"/>
    <col min="8449" max="8449" width="2.85546875" style="2" customWidth="1"/>
    <col min="8450" max="8450" width="9.140625" style="2"/>
    <col min="8451" max="8453" width="11.42578125" style="2" customWidth="1"/>
    <col min="8454" max="8454" width="23.42578125" style="2" customWidth="1"/>
    <col min="8455" max="8455" width="8.140625" style="2" customWidth="1"/>
    <col min="8456" max="8456" width="10" style="2" customWidth="1"/>
    <col min="8457" max="8464" width="16.28515625" style="2" customWidth="1"/>
    <col min="8465" max="8465" width="14.140625" style="2" customWidth="1"/>
    <col min="8466" max="8466" width="13.28515625" style="2" customWidth="1"/>
    <col min="8467" max="8467" width="18" style="2" customWidth="1"/>
    <col min="8468" max="8704" width="9.140625" style="2"/>
    <col min="8705" max="8705" width="2.85546875" style="2" customWidth="1"/>
    <col min="8706" max="8706" width="9.140625" style="2"/>
    <col min="8707" max="8709" width="11.42578125" style="2" customWidth="1"/>
    <col min="8710" max="8710" width="23.42578125" style="2" customWidth="1"/>
    <col min="8711" max="8711" width="8.140625" style="2" customWidth="1"/>
    <col min="8712" max="8712" width="10" style="2" customWidth="1"/>
    <col min="8713" max="8720" width="16.28515625" style="2" customWidth="1"/>
    <col min="8721" max="8721" width="14.140625" style="2" customWidth="1"/>
    <col min="8722" max="8722" width="13.28515625" style="2" customWidth="1"/>
    <col min="8723" max="8723" width="18" style="2" customWidth="1"/>
    <col min="8724" max="8960" width="9.140625" style="2"/>
    <col min="8961" max="8961" width="2.85546875" style="2" customWidth="1"/>
    <col min="8962" max="8962" width="9.140625" style="2"/>
    <col min="8963" max="8965" width="11.42578125" style="2" customWidth="1"/>
    <col min="8966" max="8966" width="23.42578125" style="2" customWidth="1"/>
    <col min="8967" max="8967" width="8.140625" style="2" customWidth="1"/>
    <col min="8968" max="8968" width="10" style="2" customWidth="1"/>
    <col min="8969" max="8976" width="16.28515625" style="2" customWidth="1"/>
    <col min="8977" max="8977" width="14.140625" style="2" customWidth="1"/>
    <col min="8978" max="8978" width="13.28515625" style="2" customWidth="1"/>
    <col min="8979" max="8979" width="18" style="2" customWidth="1"/>
    <col min="8980" max="9216" width="9.140625" style="2"/>
    <col min="9217" max="9217" width="2.85546875" style="2" customWidth="1"/>
    <col min="9218" max="9218" width="9.140625" style="2"/>
    <col min="9219" max="9221" width="11.42578125" style="2" customWidth="1"/>
    <col min="9222" max="9222" width="23.42578125" style="2" customWidth="1"/>
    <col min="9223" max="9223" width="8.140625" style="2" customWidth="1"/>
    <col min="9224" max="9224" width="10" style="2" customWidth="1"/>
    <col min="9225" max="9232" width="16.28515625" style="2" customWidth="1"/>
    <col min="9233" max="9233" width="14.140625" style="2" customWidth="1"/>
    <col min="9234" max="9234" width="13.28515625" style="2" customWidth="1"/>
    <col min="9235" max="9235" width="18" style="2" customWidth="1"/>
    <col min="9236" max="9472" width="9.140625" style="2"/>
    <col min="9473" max="9473" width="2.85546875" style="2" customWidth="1"/>
    <col min="9474" max="9474" width="9.140625" style="2"/>
    <col min="9475" max="9477" width="11.42578125" style="2" customWidth="1"/>
    <col min="9478" max="9478" width="23.42578125" style="2" customWidth="1"/>
    <col min="9479" max="9479" width="8.140625" style="2" customWidth="1"/>
    <col min="9480" max="9480" width="10" style="2" customWidth="1"/>
    <col min="9481" max="9488" width="16.28515625" style="2" customWidth="1"/>
    <col min="9489" max="9489" width="14.140625" style="2" customWidth="1"/>
    <col min="9490" max="9490" width="13.28515625" style="2" customWidth="1"/>
    <col min="9491" max="9491" width="18" style="2" customWidth="1"/>
    <col min="9492" max="9728" width="9.140625" style="2"/>
    <col min="9729" max="9729" width="2.85546875" style="2" customWidth="1"/>
    <col min="9730" max="9730" width="9.140625" style="2"/>
    <col min="9731" max="9733" width="11.42578125" style="2" customWidth="1"/>
    <col min="9734" max="9734" width="23.42578125" style="2" customWidth="1"/>
    <col min="9735" max="9735" width="8.140625" style="2" customWidth="1"/>
    <col min="9736" max="9736" width="10" style="2" customWidth="1"/>
    <col min="9737" max="9744" width="16.28515625" style="2" customWidth="1"/>
    <col min="9745" max="9745" width="14.140625" style="2" customWidth="1"/>
    <col min="9746" max="9746" width="13.28515625" style="2" customWidth="1"/>
    <col min="9747" max="9747" width="18" style="2" customWidth="1"/>
    <col min="9748" max="9984" width="9.140625" style="2"/>
    <col min="9985" max="9985" width="2.85546875" style="2" customWidth="1"/>
    <col min="9986" max="9986" width="9.140625" style="2"/>
    <col min="9987" max="9989" width="11.42578125" style="2" customWidth="1"/>
    <col min="9990" max="9990" width="23.42578125" style="2" customWidth="1"/>
    <col min="9991" max="9991" width="8.140625" style="2" customWidth="1"/>
    <col min="9992" max="9992" width="10" style="2" customWidth="1"/>
    <col min="9993" max="10000" width="16.28515625" style="2" customWidth="1"/>
    <col min="10001" max="10001" width="14.140625" style="2" customWidth="1"/>
    <col min="10002" max="10002" width="13.28515625" style="2" customWidth="1"/>
    <col min="10003" max="10003" width="18" style="2" customWidth="1"/>
    <col min="10004" max="10240" width="9.140625" style="2"/>
    <col min="10241" max="10241" width="2.85546875" style="2" customWidth="1"/>
    <col min="10242" max="10242" width="9.140625" style="2"/>
    <col min="10243" max="10245" width="11.42578125" style="2" customWidth="1"/>
    <col min="10246" max="10246" width="23.42578125" style="2" customWidth="1"/>
    <col min="10247" max="10247" width="8.140625" style="2" customWidth="1"/>
    <col min="10248" max="10248" width="10" style="2" customWidth="1"/>
    <col min="10249" max="10256" width="16.28515625" style="2" customWidth="1"/>
    <col min="10257" max="10257" width="14.140625" style="2" customWidth="1"/>
    <col min="10258" max="10258" width="13.28515625" style="2" customWidth="1"/>
    <col min="10259" max="10259" width="18" style="2" customWidth="1"/>
    <col min="10260" max="10496" width="9.140625" style="2"/>
    <col min="10497" max="10497" width="2.85546875" style="2" customWidth="1"/>
    <col min="10498" max="10498" width="9.140625" style="2"/>
    <col min="10499" max="10501" width="11.42578125" style="2" customWidth="1"/>
    <col min="10502" max="10502" width="23.42578125" style="2" customWidth="1"/>
    <col min="10503" max="10503" width="8.140625" style="2" customWidth="1"/>
    <col min="10504" max="10504" width="10" style="2" customWidth="1"/>
    <col min="10505" max="10512" width="16.28515625" style="2" customWidth="1"/>
    <col min="10513" max="10513" width="14.140625" style="2" customWidth="1"/>
    <col min="10514" max="10514" width="13.28515625" style="2" customWidth="1"/>
    <col min="10515" max="10515" width="18" style="2" customWidth="1"/>
    <col min="10516" max="10752" width="9.140625" style="2"/>
    <col min="10753" max="10753" width="2.85546875" style="2" customWidth="1"/>
    <col min="10754" max="10754" width="9.140625" style="2"/>
    <col min="10755" max="10757" width="11.42578125" style="2" customWidth="1"/>
    <col min="10758" max="10758" width="23.42578125" style="2" customWidth="1"/>
    <col min="10759" max="10759" width="8.140625" style="2" customWidth="1"/>
    <col min="10760" max="10760" width="10" style="2" customWidth="1"/>
    <col min="10761" max="10768" width="16.28515625" style="2" customWidth="1"/>
    <col min="10769" max="10769" width="14.140625" style="2" customWidth="1"/>
    <col min="10770" max="10770" width="13.28515625" style="2" customWidth="1"/>
    <col min="10771" max="10771" width="18" style="2" customWidth="1"/>
    <col min="10772" max="11008" width="9.140625" style="2"/>
    <col min="11009" max="11009" width="2.85546875" style="2" customWidth="1"/>
    <col min="11010" max="11010" width="9.140625" style="2"/>
    <col min="11011" max="11013" width="11.42578125" style="2" customWidth="1"/>
    <col min="11014" max="11014" width="23.42578125" style="2" customWidth="1"/>
    <col min="11015" max="11015" width="8.140625" style="2" customWidth="1"/>
    <col min="11016" max="11016" width="10" style="2" customWidth="1"/>
    <col min="11017" max="11024" width="16.28515625" style="2" customWidth="1"/>
    <col min="11025" max="11025" width="14.140625" style="2" customWidth="1"/>
    <col min="11026" max="11026" width="13.28515625" style="2" customWidth="1"/>
    <col min="11027" max="11027" width="18" style="2" customWidth="1"/>
    <col min="11028" max="11264" width="9.140625" style="2"/>
    <col min="11265" max="11265" width="2.85546875" style="2" customWidth="1"/>
    <col min="11266" max="11266" width="9.140625" style="2"/>
    <col min="11267" max="11269" width="11.42578125" style="2" customWidth="1"/>
    <col min="11270" max="11270" width="23.42578125" style="2" customWidth="1"/>
    <col min="11271" max="11271" width="8.140625" style="2" customWidth="1"/>
    <col min="11272" max="11272" width="10" style="2" customWidth="1"/>
    <col min="11273" max="11280" width="16.28515625" style="2" customWidth="1"/>
    <col min="11281" max="11281" width="14.140625" style="2" customWidth="1"/>
    <col min="11282" max="11282" width="13.28515625" style="2" customWidth="1"/>
    <col min="11283" max="11283" width="18" style="2" customWidth="1"/>
    <col min="11284" max="11520" width="9.140625" style="2"/>
    <col min="11521" max="11521" width="2.85546875" style="2" customWidth="1"/>
    <col min="11522" max="11522" width="9.140625" style="2"/>
    <col min="11523" max="11525" width="11.42578125" style="2" customWidth="1"/>
    <col min="11526" max="11526" width="23.42578125" style="2" customWidth="1"/>
    <col min="11527" max="11527" width="8.140625" style="2" customWidth="1"/>
    <col min="11528" max="11528" width="10" style="2" customWidth="1"/>
    <col min="11529" max="11536" width="16.28515625" style="2" customWidth="1"/>
    <col min="11537" max="11537" width="14.140625" style="2" customWidth="1"/>
    <col min="11538" max="11538" width="13.28515625" style="2" customWidth="1"/>
    <col min="11539" max="11539" width="18" style="2" customWidth="1"/>
    <col min="11540" max="11776" width="9.140625" style="2"/>
    <col min="11777" max="11777" width="2.85546875" style="2" customWidth="1"/>
    <col min="11778" max="11778" width="9.140625" style="2"/>
    <col min="11779" max="11781" width="11.42578125" style="2" customWidth="1"/>
    <col min="11782" max="11782" width="23.42578125" style="2" customWidth="1"/>
    <col min="11783" max="11783" width="8.140625" style="2" customWidth="1"/>
    <col min="11784" max="11784" width="10" style="2" customWidth="1"/>
    <col min="11785" max="11792" width="16.28515625" style="2" customWidth="1"/>
    <col min="11793" max="11793" width="14.140625" style="2" customWidth="1"/>
    <col min="11794" max="11794" width="13.28515625" style="2" customWidth="1"/>
    <col min="11795" max="11795" width="18" style="2" customWidth="1"/>
    <col min="11796" max="12032" width="9.140625" style="2"/>
    <col min="12033" max="12033" width="2.85546875" style="2" customWidth="1"/>
    <col min="12034" max="12034" width="9.140625" style="2"/>
    <col min="12035" max="12037" width="11.42578125" style="2" customWidth="1"/>
    <col min="12038" max="12038" width="23.42578125" style="2" customWidth="1"/>
    <col min="12039" max="12039" width="8.140625" style="2" customWidth="1"/>
    <col min="12040" max="12040" width="10" style="2" customWidth="1"/>
    <col min="12041" max="12048" width="16.28515625" style="2" customWidth="1"/>
    <col min="12049" max="12049" width="14.140625" style="2" customWidth="1"/>
    <col min="12050" max="12050" width="13.28515625" style="2" customWidth="1"/>
    <col min="12051" max="12051" width="18" style="2" customWidth="1"/>
    <col min="12052" max="12288" width="9.140625" style="2"/>
    <col min="12289" max="12289" width="2.85546875" style="2" customWidth="1"/>
    <col min="12290" max="12290" width="9.140625" style="2"/>
    <col min="12291" max="12293" width="11.42578125" style="2" customWidth="1"/>
    <col min="12294" max="12294" width="23.42578125" style="2" customWidth="1"/>
    <col min="12295" max="12295" width="8.140625" style="2" customWidth="1"/>
    <col min="12296" max="12296" width="10" style="2" customWidth="1"/>
    <col min="12297" max="12304" width="16.28515625" style="2" customWidth="1"/>
    <col min="12305" max="12305" width="14.140625" style="2" customWidth="1"/>
    <col min="12306" max="12306" width="13.28515625" style="2" customWidth="1"/>
    <col min="12307" max="12307" width="18" style="2" customWidth="1"/>
    <col min="12308" max="12544" width="9.140625" style="2"/>
    <col min="12545" max="12545" width="2.85546875" style="2" customWidth="1"/>
    <col min="12546" max="12546" width="9.140625" style="2"/>
    <col min="12547" max="12549" width="11.42578125" style="2" customWidth="1"/>
    <col min="12550" max="12550" width="23.42578125" style="2" customWidth="1"/>
    <col min="12551" max="12551" width="8.140625" style="2" customWidth="1"/>
    <col min="12552" max="12552" width="10" style="2" customWidth="1"/>
    <col min="12553" max="12560" width="16.28515625" style="2" customWidth="1"/>
    <col min="12561" max="12561" width="14.140625" style="2" customWidth="1"/>
    <col min="12562" max="12562" width="13.28515625" style="2" customWidth="1"/>
    <col min="12563" max="12563" width="18" style="2" customWidth="1"/>
    <col min="12564" max="12800" width="9.140625" style="2"/>
    <col min="12801" max="12801" width="2.85546875" style="2" customWidth="1"/>
    <col min="12802" max="12802" width="9.140625" style="2"/>
    <col min="12803" max="12805" width="11.42578125" style="2" customWidth="1"/>
    <col min="12806" max="12806" width="23.42578125" style="2" customWidth="1"/>
    <col min="12807" max="12807" width="8.140625" style="2" customWidth="1"/>
    <col min="12808" max="12808" width="10" style="2" customWidth="1"/>
    <col min="12809" max="12816" width="16.28515625" style="2" customWidth="1"/>
    <col min="12817" max="12817" width="14.140625" style="2" customWidth="1"/>
    <col min="12818" max="12818" width="13.28515625" style="2" customWidth="1"/>
    <col min="12819" max="12819" width="18" style="2" customWidth="1"/>
    <col min="12820" max="13056" width="9.140625" style="2"/>
    <col min="13057" max="13057" width="2.85546875" style="2" customWidth="1"/>
    <col min="13058" max="13058" width="9.140625" style="2"/>
    <col min="13059" max="13061" width="11.42578125" style="2" customWidth="1"/>
    <col min="13062" max="13062" width="23.42578125" style="2" customWidth="1"/>
    <col min="13063" max="13063" width="8.140625" style="2" customWidth="1"/>
    <col min="13064" max="13064" width="10" style="2" customWidth="1"/>
    <col min="13065" max="13072" width="16.28515625" style="2" customWidth="1"/>
    <col min="13073" max="13073" width="14.140625" style="2" customWidth="1"/>
    <col min="13074" max="13074" width="13.28515625" style="2" customWidth="1"/>
    <col min="13075" max="13075" width="18" style="2" customWidth="1"/>
    <col min="13076" max="13312" width="9.140625" style="2"/>
    <col min="13313" max="13313" width="2.85546875" style="2" customWidth="1"/>
    <col min="13314" max="13314" width="9.140625" style="2"/>
    <col min="13315" max="13317" width="11.42578125" style="2" customWidth="1"/>
    <col min="13318" max="13318" width="23.42578125" style="2" customWidth="1"/>
    <col min="13319" max="13319" width="8.140625" style="2" customWidth="1"/>
    <col min="13320" max="13320" width="10" style="2" customWidth="1"/>
    <col min="13321" max="13328" width="16.28515625" style="2" customWidth="1"/>
    <col min="13329" max="13329" width="14.140625" style="2" customWidth="1"/>
    <col min="13330" max="13330" width="13.28515625" style="2" customWidth="1"/>
    <col min="13331" max="13331" width="18" style="2" customWidth="1"/>
    <col min="13332" max="13568" width="9.140625" style="2"/>
    <col min="13569" max="13569" width="2.85546875" style="2" customWidth="1"/>
    <col min="13570" max="13570" width="9.140625" style="2"/>
    <col min="13571" max="13573" width="11.42578125" style="2" customWidth="1"/>
    <col min="13574" max="13574" width="23.42578125" style="2" customWidth="1"/>
    <col min="13575" max="13575" width="8.140625" style="2" customWidth="1"/>
    <col min="13576" max="13576" width="10" style="2" customWidth="1"/>
    <col min="13577" max="13584" width="16.28515625" style="2" customWidth="1"/>
    <col min="13585" max="13585" width="14.140625" style="2" customWidth="1"/>
    <col min="13586" max="13586" width="13.28515625" style="2" customWidth="1"/>
    <col min="13587" max="13587" width="18" style="2" customWidth="1"/>
    <col min="13588" max="13824" width="9.140625" style="2"/>
    <col min="13825" max="13825" width="2.85546875" style="2" customWidth="1"/>
    <col min="13826" max="13826" width="9.140625" style="2"/>
    <col min="13827" max="13829" width="11.42578125" style="2" customWidth="1"/>
    <col min="13830" max="13830" width="23.42578125" style="2" customWidth="1"/>
    <col min="13831" max="13831" width="8.140625" style="2" customWidth="1"/>
    <col min="13832" max="13832" width="10" style="2" customWidth="1"/>
    <col min="13833" max="13840" width="16.28515625" style="2" customWidth="1"/>
    <col min="13841" max="13841" width="14.140625" style="2" customWidth="1"/>
    <col min="13842" max="13842" width="13.28515625" style="2" customWidth="1"/>
    <col min="13843" max="13843" width="18" style="2" customWidth="1"/>
    <col min="13844" max="14080" width="9.140625" style="2"/>
    <col min="14081" max="14081" width="2.85546875" style="2" customWidth="1"/>
    <col min="14082" max="14082" width="9.140625" style="2"/>
    <col min="14083" max="14085" width="11.42578125" style="2" customWidth="1"/>
    <col min="14086" max="14086" width="23.42578125" style="2" customWidth="1"/>
    <col min="14087" max="14087" width="8.140625" style="2" customWidth="1"/>
    <col min="14088" max="14088" width="10" style="2" customWidth="1"/>
    <col min="14089" max="14096" width="16.28515625" style="2" customWidth="1"/>
    <col min="14097" max="14097" width="14.140625" style="2" customWidth="1"/>
    <col min="14098" max="14098" width="13.28515625" style="2" customWidth="1"/>
    <col min="14099" max="14099" width="18" style="2" customWidth="1"/>
    <col min="14100" max="14336" width="9.140625" style="2"/>
    <col min="14337" max="14337" width="2.85546875" style="2" customWidth="1"/>
    <col min="14338" max="14338" width="9.140625" style="2"/>
    <col min="14339" max="14341" width="11.42578125" style="2" customWidth="1"/>
    <col min="14342" max="14342" width="23.42578125" style="2" customWidth="1"/>
    <col min="14343" max="14343" width="8.140625" style="2" customWidth="1"/>
    <col min="14344" max="14344" width="10" style="2" customWidth="1"/>
    <col min="14345" max="14352" width="16.28515625" style="2" customWidth="1"/>
    <col min="14353" max="14353" width="14.140625" style="2" customWidth="1"/>
    <col min="14354" max="14354" width="13.28515625" style="2" customWidth="1"/>
    <col min="14355" max="14355" width="18" style="2" customWidth="1"/>
    <col min="14356" max="14592" width="9.140625" style="2"/>
    <col min="14593" max="14593" width="2.85546875" style="2" customWidth="1"/>
    <col min="14594" max="14594" width="9.140625" style="2"/>
    <col min="14595" max="14597" width="11.42578125" style="2" customWidth="1"/>
    <col min="14598" max="14598" width="23.42578125" style="2" customWidth="1"/>
    <col min="14599" max="14599" width="8.140625" style="2" customWidth="1"/>
    <col min="14600" max="14600" width="10" style="2" customWidth="1"/>
    <col min="14601" max="14608" width="16.28515625" style="2" customWidth="1"/>
    <col min="14609" max="14609" width="14.140625" style="2" customWidth="1"/>
    <col min="14610" max="14610" width="13.28515625" style="2" customWidth="1"/>
    <col min="14611" max="14611" width="18" style="2" customWidth="1"/>
    <col min="14612" max="14848" width="9.140625" style="2"/>
    <col min="14849" max="14849" width="2.85546875" style="2" customWidth="1"/>
    <col min="14850" max="14850" width="9.140625" style="2"/>
    <col min="14851" max="14853" width="11.42578125" style="2" customWidth="1"/>
    <col min="14854" max="14854" width="23.42578125" style="2" customWidth="1"/>
    <col min="14855" max="14855" width="8.140625" style="2" customWidth="1"/>
    <col min="14856" max="14856" width="10" style="2" customWidth="1"/>
    <col min="14857" max="14864" width="16.28515625" style="2" customWidth="1"/>
    <col min="14865" max="14865" width="14.140625" style="2" customWidth="1"/>
    <col min="14866" max="14866" width="13.28515625" style="2" customWidth="1"/>
    <col min="14867" max="14867" width="18" style="2" customWidth="1"/>
    <col min="14868" max="15104" width="9.140625" style="2"/>
    <col min="15105" max="15105" width="2.85546875" style="2" customWidth="1"/>
    <col min="15106" max="15106" width="9.140625" style="2"/>
    <col min="15107" max="15109" width="11.42578125" style="2" customWidth="1"/>
    <col min="15110" max="15110" width="23.42578125" style="2" customWidth="1"/>
    <col min="15111" max="15111" width="8.140625" style="2" customWidth="1"/>
    <col min="15112" max="15112" width="10" style="2" customWidth="1"/>
    <col min="15113" max="15120" width="16.28515625" style="2" customWidth="1"/>
    <col min="15121" max="15121" width="14.140625" style="2" customWidth="1"/>
    <col min="15122" max="15122" width="13.28515625" style="2" customWidth="1"/>
    <col min="15123" max="15123" width="18" style="2" customWidth="1"/>
    <col min="15124" max="15360" width="9.140625" style="2"/>
    <col min="15361" max="15361" width="2.85546875" style="2" customWidth="1"/>
    <col min="15362" max="15362" width="9.140625" style="2"/>
    <col min="15363" max="15365" width="11.42578125" style="2" customWidth="1"/>
    <col min="15366" max="15366" width="23.42578125" style="2" customWidth="1"/>
    <col min="15367" max="15367" width="8.140625" style="2" customWidth="1"/>
    <col min="15368" max="15368" width="10" style="2" customWidth="1"/>
    <col min="15369" max="15376" width="16.28515625" style="2" customWidth="1"/>
    <col min="15377" max="15377" width="14.140625" style="2" customWidth="1"/>
    <col min="15378" max="15378" width="13.28515625" style="2" customWidth="1"/>
    <col min="15379" max="15379" width="18" style="2" customWidth="1"/>
    <col min="15380" max="15616" width="9.140625" style="2"/>
    <col min="15617" max="15617" width="2.85546875" style="2" customWidth="1"/>
    <col min="15618" max="15618" width="9.140625" style="2"/>
    <col min="15619" max="15621" width="11.42578125" style="2" customWidth="1"/>
    <col min="15622" max="15622" width="23.42578125" style="2" customWidth="1"/>
    <col min="15623" max="15623" width="8.140625" style="2" customWidth="1"/>
    <col min="15624" max="15624" width="10" style="2" customWidth="1"/>
    <col min="15625" max="15632" width="16.28515625" style="2" customWidth="1"/>
    <col min="15633" max="15633" width="14.140625" style="2" customWidth="1"/>
    <col min="15634" max="15634" width="13.28515625" style="2" customWidth="1"/>
    <col min="15635" max="15635" width="18" style="2" customWidth="1"/>
    <col min="15636" max="15872" width="9.140625" style="2"/>
    <col min="15873" max="15873" width="2.85546875" style="2" customWidth="1"/>
    <col min="15874" max="15874" width="9.140625" style="2"/>
    <col min="15875" max="15877" width="11.42578125" style="2" customWidth="1"/>
    <col min="15878" max="15878" width="23.42578125" style="2" customWidth="1"/>
    <col min="15879" max="15879" width="8.140625" style="2" customWidth="1"/>
    <col min="15880" max="15880" width="10" style="2" customWidth="1"/>
    <col min="15881" max="15888" width="16.28515625" style="2" customWidth="1"/>
    <col min="15889" max="15889" width="14.140625" style="2" customWidth="1"/>
    <col min="15890" max="15890" width="13.28515625" style="2" customWidth="1"/>
    <col min="15891" max="15891" width="18" style="2" customWidth="1"/>
    <col min="15892" max="16128" width="9.140625" style="2"/>
    <col min="16129" max="16129" width="2.85546875" style="2" customWidth="1"/>
    <col min="16130" max="16130" width="9.140625" style="2"/>
    <col min="16131" max="16133" width="11.42578125" style="2" customWidth="1"/>
    <col min="16134" max="16134" width="23.42578125" style="2" customWidth="1"/>
    <col min="16135" max="16135" width="8.140625" style="2" customWidth="1"/>
    <col min="16136" max="16136" width="10" style="2" customWidth="1"/>
    <col min="16137" max="16144" width="16.28515625" style="2" customWidth="1"/>
    <col min="16145" max="16145" width="14.140625" style="2" customWidth="1"/>
    <col min="16146" max="16146" width="13.28515625" style="2" customWidth="1"/>
    <col min="16147" max="16147" width="18" style="2" customWidth="1"/>
    <col min="16148" max="16384" width="9.140625" style="2"/>
  </cols>
  <sheetData>
    <row r="2" spans="2:12" ht="13.15" customHeight="1" outlineLevel="1" x14ac:dyDescent="0.2">
      <c r="B2" s="1"/>
      <c r="H2" s="2" t="s">
        <v>0</v>
      </c>
    </row>
    <row r="3" spans="2:12" ht="13.15" customHeight="1" outlineLevel="1" x14ac:dyDescent="0.2">
      <c r="H3" s="2" t="s">
        <v>1</v>
      </c>
      <c r="L3" s="3"/>
    </row>
    <row r="4" spans="2:12" ht="13.15" customHeight="1" outlineLevel="1" x14ac:dyDescent="0.2"/>
    <row r="5" spans="2:12" ht="13.15" customHeight="1" outlineLevel="1" x14ac:dyDescent="0.2">
      <c r="B5" s="681" t="s">
        <v>2</v>
      </c>
      <c r="C5" s="681"/>
      <c r="D5" s="681"/>
      <c r="E5" s="687"/>
      <c r="F5" s="687"/>
      <c r="G5" s="681" t="s">
        <v>3</v>
      </c>
      <c r="H5" s="681"/>
      <c r="I5" s="681"/>
      <c r="J5" s="687"/>
      <c r="K5" s="687"/>
    </row>
    <row r="6" spans="2:12" ht="13.15" customHeight="1" outlineLevel="1" x14ac:dyDescent="0.2">
      <c r="B6" s="681" t="s">
        <v>4</v>
      </c>
      <c r="C6" s="681"/>
      <c r="D6" s="681"/>
      <c r="E6" s="682" t="s">
        <v>594</v>
      </c>
      <c r="F6" s="683"/>
      <c r="G6" s="681" t="s">
        <v>5</v>
      </c>
      <c r="H6" s="681"/>
      <c r="I6" s="681"/>
      <c r="J6" s="687" t="s">
        <v>599</v>
      </c>
      <c r="K6" s="687"/>
    </row>
    <row r="7" spans="2:12" ht="13.15" customHeight="1" outlineLevel="1" x14ac:dyDescent="0.2">
      <c r="B7" s="681" t="s">
        <v>6</v>
      </c>
      <c r="C7" s="681"/>
      <c r="D7" s="681"/>
      <c r="E7" s="682">
        <v>186442084</v>
      </c>
      <c r="F7" s="683"/>
      <c r="G7" s="681" t="s">
        <v>7</v>
      </c>
      <c r="H7" s="681"/>
      <c r="I7" s="681"/>
      <c r="J7" s="687" t="s">
        <v>600</v>
      </c>
      <c r="K7" s="687"/>
    </row>
    <row r="8" spans="2:12" ht="13.15" customHeight="1" outlineLevel="1" x14ac:dyDescent="0.2">
      <c r="B8" s="681" t="s">
        <v>8</v>
      </c>
      <c r="C8" s="681"/>
      <c r="D8" s="681"/>
      <c r="E8" s="682" t="s">
        <v>595</v>
      </c>
      <c r="F8" s="683"/>
      <c r="G8" s="681" t="s">
        <v>9</v>
      </c>
      <c r="H8" s="681"/>
      <c r="I8" s="681"/>
      <c r="J8" s="687" t="s">
        <v>601</v>
      </c>
      <c r="K8" s="687"/>
    </row>
    <row r="9" spans="2:12" ht="13.15" customHeight="1" outlineLevel="1" x14ac:dyDescent="0.2">
      <c r="B9" s="681" t="s">
        <v>9</v>
      </c>
      <c r="C9" s="681"/>
      <c r="D9" s="681"/>
      <c r="E9" s="682" t="s">
        <v>596</v>
      </c>
      <c r="F9" s="683"/>
      <c r="G9" s="681" t="s">
        <v>10</v>
      </c>
      <c r="H9" s="681"/>
      <c r="I9" s="681"/>
      <c r="J9" s="687" t="s">
        <v>596</v>
      </c>
      <c r="K9" s="687"/>
    </row>
    <row r="10" spans="2:12" ht="13.15" customHeight="1" outlineLevel="1" x14ac:dyDescent="0.2">
      <c r="B10" s="681" t="s">
        <v>10</v>
      </c>
      <c r="C10" s="681"/>
      <c r="D10" s="681"/>
      <c r="E10" s="682" t="s">
        <v>596</v>
      </c>
      <c r="F10" s="683"/>
      <c r="G10" s="681" t="s">
        <v>11</v>
      </c>
      <c r="H10" s="681"/>
      <c r="I10" s="681"/>
      <c r="J10" s="687" t="s">
        <v>602</v>
      </c>
      <c r="K10" s="687"/>
    </row>
    <row r="11" spans="2:12" ht="13.15" customHeight="1" outlineLevel="1" x14ac:dyDescent="0.2">
      <c r="B11" s="681" t="s">
        <v>12</v>
      </c>
      <c r="C11" s="681"/>
      <c r="D11" s="681"/>
      <c r="E11" s="682" t="s">
        <v>597</v>
      </c>
      <c r="F11" s="683"/>
      <c r="G11" s="684"/>
      <c r="H11" s="684"/>
      <c r="I11" s="684"/>
      <c r="J11" s="685"/>
      <c r="K11" s="686"/>
    </row>
    <row r="12" spans="2:12" ht="13.15" customHeight="1" outlineLevel="1" x14ac:dyDescent="0.2">
      <c r="B12" s="681" t="s">
        <v>11</v>
      </c>
      <c r="C12" s="681"/>
      <c r="D12" s="681"/>
      <c r="E12" s="682" t="s">
        <v>598</v>
      </c>
      <c r="F12" s="683"/>
      <c r="G12" s="684"/>
      <c r="H12" s="684"/>
      <c r="I12" s="684"/>
      <c r="J12" s="685"/>
      <c r="K12" s="686"/>
    </row>
    <row r="13" spans="2:12" ht="13.15" customHeight="1" outlineLevel="1" x14ac:dyDescent="0.2"/>
    <row r="14" spans="2:12" ht="15.75" x14ac:dyDescent="0.2">
      <c r="B14" s="676" t="s">
        <v>603</v>
      </c>
      <c r="C14" s="676"/>
      <c r="D14" s="676"/>
      <c r="E14" s="676"/>
      <c r="F14" s="676"/>
      <c r="G14" s="676"/>
      <c r="H14" s="676"/>
      <c r="I14" s="676"/>
      <c r="J14" s="676"/>
    </row>
    <row r="15" spans="2:12" ht="15" customHeight="1" x14ac:dyDescent="0.2">
      <c r="B15" s="4" t="s">
        <v>13</v>
      </c>
      <c r="C15" s="4"/>
      <c r="D15" s="4"/>
      <c r="E15" s="4"/>
      <c r="F15" s="4"/>
      <c r="G15" s="4"/>
      <c r="H15" s="4"/>
      <c r="I15" s="4"/>
      <c r="J15" s="5"/>
    </row>
    <row r="16" spans="2:12" ht="15" customHeight="1" x14ac:dyDescent="0.2">
      <c r="E16" s="677">
        <v>42795</v>
      </c>
      <c r="F16" s="677"/>
      <c r="G16" s="677"/>
    </row>
    <row r="17" spans="2:19" x14ac:dyDescent="0.2">
      <c r="E17" s="678" t="s">
        <v>14</v>
      </c>
      <c r="F17" s="678"/>
      <c r="G17" s="678"/>
    </row>
    <row r="18" spans="2:19" ht="15" customHeight="1" x14ac:dyDescent="0.2"/>
    <row r="19" spans="2:19" ht="15" customHeight="1" x14ac:dyDescent="0.2">
      <c r="B19" s="679" t="s">
        <v>15</v>
      </c>
      <c r="C19" s="679"/>
      <c r="D19" s="679"/>
      <c r="E19" s="679"/>
      <c r="F19" s="679"/>
    </row>
    <row r="20" spans="2:19" x14ac:dyDescent="0.2">
      <c r="B20" s="680"/>
      <c r="C20" s="680"/>
      <c r="D20" s="680"/>
      <c r="E20" s="680"/>
      <c r="F20" s="680"/>
    </row>
    <row r="21" spans="2:19" x14ac:dyDescent="0.2">
      <c r="B21" s="6"/>
      <c r="C21" s="6"/>
      <c r="D21" s="6"/>
      <c r="E21" s="6"/>
      <c r="F21" s="6"/>
    </row>
    <row r="22" spans="2:19" ht="13.5" thickBot="1" x14ac:dyDescent="0.25">
      <c r="B22" s="2" t="s">
        <v>16</v>
      </c>
      <c r="C22" s="6"/>
      <c r="D22" s="6"/>
      <c r="E22" s="7" t="s">
        <v>604</v>
      </c>
      <c r="F22" s="6"/>
    </row>
    <row r="23" spans="2:19" ht="13.5" thickBot="1" x14ac:dyDescent="0.25">
      <c r="B23" s="6"/>
      <c r="C23" s="6"/>
      <c r="D23" s="6"/>
      <c r="E23" s="6"/>
      <c r="F23" s="6"/>
      <c r="I23" s="655" t="s">
        <v>17</v>
      </c>
      <c r="J23" s="656"/>
      <c r="K23" s="656"/>
      <c r="L23" s="656"/>
      <c r="M23" s="656"/>
      <c r="N23" s="656"/>
      <c r="O23" s="656"/>
      <c r="P23" s="657"/>
    </row>
    <row r="24" spans="2:19" ht="15.75" customHeight="1" x14ac:dyDescent="0.2">
      <c r="B24" s="658" t="s">
        <v>18</v>
      </c>
      <c r="C24" s="659"/>
      <c r="D24" s="659"/>
      <c r="E24" s="659"/>
      <c r="F24" s="659"/>
      <c r="G24" s="664" t="s">
        <v>19</v>
      </c>
      <c r="H24" s="665"/>
      <c r="I24" s="670" t="s">
        <v>20</v>
      </c>
      <c r="J24" s="643" t="s">
        <v>21</v>
      </c>
      <c r="K24" s="643" t="s">
        <v>22</v>
      </c>
      <c r="L24" s="643" t="s">
        <v>23</v>
      </c>
      <c r="M24" s="643" t="s">
        <v>24</v>
      </c>
      <c r="N24" s="646" t="s">
        <v>25</v>
      </c>
      <c r="O24" s="643" t="s">
        <v>26</v>
      </c>
      <c r="P24" s="649" t="s">
        <v>27</v>
      </c>
      <c r="Q24" s="652" t="s">
        <v>28</v>
      </c>
      <c r="R24" s="632" t="s">
        <v>29</v>
      </c>
      <c r="S24" s="673" t="s">
        <v>30</v>
      </c>
    </row>
    <row r="25" spans="2:19" s="8" customFormat="1" ht="15.75" customHeight="1" x14ac:dyDescent="0.25">
      <c r="B25" s="660"/>
      <c r="C25" s="661"/>
      <c r="D25" s="661"/>
      <c r="E25" s="661"/>
      <c r="F25" s="661"/>
      <c r="G25" s="666"/>
      <c r="H25" s="667"/>
      <c r="I25" s="671"/>
      <c r="J25" s="644"/>
      <c r="K25" s="644"/>
      <c r="L25" s="644"/>
      <c r="M25" s="644"/>
      <c r="N25" s="647"/>
      <c r="O25" s="644"/>
      <c r="P25" s="650"/>
      <c r="Q25" s="653"/>
      <c r="R25" s="633"/>
      <c r="S25" s="674"/>
    </row>
    <row r="26" spans="2:19" s="8" customFormat="1" ht="18" customHeight="1" thickBot="1" x14ac:dyDescent="0.3">
      <c r="B26" s="662"/>
      <c r="C26" s="663"/>
      <c r="D26" s="663"/>
      <c r="E26" s="663"/>
      <c r="F26" s="663"/>
      <c r="G26" s="668"/>
      <c r="H26" s="669"/>
      <c r="I26" s="671"/>
      <c r="J26" s="644"/>
      <c r="K26" s="644"/>
      <c r="L26" s="644"/>
      <c r="M26" s="644"/>
      <c r="N26" s="647"/>
      <c r="O26" s="644"/>
      <c r="P26" s="650"/>
      <c r="Q26" s="654"/>
      <c r="R26" s="634"/>
      <c r="S26" s="675"/>
    </row>
    <row r="27" spans="2:19" x14ac:dyDescent="0.2">
      <c r="B27" s="638"/>
      <c r="C27" s="639" t="s">
        <v>31</v>
      </c>
      <c r="D27" s="639"/>
      <c r="E27" s="639"/>
      <c r="F27" s="640"/>
      <c r="G27" s="602">
        <f>SUM(I27:P27)</f>
        <v>3463789.95</v>
      </c>
      <c r="H27" s="603"/>
      <c r="I27" s="9">
        <f>SUM('17'!G30:H30)</f>
        <v>1137665.924519774</v>
      </c>
      <c r="J27" s="10">
        <f>'17'!I30</f>
        <v>454148.8972881356</v>
      </c>
      <c r="K27" s="10">
        <f>'17'!J30</f>
        <v>32111.5381920904</v>
      </c>
      <c r="L27" s="10">
        <f>SUM('17'!K30:M30)</f>
        <v>0</v>
      </c>
      <c r="M27" s="10">
        <f>SUM('17'!N30:O30)</f>
        <v>46707.090000000004</v>
      </c>
      <c r="N27" s="10">
        <v>0</v>
      </c>
      <c r="O27" s="10">
        <f>'17'!Q30</f>
        <v>589980.39</v>
      </c>
      <c r="P27" s="11">
        <f>'17'!R30</f>
        <v>1203176.1100000001</v>
      </c>
      <c r="Q27" s="12">
        <v>0</v>
      </c>
      <c r="R27" s="13">
        <v>0</v>
      </c>
      <c r="S27" s="14" t="s">
        <v>32</v>
      </c>
    </row>
    <row r="28" spans="2:19" x14ac:dyDescent="0.2">
      <c r="B28" s="638"/>
      <c r="C28" s="619" t="s">
        <v>33</v>
      </c>
      <c r="D28" s="619"/>
      <c r="E28" s="619"/>
      <c r="F28" s="620"/>
      <c r="G28" s="613">
        <f>SUM(I28:P28)</f>
        <v>4364477.6699611247</v>
      </c>
      <c r="H28" s="614"/>
      <c r="I28" s="15">
        <f>SUM('15'!I164:J164)</f>
        <v>1396378.8607561493</v>
      </c>
      <c r="J28" s="16">
        <f>'15'!K164</f>
        <v>153741.65412981302</v>
      </c>
      <c r="K28" s="16">
        <f>'15'!L164</f>
        <v>15577.260335891928</v>
      </c>
      <c r="L28" s="16">
        <f>SUM('15'!M164:O164)</f>
        <v>0</v>
      </c>
      <c r="M28" s="16">
        <f>SUM('15'!P164:Q164)</f>
        <v>66873.219410001897</v>
      </c>
      <c r="N28" s="16">
        <f>'15'!R164</f>
        <v>0</v>
      </c>
      <c r="O28" s="16">
        <f>'15'!S164</f>
        <v>1744931.5381593436</v>
      </c>
      <c r="P28" s="17">
        <f>'15'!T164</f>
        <v>986975.13716992422</v>
      </c>
      <c r="Q28" s="18">
        <v>0</v>
      </c>
      <c r="R28" s="18">
        <v>0</v>
      </c>
      <c r="S28" s="19" t="s">
        <v>34</v>
      </c>
    </row>
    <row r="29" spans="2:19" x14ac:dyDescent="0.2">
      <c r="B29" s="638"/>
      <c r="C29" s="620" t="s">
        <v>35</v>
      </c>
      <c r="D29" s="641"/>
      <c r="E29" s="641"/>
      <c r="F29" s="642"/>
      <c r="G29" s="617">
        <f>Q29</f>
        <v>70282.209999999992</v>
      </c>
      <c r="H29" s="618"/>
      <c r="I29" s="20">
        <v>0</v>
      </c>
      <c r="J29" s="21">
        <v>0</v>
      </c>
      <c r="K29" s="21">
        <v>0</v>
      </c>
      <c r="L29" s="21">
        <v>0</v>
      </c>
      <c r="M29" s="21">
        <v>0</v>
      </c>
      <c r="N29" s="21">
        <v>0</v>
      </c>
      <c r="O29" s="21">
        <v>0</v>
      </c>
      <c r="P29" s="22">
        <v>0</v>
      </c>
      <c r="Q29" s="18">
        <f>SUM('7'!O156:O160)</f>
        <v>70282.209999999992</v>
      </c>
      <c r="R29" s="18">
        <v>0</v>
      </c>
      <c r="S29" s="23" t="s">
        <v>36</v>
      </c>
    </row>
    <row r="30" spans="2:19" x14ac:dyDescent="0.2">
      <c r="B30" s="638"/>
      <c r="C30" s="619" t="s">
        <v>37</v>
      </c>
      <c r="D30" s="619"/>
      <c r="E30" s="619"/>
      <c r="F30" s="620"/>
      <c r="G30" s="617">
        <f>SUM(I30:P30)</f>
        <v>675434.33411368332</v>
      </c>
      <c r="H30" s="618"/>
      <c r="I30" s="20">
        <v>222137.67159700868</v>
      </c>
      <c r="J30" s="21">
        <v>0</v>
      </c>
      <c r="K30" s="21">
        <v>0</v>
      </c>
      <c r="L30" s="21">
        <v>453296.66251667461</v>
      </c>
      <c r="M30" s="21">
        <v>0</v>
      </c>
      <c r="N30" s="21">
        <v>0</v>
      </c>
      <c r="O30" s="21">
        <v>0</v>
      </c>
      <c r="P30" s="22">
        <v>0</v>
      </c>
      <c r="Q30" s="18">
        <v>0</v>
      </c>
      <c r="R30" s="18">
        <f>SUM(I30:P30)</f>
        <v>675434.33411368332</v>
      </c>
      <c r="S30" s="23" t="s">
        <v>38</v>
      </c>
    </row>
    <row r="31" spans="2:19" x14ac:dyDescent="0.2">
      <c r="B31" s="638"/>
      <c r="C31" s="619" t="s">
        <v>39</v>
      </c>
      <c r="D31" s="619"/>
      <c r="E31" s="619"/>
      <c r="F31" s="620"/>
      <c r="G31" s="617">
        <f>SUM(I31:P31)</f>
        <v>675434.33411368332</v>
      </c>
      <c r="H31" s="618"/>
      <c r="I31" s="20">
        <v>0</v>
      </c>
      <c r="J31" s="21">
        <v>222137.67159700868</v>
      </c>
      <c r="K31" s="21">
        <v>0</v>
      </c>
      <c r="L31" s="21">
        <v>453296.66251667461</v>
      </c>
      <c r="M31" s="21">
        <v>0</v>
      </c>
      <c r="N31" s="21">
        <v>0</v>
      </c>
      <c r="O31" s="21">
        <v>0</v>
      </c>
      <c r="P31" s="22">
        <v>0</v>
      </c>
      <c r="Q31" s="18">
        <v>0</v>
      </c>
      <c r="R31" s="18">
        <f>SUM(I31:P31)</f>
        <v>675434.33411368332</v>
      </c>
      <c r="S31" s="23" t="s">
        <v>38</v>
      </c>
    </row>
    <row r="32" spans="2:19" ht="13.5" thickBot="1" x14ac:dyDescent="0.25">
      <c r="B32" s="638"/>
      <c r="C32" s="621" t="s">
        <v>40</v>
      </c>
      <c r="D32" s="621"/>
      <c r="E32" s="621"/>
      <c r="F32" s="622"/>
      <c r="G32" s="607">
        <f>G27-G28-G29+G30-G31</f>
        <v>-970969.92996112444</v>
      </c>
      <c r="H32" s="608"/>
      <c r="I32" s="24">
        <f t="shared" ref="I32:R32" si="0">I27-I28-I29+I30-I31</f>
        <v>-36575.264639366564</v>
      </c>
      <c r="J32" s="25">
        <f t="shared" si="0"/>
        <v>78269.571561313904</v>
      </c>
      <c r="K32" s="25">
        <f t="shared" si="0"/>
        <v>16534.277856198474</v>
      </c>
      <c r="L32" s="25">
        <f t="shared" si="0"/>
        <v>0</v>
      </c>
      <c r="M32" s="25">
        <f t="shared" si="0"/>
        <v>-20166.129410001893</v>
      </c>
      <c r="N32" s="25">
        <f t="shared" si="0"/>
        <v>0</v>
      </c>
      <c r="O32" s="25">
        <f t="shared" si="0"/>
        <v>-1154951.1481593437</v>
      </c>
      <c r="P32" s="26">
        <f t="shared" si="0"/>
        <v>216200.97283007589</v>
      </c>
      <c r="Q32" s="27">
        <f t="shared" si="0"/>
        <v>-70282.209999999992</v>
      </c>
      <c r="R32" s="28">
        <f t="shared" si="0"/>
        <v>0</v>
      </c>
      <c r="S32" s="29" t="s">
        <v>41</v>
      </c>
    </row>
    <row r="33" spans="2:19" x14ac:dyDescent="0.2">
      <c r="B33" s="623"/>
      <c r="C33" s="625" t="s">
        <v>42</v>
      </c>
      <c r="D33" s="625"/>
      <c r="E33" s="625"/>
      <c r="F33" s="626"/>
      <c r="G33" s="627">
        <f>SUM(I33:P33)</f>
        <v>3042.1299999986513</v>
      </c>
      <c r="H33" s="628"/>
      <c r="I33" s="30">
        <f>SUM('15'!I164:J164)-SUM('16'!H164:I164)</f>
        <v>330.26575016975403</v>
      </c>
      <c r="J33" s="31">
        <f>SUM('15'!K164)-SUM('16'!J164)</f>
        <v>131.47724983669468</v>
      </c>
      <c r="K33" s="31">
        <f>SUM('15'!L164)-SUM('16'!K164)</f>
        <v>15.352675895046559</v>
      </c>
      <c r="L33" s="31">
        <f>SUM('15'!M164:O164)-SUM('16'!L164:N164)</f>
        <v>0</v>
      </c>
      <c r="M33" s="31">
        <f>SUM('15'!P164:Q164)-SUM('16'!O164:P164)</f>
        <v>65.90907781739952</v>
      </c>
      <c r="N33" s="31">
        <f>SUM('15'!R164)-SUM('16'!Q164)</f>
        <v>0</v>
      </c>
      <c r="O33" s="31">
        <f>SUM('15'!S164)-SUM('16'!R164)</f>
        <v>1557.8788090574089</v>
      </c>
      <c r="P33" s="31">
        <f>SUM('15'!T164)-SUM('16'!S164)</f>
        <v>941.24643722234759</v>
      </c>
      <c r="Q33" s="32">
        <v>0</v>
      </c>
      <c r="R33" s="32">
        <v>0</v>
      </c>
      <c r="S33" s="33" t="s">
        <v>43</v>
      </c>
    </row>
    <row r="34" spans="2:19" ht="13.5" thickBot="1" x14ac:dyDescent="0.25">
      <c r="B34" s="624"/>
      <c r="C34" s="629" t="s">
        <v>44</v>
      </c>
      <c r="D34" s="629"/>
      <c r="E34" s="629"/>
      <c r="F34" s="630"/>
      <c r="G34" s="607">
        <f>G32+G33</f>
        <v>-967927.79996112583</v>
      </c>
      <c r="H34" s="631">
        <f>H32+H33</f>
        <v>0</v>
      </c>
      <c r="I34" s="34">
        <f>I32+I33</f>
        <v>-36244.99888919681</v>
      </c>
      <c r="J34" s="35">
        <f t="shared" ref="J34:R34" si="1">J32+J33</f>
        <v>78401.048811150598</v>
      </c>
      <c r="K34" s="35">
        <f t="shared" si="1"/>
        <v>16549.630532093521</v>
      </c>
      <c r="L34" s="35">
        <f t="shared" si="1"/>
        <v>0</v>
      </c>
      <c r="M34" s="35">
        <f t="shared" si="1"/>
        <v>-20100.220332184494</v>
      </c>
      <c r="N34" s="35">
        <f t="shared" si="1"/>
        <v>0</v>
      </c>
      <c r="O34" s="35">
        <f t="shared" si="1"/>
        <v>-1153393.2693502863</v>
      </c>
      <c r="P34" s="36">
        <f t="shared" si="1"/>
        <v>217142.21926729823</v>
      </c>
      <c r="Q34" s="37">
        <f t="shared" si="1"/>
        <v>-70282.209999999992</v>
      </c>
      <c r="R34" s="37">
        <f t="shared" si="1"/>
        <v>0</v>
      </c>
      <c r="S34" s="38" t="s">
        <v>45</v>
      </c>
    </row>
    <row r="35" spans="2:19" ht="13.5" customHeight="1" x14ac:dyDescent="0.2">
      <c r="B35" s="39"/>
      <c r="C35" s="609" t="s">
        <v>46</v>
      </c>
      <c r="D35" s="609"/>
      <c r="E35" s="609"/>
      <c r="F35" s="610"/>
      <c r="G35" s="602">
        <f>SUM(I35:P35)</f>
        <v>0</v>
      </c>
      <c r="H35" s="603"/>
      <c r="I35" s="40">
        <v>0</v>
      </c>
      <c r="J35" s="41">
        <v>0</v>
      </c>
      <c r="K35" s="41">
        <v>0</v>
      </c>
      <c r="L35" s="41">
        <v>0</v>
      </c>
      <c r="M35" s="41">
        <v>0</v>
      </c>
      <c r="N35" s="41">
        <v>0</v>
      </c>
      <c r="O35" s="41">
        <v>0</v>
      </c>
      <c r="P35" s="42">
        <v>0</v>
      </c>
      <c r="Q35" s="43">
        <v>0</v>
      </c>
      <c r="R35" s="44">
        <v>0</v>
      </c>
      <c r="S35" s="33" t="s">
        <v>47</v>
      </c>
    </row>
    <row r="36" spans="2:19" x14ac:dyDescent="0.2">
      <c r="B36" s="45"/>
      <c r="C36" s="611" t="s">
        <v>48</v>
      </c>
      <c r="D36" s="611"/>
      <c r="E36" s="611"/>
      <c r="F36" s="612"/>
      <c r="G36" s="613">
        <f>SUM(I36:P36)</f>
        <v>0</v>
      </c>
      <c r="H36" s="614"/>
      <c r="I36" s="46">
        <v>0</v>
      </c>
      <c r="J36" s="47">
        <v>0</v>
      </c>
      <c r="K36" s="47">
        <v>0</v>
      </c>
      <c r="L36" s="47">
        <v>0</v>
      </c>
      <c r="M36" s="47">
        <v>0</v>
      </c>
      <c r="N36" s="47">
        <v>0</v>
      </c>
      <c r="O36" s="47">
        <v>0</v>
      </c>
      <c r="P36" s="48">
        <v>0</v>
      </c>
      <c r="Q36" s="49">
        <v>0</v>
      </c>
      <c r="R36" s="50">
        <v>0</v>
      </c>
      <c r="S36" s="51" t="s">
        <v>49</v>
      </c>
    </row>
    <row r="37" spans="2:19" ht="13.5" customHeight="1" thickBot="1" x14ac:dyDescent="0.25">
      <c r="B37" s="52"/>
      <c r="C37" s="615" t="s">
        <v>50</v>
      </c>
      <c r="D37" s="616"/>
      <c r="E37" s="616"/>
      <c r="F37" s="616"/>
      <c r="G37" s="607">
        <f>G34-SUM(G35:H36)</f>
        <v>-967927.79996112583</v>
      </c>
      <c r="H37" s="608"/>
      <c r="I37" s="24">
        <f>I34+SUM(I35:I36)</f>
        <v>-36244.99888919681</v>
      </c>
      <c r="J37" s="25">
        <f t="shared" ref="J37:P37" si="2">J34+SUM(J35:J36)</f>
        <v>78401.048811150598</v>
      </c>
      <c r="K37" s="25">
        <f t="shared" si="2"/>
        <v>16549.630532093521</v>
      </c>
      <c r="L37" s="25">
        <f t="shared" si="2"/>
        <v>0</v>
      </c>
      <c r="M37" s="25">
        <f t="shared" si="2"/>
        <v>-20100.220332184494</v>
      </c>
      <c r="N37" s="25">
        <f t="shared" si="2"/>
        <v>0</v>
      </c>
      <c r="O37" s="25">
        <f t="shared" si="2"/>
        <v>-1153393.2693502863</v>
      </c>
      <c r="P37" s="26">
        <f t="shared" si="2"/>
        <v>217142.21926729823</v>
      </c>
      <c r="Q37" s="37">
        <f>Q34-SUM(Q35:Q36)</f>
        <v>-70282.209999999992</v>
      </c>
      <c r="R37" s="53">
        <f>R34-SUM(R35:R36)</f>
        <v>0</v>
      </c>
      <c r="S37" s="54" t="s">
        <v>51</v>
      </c>
    </row>
    <row r="38" spans="2:19" x14ac:dyDescent="0.2">
      <c r="B38" s="55"/>
      <c r="C38" s="600" t="s">
        <v>52</v>
      </c>
      <c r="D38" s="601"/>
      <c r="E38" s="601"/>
      <c r="F38" s="601"/>
      <c r="G38" s="602">
        <f>SUM(I38:P38)</f>
        <v>10319.400000000001</v>
      </c>
      <c r="H38" s="603"/>
      <c r="I38" s="30">
        <v>6876.8890198921854</v>
      </c>
      <c r="J38" s="31">
        <v>3143.218776205038</v>
      </c>
      <c r="K38" s="31">
        <v>299.29220390277732</v>
      </c>
      <c r="L38" s="31">
        <v>0</v>
      </c>
      <c r="M38" s="31">
        <v>0</v>
      </c>
      <c r="N38" s="31">
        <v>0</v>
      </c>
      <c r="O38" s="31">
        <v>0</v>
      </c>
      <c r="P38" s="56">
        <v>0</v>
      </c>
      <c r="Q38" s="57">
        <v>0</v>
      </c>
      <c r="R38" s="58">
        <v>0</v>
      </c>
      <c r="S38" s="14" t="s">
        <v>53</v>
      </c>
    </row>
    <row r="39" spans="2:19" ht="12.75" customHeight="1" thickBot="1" x14ac:dyDescent="0.25">
      <c r="B39" s="59"/>
      <c r="C39" s="604" t="s">
        <v>54</v>
      </c>
      <c r="D39" s="605"/>
      <c r="E39" s="605"/>
      <c r="F39" s="606"/>
      <c r="G39" s="607">
        <f>G37-G38</f>
        <v>-978247.19996112585</v>
      </c>
      <c r="H39" s="608"/>
      <c r="I39" s="24">
        <f>I37-I38</f>
        <v>-43121.887909088997</v>
      </c>
      <c r="J39" s="25">
        <f t="shared" ref="J39:R39" si="3">J37-J38</f>
        <v>75257.830034945568</v>
      </c>
      <c r="K39" s="25">
        <f t="shared" si="3"/>
        <v>16250.338328190743</v>
      </c>
      <c r="L39" s="25">
        <f t="shared" si="3"/>
        <v>0</v>
      </c>
      <c r="M39" s="25">
        <f t="shared" si="3"/>
        <v>-20100.220332184494</v>
      </c>
      <c r="N39" s="25">
        <f t="shared" si="3"/>
        <v>0</v>
      </c>
      <c r="O39" s="25">
        <f t="shared" si="3"/>
        <v>-1153393.2693502863</v>
      </c>
      <c r="P39" s="60">
        <f t="shared" si="3"/>
        <v>217142.21926729823</v>
      </c>
      <c r="Q39" s="53">
        <f t="shared" si="3"/>
        <v>-70282.209999999992</v>
      </c>
      <c r="R39" s="37">
        <f t="shared" si="3"/>
        <v>0</v>
      </c>
      <c r="S39" s="38" t="s">
        <v>55</v>
      </c>
    </row>
    <row r="42" spans="2:19" ht="13.5" thickBot="1" x14ac:dyDescent="0.25">
      <c r="B42" s="2" t="s">
        <v>56</v>
      </c>
      <c r="C42" s="61"/>
      <c r="D42" s="61"/>
      <c r="E42" s="7" t="s">
        <v>605</v>
      </c>
    </row>
    <row r="43" spans="2:19" ht="13.5" thickBot="1" x14ac:dyDescent="0.25">
      <c r="B43" s="6"/>
      <c r="C43" s="6"/>
      <c r="D43" s="6"/>
      <c r="E43" s="6"/>
      <c r="F43" s="6"/>
      <c r="I43" s="655" t="s">
        <v>17</v>
      </c>
      <c r="J43" s="656"/>
      <c r="K43" s="656"/>
      <c r="L43" s="656"/>
      <c r="M43" s="656"/>
      <c r="N43" s="656"/>
      <c r="O43" s="656"/>
      <c r="P43" s="657"/>
    </row>
    <row r="44" spans="2:19" ht="14.25" customHeight="1" x14ac:dyDescent="0.2">
      <c r="B44" s="658" t="s">
        <v>18</v>
      </c>
      <c r="C44" s="659"/>
      <c r="D44" s="659"/>
      <c r="E44" s="659"/>
      <c r="F44" s="659"/>
      <c r="G44" s="664" t="s">
        <v>19</v>
      </c>
      <c r="H44" s="665"/>
      <c r="I44" s="670" t="s">
        <v>20</v>
      </c>
      <c r="J44" s="643" t="s">
        <v>21</v>
      </c>
      <c r="K44" s="643" t="s">
        <v>22</v>
      </c>
      <c r="L44" s="643" t="s">
        <v>23</v>
      </c>
      <c r="M44" s="643" t="s">
        <v>24</v>
      </c>
      <c r="N44" s="646" t="s">
        <v>25</v>
      </c>
      <c r="O44" s="643" t="s">
        <v>26</v>
      </c>
      <c r="P44" s="649" t="s">
        <v>27</v>
      </c>
      <c r="Q44" s="652" t="s">
        <v>28</v>
      </c>
      <c r="R44" s="632" t="s">
        <v>29</v>
      </c>
      <c r="S44" s="635" t="s">
        <v>30</v>
      </c>
    </row>
    <row r="45" spans="2:19" s="8" customFormat="1" ht="14.25" customHeight="1" x14ac:dyDescent="0.25">
      <c r="B45" s="660"/>
      <c r="C45" s="661"/>
      <c r="D45" s="661"/>
      <c r="E45" s="661"/>
      <c r="F45" s="661"/>
      <c r="G45" s="666"/>
      <c r="H45" s="667"/>
      <c r="I45" s="671"/>
      <c r="J45" s="644"/>
      <c r="K45" s="644"/>
      <c r="L45" s="644"/>
      <c r="M45" s="644"/>
      <c r="N45" s="647"/>
      <c r="O45" s="644"/>
      <c r="P45" s="650"/>
      <c r="Q45" s="653"/>
      <c r="R45" s="633"/>
      <c r="S45" s="636"/>
    </row>
    <row r="46" spans="2:19" s="8" customFormat="1" ht="19.5" customHeight="1" thickBot="1" x14ac:dyDescent="0.3">
      <c r="B46" s="662"/>
      <c r="C46" s="663"/>
      <c r="D46" s="663"/>
      <c r="E46" s="663"/>
      <c r="F46" s="663"/>
      <c r="G46" s="668"/>
      <c r="H46" s="669"/>
      <c r="I46" s="672"/>
      <c r="J46" s="645"/>
      <c r="K46" s="645"/>
      <c r="L46" s="645"/>
      <c r="M46" s="645"/>
      <c r="N46" s="648"/>
      <c r="O46" s="645"/>
      <c r="P46" s="651"/>
      <c r="Q46" s="654"/>
      <c r="R46" s="634"/>
      <c r="S46" s="637"/>
    </row>
    <row r="47" spans="2:19" x14ac:dyDescent="0.2">
      <c r="B47" s="638"/>
      <c r="C47" s="639" t="s">
        <v>31</v>
      </c>
      <c r="D47" s="639"/>
      <c r="E47" s="639"/>
      <c r="F47" s="640"/>
      <c r="G47" s="602">
        <f>SUM(I47:P47)</f>
        <v>3388573.5</v>
      </c>
      <c r="H47" s="603"/>
      <c r="I47" s="9">
        <v>1112229.6410591472</v>
      </c>
      <c r="J47" s="10">
        <v>390332.09</v>
      </c>
      <c r="K47" s="10">
        <v>23084.048940852823</v>
      </c>
      <c r="L47" s="10">
        <v>0</v>
      </c>
      <c r="M47" s="10">
        <v>46746.880000000005</v>
      </c>
      <c r="N47" s="10">
        <v>0</v>
      </c>
      <c r="O47" s="10">
        <v>606157.15</v>
      </c>
      <c r="P47" s="11">
        <v>1210023.6900000002</v>
      </c>
      <c r="Q47" s="12">
        <v>0</v>
      </c>
      <c r="R47" s="13">
        <v>0</v>
      </c>
      <c r="S47" s="62" t="s">
        <v>32</v>
      </c>
    </row>
    <row r="48" spans="2:19" x14ac:dyDescent="0.2">
      <c r="B48" s="638"/>
      <c r="C48" s="619" t="s">
        <v>33</v>
      </c>
      <c r="D48" s="619"/>
      <c r="E48" s="619"/>
      <c r="F48" s="620"/>
      <c r="G48" s="613">
        <f>SUM(I48:P48)</f>
        <v>3555650.3164711697</v>
      </c>
      <c r="H48" s="614"/>
      <c r="I48" s="15">
        <v>1445657.2251443237</v>
      </c>
      <c r="J48" s="16">
        <v>317131.93209884607</v>
      </c>
      <c r="K48" s="16">
        <v>15700.037215979062</v>
      </c>
      <c r="L48" s="16">
        <v>0</v>
      </c>
      <c r="M48" s="16">
        <v>75867.731955863012</v>
      </c>
      <c r="N48" s="16">
        <v>0</v>
      </c>
      <c r="O48" s="16">
        <v>792498.4270004757</v>
      </c>
      <c r="P48" s="17">
        <v>908794.96305568179</v>
      </c>
      <c r="Q48" s="18">
        <v>0</v>
      </c>
      <c r="R48" s="18">
        <v>0</v>
      </c>
      <c r="S48" s="63" t="s">
        <v>34</v>
      </c>
    </row>
    <row r="49" spans="2:19" x14ac:dyDescent="0.2">
      <c r="B49" s="638"/>
      <c r="C49" s="620" t="s">
        <v>35</v>
      </c>
      <c r="D49" s="641"/>
      <c r="E49" s="641"/>
      <c r="F49" s="642"/>
      <c r="G49" s="617">
        <f>Q49</f>
        <v>-89785.950000000012</v>
      </c>
      <c r="H49" s="618"/>
      <c r="I49" s="20">
        <v>0</v>
      </c>
      <c r="J49" s="21">
        <v>0</v>
      </c>
      <c r="K49" s="21">
        <v>0</v>
      </c>
      <c r="L49" s="21">
        <v>0</v>
      </c>
      <c r="M49" s="21">
        <v>0</v>
      </c>
      <c r="N49" s="21">
        <v>0</v>
      </c>
      <c r="O49" s="21">
        <v>0</v>
      </c>
      <c r="P49" s="22">
        <v>0</v>
      </c>
      <c r="Q49" s="18">
        <v>-89785.950000000012</v>
      </c>
      <c r="R49" s="18">
        <v>0</v>
      </c>
      <c r="S49" s="64" t="s">
        <v>36</v>
      </c>
    </row>
    <row r="50" spans="2:19" x14ac:dyDescent="0.2">
      <c r="B50" s="638"/>
      <c r="C50" s="619" t="s">
        <v>37</v>
      </c>
      <c r="D50" s="619"/>
      <c r="E50" s="619"/>
      <c r="F50" s="620"/>
      <c r="G50" s="617">
        <f t="shared" ref="G50:G51" si="4">SUM(I50:P50)</f>
        <v>242694.50127663222</v>
      </c>
      <c r="H50" s="618"/>
      <c r="I50" s="20">
        <v>242694.50127663222</v>
      </c>
      <c r="J50" s="21">
        <v>0</v>
      </c>
      <c r="K50" s="21">
        <v>0</v>
      </c>
      <c r="L50" s="21">
        <v>0</v>
      </c>
      <c r="M50" s="21">
        <v>0</v>
      </c>
      <c r="N50" s="21">
        <v>0</v>
      </c>
      <c r="O50" s="21">
        <v>0</v>
      </c>
      <c r="P50" s="22">
        <v>0</v>
      </c>
      <c r="Q50" s="18">
        <v>0</v>
      </c>
      <c r="R50" s="18">
        <v>242694.50127663222</v>
      </c>
      <c r="S50" s="64" t="s">
        <v>38</v>
      </c>
    </row>
    <row r="51" spans="2:19" x14ac:dyDescent="0.2">
      <c r="B51" s="638"/>
      <c r="C51" s="619" t="s">
        <v>39</v>
      </c>
      <c r="D51" s="619"/>
      <c r="E51" s="619"/>
      <c r="F51" s="620"/>
      <c r="G51" s="617">
        <f t="shared" si="4"/>
        <v>242694.50127663222</v>
      </c>
      <c r="H51" s="618"/>
      <c r="I51" s="20">
        <v>0</v>
      </c>
      <c r="J51" s="21">
        <v>242694.50127663222</v>
      </c>
      <c r="K51" s="21">
        <v>0</v>
      </c>
      <c r="L51" s="21">
        <v>0</v>
      </c>
      <c r="M51" s="21">
        <v>0</v>
      </c>
      <c r="N51" s="21">
        <v>0</v>
      </c>
      <c r="O51" s="21">
        <v>0</v>
      </c>
      <c r="P51" s="22">
        <v>0</v>
      </c>
      <c r="Q51" s="18">
        <v>0</v>
      </c>
      <c r="R51" s="18">
        <v>242694.50127663222</v>
      </c>
      <c r="S51" s="64" t="s">
        <v>38</v>
      </c>
    </row>
    <row r="52" spans="2:19" ht="13.5" thickBot="1" x14ac:dyDescent="0.25">
      <c r="B52" s="638"/>
      <c r="C52" s="621" t="s">
        <v>40</v>
      </c>
      <c r="D52" s="621"/>
      <c r="E52" s="621"/>
      <c r="F52" s="622"/>
      <c r="G52" s="607">
        <f>G47-G48-G49+G50-G51</f>
        <v>-77290.866471169691</v>
      </c>
      <c r="H52" s="608"/>
      <c r="I52" s="24">
        <v>-90733.082808544248</v>
      </c>
      <c r="J52" s="25">
        <v>-169494.34337547826</v>
      </c>
      <c r="K52" s="25">
        <v>7384.0117248737606</v>
      </c>
      <c r="L52" s="25">
        <v>0</v>
      </c>
      <c r="M52" s="25">
        <v>-29120.851955863007</v>
      </c>
      <c r="N52" s="25">
        <v>0</v>
      </c>
      <c r="O52" s="25">
        <v>-186341.27700047567</v>
      </c>
      <c r="P52" s="26">
        <v>301228.72694431839</v>
      </c>
      <c r="Q52" s="27">
        <v>89785.950000000012</v>
      </c>
      <c r="R52" s="28">
        <v>0</v>
      </c>
      <c r="S52" s="65" t="s">
        <v>41</v>
      </c>
    </row>
    <row r="53" spans="2:19" s="67" customFormat="1" x14ac:dyDescent="0.2">
      <c r="B53" s="623"/>
      <c r="C53" s="625" t="s">
        <v>42</v>
      </c>
      <c r="D53" s="625"/>
      <c r="E53" s="625"/>
      <c r="F53" s="626"/>
      <c r="G53" s="627">
        <f>SUM(I53:P53)</f>
        <v>6102.0699999996123</v>
      </c>
      <c r="H53" s="628"/>
      <c r="I53" s="30">
        <v>778.81126596545801</v>
      </c>
      <c r="J53" s="31">
        <v>819.39972892694641</v>
      </c>
      <c r="K53" s="31">
        <v>43.694657518075473</v>
      </c>
      <c r="L53" s="31">
        <v>0</v>
      </c>
      <c r="M53" s="31">
        <v>211.14692397741601</v>
      </c>
      <c r="N53" s="31">
        <v>0</v>
      </c>
      <c r="O53" s="31">
        <v>1813.8758953632787</v>
      </c>
      <c r="P53" s="31">
        <v>2435.1415282484377</v>
      </c>
      <c r="Q53" s="32">
        <v>0</v>
      </c>
      <c r="R53" s="32">
        <v>0</v>
      </c>
      <c r="S53" s="66" t="s">
        <v>43</v>
      </c>
    </row>
    <row r="54" spans="2:19" ht="13.5" thickBot="1" x14ac:dyDescent="0.25">
      <c r="B54" s="624"/>
      <c r="C54" s="629" t="s">
        <v>44</v>
      </c>
      <c r="D54" s="629"/>
      <c r="E54" s="629"/>
      <c r="F54" s="630"/>
      <c r="G54" s="607">
        <f t="shared" ref="G54:H54" si="5">G52+G53</f>
        <v>-71188.796471170077</v>
      </c>
      <c r="H54" s="631">
        <f t="shared" si="5"/>
        <v>0</v>
      </c>
      <c r="I54" s="34">
        <v>-89954.27154257879</v>
      </c>
      <c r="J54" s="35">
        <v>-168674.94364655131</v>
      </c>
      <c r="K54" s="35">
        <v>7427.7063823918361</v>
      </c>
      <c r="L54" s="35">
        <v>0</v>
      </c>
      <c r="M54" s="35">
        <v>-28909.705031885591</v>
      </c>
      <c r="N54" s="35">
        <v>0</v>
      </c>
      <c r="O54" s="35">
        <v>-184527.4011051124</v>
      </c>
      <c r="P54" s="36">
        <v>303663.86847256683</v>
      </c>
      <c r="Q54" s="37">
        <v>89785.950000000012</v>
      </c>
      <c r="R54" s="37">
        <v>0</v>
      </c>
      <c r="S54" s="68" t="s">
        <v>57</v>
      </c>
    </row>
    <row r="55" spans="2:19" ht="12.75" customHeight="1" x14ac:dyDescent="0.2">
      <c r="B55" s="39"/>
      <c r="C55" s="609" t="s">
        <v>46</v>
      </c>
      <c r="D55" s="609"/>
      <c r="E55" s="609"/>
      <c r="F55" s="610"/>
      <c r="G55" s="602">
        <f>SUM(I55:P55)</f>
        <v>0</v>
      </c>
      <c r="H55" s="603"/>
      <c r="I55" s="40">
        <v>0</v>
      </c>
      <c r="J55" s="41">
        <v>0</v>
      </c>
      <c r="K55" s="41">
        <v>0</v>
      </c>
      <c r="L55" s="41">
        <v>0</v>
      </c>
      <c r="M55" s="41">
        <v>0</v>
      </c>
      <c r="N55" s="41">
        <v>0</v>
      </c>
      <c r="O55" s="41">
        <v>0</v>
      </c>
      <c r="P55" s="42">
        <v>0</v>
      </c>
      <c r="Q55" s="43">
        <v>0</v>
      </c>
      <c r="R55" s="44">
        <v>0</v>
      </c>
      <c r="S55" s="62" t="s">
        <v>47</v>
      </c>
    </row>
    <row r="56" spans="2:19" ht="14.25" customHeight="1" x14ac:dyDescent="0.2">
      <c r="B56" s="45"/>
      <c r="C56" s="611" t="s">
        <v>48</v>
      </c>
      <c r="D56" s="611"/>
      <c r="E56" s="611"/>
      <c r="F56" s="612"/>
      <c r="G56" s="613">
        <f>SUM(I56:P56)</f>
        <v>0</v>
      </c>
      <c r="H56" s="614"/>
      <c r="I56" s="46">
        <v>0</v>
      </c>
      <c r="J56" s="47">
        <v>0</v>
      </c>
      <c r="K56" s="47">
        <v>0</v>
      </c>
      <c r="L56" s="47">
        <v>0</v>
      </c>
      <c r="M56" s="47">
        <v>0</v>
      </c>
      <c r="N56" s="47">
        <v>0</v>
      </c>
      <c r="O56" s="47">
        <v>0</v>
      </c>
      <c r="P56" s="48">
        <v>0</v>
      </c>
      <c r="Q56" s="49">
        <v>0</v>
      </c>
      <c r="R56" s="50">
        <v>0</v>
      </c>
      <c r="S56" s="69" t="s">
        <v>49</v>
      </c>
    </row>
    <row r="57" spans="2:19" s="67" customFormat="1" ht="15" customHeight="1" thickBot="1" x14ac:dyDescent="0.25">
      <c r="B57" s="52"/>
      <c r="C57" s="615" t="s">
        <v>50</v>
      </c>
      <c r="D57" s="616"/>
      <c r="E57" s="616"/>
      <c r="F57" s="616"/>
      <c r="G57" s="607">
        <f>G54-SUM(G55:H56)</f>
        <v>-71188.796471170077</v>
      </c>
      <c r="H57" s="608"/>
      <c r="I57" s="24">
        <v>-89954.27154257879</v>
      </c>
      <c r="J57" s="25">
        <v>-168674.94364655131</v>
      </c>
      <c r="K57" s="25">
        <v>7427.7063823918361</v>
      </c>
      <c r="L57" s="25">
        <v>0</v>
      </c>
      <c r="M57" s="25">
        <v>-28909.705031885591</v>
      </c>
      <c r="N57" s="25">
        <v>0</v>
      </c>
      <c r="O57" s="25">
        <v>-184527.4011051124</v>
      </c>
      <c r="P57" s="26">
        <v>303663.86847256683</v>
      </c>
      <c r="Q57" s="37">
        <v>89785.950000000012</v>
      </c>
      <c r="R57" s="53">
        <v>0</v>
      </c>
      <c r="S57" s="70" t="s">
        <v>51</v>
      </c>
    </row>
    <row r="58" spans="2:19" x14ac:dyDescent="0.2">
      <c r="B58" s="55"/>
      <c r="C58" s="600" t="s">
        <v>52</v>
      </c>
      <c r="D58" s="601"/>
      <c r="E58" s="601"/>
      <c r="F58" s="601"/>
      <c r="G58" s="602">
        <f>SUM(I58:P58)</f>
        <v>9084.9945906826815</v>
      </c>
      <c r="H58" s="603"/>
      <c r="I58" s="30">
        <v>7500.5261622647504</v>
      </c>
      <c r="J58" s="31">
        <v>1432.0475281450656</v>
      </c>
      <c r="K58" s="31">
        <v>152.42090027286588</v>
      </c>
      <c r="L58" s="31">
        <v>0</v>
      </c>
      <c r="M58" s="31">
        <v>0</v>
      </c>
      <c r="N58" s="31">
        <v>0</v>
      </c>
      <c r="O58" s="31">
        <v>0</v>
      </c>
      <c r="P58" s="56">
        <v>0</v>
      </c>
      <c r="Q58" s="57">
        <v>0</v>
      </c>
      <c r="R58" s="58">
        <v>0</v>
      </c>
      <c r="S58" s="66" t="s">
        <v>53</v>
      </c>
    </row>
    <row r="59" spans="2:19" ht="13.5" thickBot="1" x14ac:dyDescent="0.25">
      <c r="B59" s="59"/>
      <c r="C59" s="604" t="s">
        <v>54</v>
      </c>
      <c r="D59" s="605"/>
      <c r="E59" s="605"/>
      <c r="F59" s="606"/>
      <c r="G59" s="607">
        <f>G57-G58</f>
        <v>-80273.791061852753</v>
      </c>
      <c r="H59" s="608"/>
      <c r="I59" s="24">
        <v>-97454.797704843542</v>
      </c>
      <c r="J59" s="25">
        <v>-170106.99117469639</v>
      </c>
      <c r="K59" s="25">
        <v>7275.2854821189703</v>
      </c>
      <c r="L59" s="25">
        <v>0</v>
      </c>
      <c r="M59" s="25">
        <v>-28909.705031885591</v>
      </c>
      <c r="N59" s="25">
        <v>0</v>
      </c>
      <c r="O59" s="25">
        <v>-184527.4011051124</v>
      </c>
      <c r="P59" s="60">
        <v>303663.86847256683</v>
      </c>
      <c r="Q59" s="53">
        <v>89785.950000000012</v>
      </c>
      <c r="R59" s="37">
        <v>0</v>
      </c>
      <c r="S59" s="68" t="s">
        <v>55</v>
      </c>
    </row>
    <row r="61" spans="2:19" s="71" customFormat="1" x14ac:dyDescent="0.2"/>
    <row r="62" spans="2:19" s="71" customFormat="1" x14ac:dyDescent="0.2">
      <c r="B62" s="71" t="s">
        <v>58</v>
      </c>
      <c r="D62" s="71" t="s">
        <v>606</v>
      </c>
      <c r="F62" s="72"/>
      <c r="G62" s="73"/>
      <c r="J62" s="71" t="s">
        <v>607</v>
      </c>
      <c r="N62" s="74"/>
    </row>
    <row r="63" spans="2:19" s="71" customFormat="1" x14ac:dyDescent="0.2"/>
    <row r="64" spans="2:19" x14ac:dyDescent="0.2">
      <c r="B64" s="75" t="s">
        <v>59</v>
      </c>
    </row>
    <row r="65" spans="2:10" x14ac:dyDescent="0.2">
      <c r="B65" s="75" t="s">
        <v>60</v>
      </c>
    </row>
    <row r="66" spans="2:10" x14ac:dyDescent="0.2">
      <c r="B66" s="75" t="s">
        <v>61</v>
      </c>
    </row>
    <row r="67" spans="2:10" x14ac:dyDescent="0.2">
      <c r="B67" s="75" t="s">
        <v>62</v>
      </c>
    </row>
    <row r="68" spans="2:10" x14ac:dyDescent="0.2">
      <c r="B68" s="2" t="s">
        <v>63</v>
      </c>
    </row>
    <row r="73" spans="2:10" x14ac:dyDescent="0.2">
      <c r="B73" s="599"/>
      <c r="C73" s="599"/>
      <c r="D73" s="599"/>
      <c r="E73" s="599"/>
      <c r="F73" s="599"/>
      <c r="G73" s="599"/>
      <c r="H73" s="599"/>
      <c r="I73" s="599"/>
      <c r="J73" s="599"/>
    </row>
    <row r="74" spans="2:10" x14ac:dyDescent="0.2">
      <c r="B74" s="599"/>
      <c r="C74" s="599"/>
      <c r="D74" s="599"/>
      <c r="E74" s="599"/>
      <c r="F74" s="599"/>
      <c r="G74" s="599"/>
      <c r="H74" s="599"/>
      <c r="I74" s="599"/>
      <c r="J74" s="599"/>
    </row>
    <row r="75" spans="2:10" x14ac:dyDescent="0.2">
      <c r="B75" s="599"/>
      <c r="C75" s="599"/>
      <c r="D75" s="599"/>
      <c r="E75" s="599"/>
      <c r="F75" s="599"/>
      <c r="G75" s="599"/>
      <c r="H75" s="599"/>
      <c r="I75" s="599"/>
      <c r="J75" s="599"/>
    </row>
    <row r="76" spans="2:10" x14ac:dyDescent="0.2">
      <c r="B76" s="599"/>
      <c r="C76" s="599"/>
      <c r="D76" s="599"/>
      <c r="E76" s="599"/>
      <c r="F76" s="599"/>
      <c r="G76" s="599"/>
      <c r="H76" s="599"/>
      <c r="I76" s="599"/>
      <c r="J76" s="599"/>
    </row>
    <row r="77" spans="2:10" x14ac:dyDescent="0.2">
      <c r="B77" s="599"/>
      <c r="C77" s="599"/>
      <c r="D77" s="599"/>
      <c r="E77" s="599"/>
      <c r="F77" s="599"/>
      <c r="G77" s="599"/>
      <c r="H77" s="599"/>
      <c r="I77" s="599"/>
      <c r="J77" s="599"/>
    </row>
    <row r="78" spans="2:10" x14ac:dyDescent="0.2">
      <c r="B78" s="599"/>
      <c r="C78" s="599"/>
      <c r="D78" s="599"/>
      <c r="E78" s="599"/>
      <c r="F78" s="599"/>
      <c r="G78" s="599"/>
      <c r="H78" s="599"/>
      <c r="I78" s="599"/>
      <c r="J78" s="599"/>
    </row>
    <row r="79" spans="2:10" x14ac:dyDescent="0.2">
      <c r="B79" s="598"/>
      <c r="C79" s="598"/>
      <c r="D79" s="598"/>
      <c r="E79" s="598"/>
      <c r="F79" s="598"/>
      <c r="G79" s="598"/>
      <c r="H79" s="598"/>
      <c r="I79" s="598"/>
      <c r="J79" s="598"/>
    </row>
    <row r="80" spans="2:10" x14ac:dyDescent="0.2">
      <c r="B80" s="598"/>
      <c r="C80" s="598"/>
      <c r="D80" s="598"/>
      <c r="E80" s="598"/>
      <c r="F80" s="598"/>
      <c r="G80" s="598"/>
      <c r="H80" s="598"/>
      <c r="I80" s="598"/>
      <c r="J80" s="598"/>
    </row>
    <row r="81" spans="2:10" x14ac:dyDescent="0.2">
      <c r="B81" s="598"/>
      <c r="C81" s="598"/>
      <c r="D81" s="598"/>
      <c r="E81" s="598"/>
      <c r="F81" s="598"/>
      <c r="G81" s="598"/>
      <c r="H81" s="598"/>
      <c r="I81" s="598"/>
      <c r="J81" s="598"/>
    </row>
    <row r="82" spans="2:10" x14ac:dyDescent="0.2">
      <c r="B82" s="598"/>
      <c r="C82" s="598"/>
      <c r="D82" s="598"/>
      <c r="E82" s="598"/>
      <c r="F82" s="598"/>
      <c r="G82" s="598"/>
      <c r="H82" s="598"/>
      <c r="I82" s="598"/>
      <c r="J82" s="598"/>
    </row>
    <row r="83" spans="2:10" x14ac:dyDescent="0.2">
      <c r="B83" s="598"/>
      <c r="C83" s="598"/>
      <c r="D83" s="598"/>
      <c r="E83" s="598"/>
      <c r="F83" s="598"/>
      <c r="G83" s="598"/>
      <c r="H83" s="598"/>
      <c r="I83" s="598"/>
      <c r="J83" s="598"/>
    </row>
    <row r="84" spans="2:10" x14ac:dyDescent="0.2">
      <c r="B84" s="598"/>
      <c r="C84" s="598"/>
      <c r="D84" s="598"/>
      <c r="E84" s="598"/>
      <c r="F84" s="598"/>
      <c r="G84" s="598"/>
      <c r="H84" s="598"/>
      <c r="I84" s="598"/>
      <c r="J84" s="598"/>
    </row>
    <row r="86" spans="2:10" x14ac:dyDescent="0.2">
      <c r="B86" s="599"/>
      <c r="C86" s="599"/>
      <c r="D86" s="599"/>
      <c r="E86" s="599"/>
      <c r="F86" s="599"/>
      <c r="G86" s="599"/>
      <c r="H86" s="599"/>
      <c r="I86" s="599"/>
      <c r="J86" s="599"/>
    </row>
    <row r="87" spans="2:10" x14ac:dyDescent="0.2">
      <c r="B87" s="599"/>
      <c r="C87" s="599"/>
      <c r="D87" s="599"/>
      <c r="E87" s="599"/>
      <c r="F87" s="599"/>
      <c r="G87" s="599"/>
      <c r="H87" s="599"/>
      <c r="I87" s="599"/>
      <c r="J87" s="599"/>
    </row>
    <row r="88" spans="2:10" x14ac:dyDescent="0.2">
      <c r="B88" s="599"/>
      <c r="C88" s="599"/>
      <c r="D88" s="599"/>
      <c r="E88" s="599"/>
      <c r="F88" s="599"/>
      <c r="G88" s="599"/>
      <c r="H88" s="599"/>
      <c r="I88" s="599"/>
      <c r="J88" s="599"/>
    </row>
  </sheetData>
  <mergeCells count="126">
    <mergeCell ref="B7:D7"/>
    <mergeCell ref="E7:F7"/>
    <mergeCell ref="G7:I7"/>
    <mergeCell ref="J7:K7"/>
    <mergeCell ref="B8:D8"/>
    <mergeCell ref="E8:F8"/>
    <mergeCell ref="G8:I8"/>
    <mergeCell ref="J8:K8"/>
    <mergeCell ref="B5:D5"/>
    <mergeCell ref="E5:F5"/>
    <mergeCell ref="G5:I5"/>
    <mergeCell ref="J5:K5"/>
    <mergeCell ref="B6:D6"/>
    <mergeCell ref="E6:F6"/>
    <mergeCell ref="G6:I6"/>
    <mergeCell ref="J6:K6"/>
    <mergeCell ref="B11:D11"/>
    <mergeCell ref="E11:F11"/>
    <mergeCell ref="G11:I11"/>
    <mergeCell ref="J11:K11"/>
    <mergeCell ref="B12:D12"/>
    <mergeCell ref="E12:F12"/>
    <mergeCell ref="G12:I12"/>
    <mergeCell ref="J12:K12"/>
    <mergeCell ref="B9:D9"/>
    <mergeCell ref="E9:F9"/>
    <mergeCell ref="G9:I9"/>
    <mergeCell ref="J9:K9"/>
    <mergeCell ref="B10:D10"/>
    <mergeCell ref="E10:F10"/>
    <mergeCell ref="G10:I10"/>
    <mergeCell ref="J10:K10"/>
    <mergeCell ref="J24:J26"/>
    <mergeCell ref="K24:K26"/>
    <mergeCell ref="L24:L26"/>
    <mergeCell ref="B14:J14"/>
    <mergeCell ref="E16:G16"/>
    <mergeCell ref="E17:G17"/>
    <mergeCell ref="B19:F19"/>
    <mergeCell ref="B20:F20"/>
    <mergeCell ref="I23:P23"/>
    <mergeCell ref="B33:B34"/>
    <mergeCell ref="C33:F33"/>
    <mergeCell ref="G33:H33"/>
    <mergeCell ref="C34:F34"/>
    <mergeCell ref="G34:H34"/>
    <mergeCell ref="S24:S26"/>
    <mergeCell ref="B27:B32"/>
    <mergeCell ref="C27:F27"/>
    <mergeCell ref="G27:H27"/>
    <mergeCell ref="C28:F28"/>
    <mergeCell ref="G28:H28"/>
    <mergeCell ref="C29:F29"/>
    <mergeCell ref="G29:H29"/>
    <mergeCell ref="C30:F30"/>
    <mergeCell ref="G30:H30"/>
    <mergeCell ref="M24:M26"/>
    <mergeCell ref="N24:N26"/>
    <mergeCell ref="O24:O26"/>
    <mergeCell ref="P24:P26"/>
    <mergeCell ref="Q24:Q26"/>
    <mergeCell ref="R24:R26"/>
    <mergeCell ref="B24:F26"/>
    <mergeCell ref="G24:H26"/>
    <mergeCell ref="I24:I26"/>
    <mergeCell ref="C35:F35"/>
    <mergeCell ref="G35:H35"/>
    <mergeCell ref="C36:F36"/>
    <mergeCell ref="G36:H36"/>
    <mergeCell ref="C37:F37"/>
    <mergeCell ref="G37:H37"/>
    <mergeCell ref="C31:F31"/>
    <mergeCell ref="G31:H31"/>
    <mergeCell ref="C32:F32"/>
    <mergeCell ref="G32:H32"/>
    <mergeCell ref="C38:F38"/>
    <mergeCell ref="G38:H38"/>
    <mergeCell ref="C39:F39"/>
    <mergeCell ref="G39:H39"/>
    <mergeCell ref="I43:P43"/>
    <mergeCell ref="B44:F46"/>
    <mergeCell ref="G44:H46"/>
    <mergeCell ref="I44:I46"/>
    <mergeCell ref="J44:J46"/>
    <mergeCell ref="K44:K46"/>
    <mergeCell ref="B53:B54"/>
    <mergeCell ref="C53:F53"/>
    <mergeCell ref="G53:H53"/>
    <mergeCell ref="C54:F54"/>
    <mergeCell ref="G54:H54"/>
    <mergeCell ref="R44:R46"/>
    <mergeCell ref="S44:S46"/>
    <mergeCell ref="B47:B52"/>
    <mergeCell ref="C47:F47"/>
    <mergeCell ref="G47:H47"/>
    <mergeCell ref="C48:F48"/>
    <mergeCell ref="G48:H48"/>
    <mergeCell ref="C49:F49"/>
    <mergeCell ref="G49:H49"/>
    <mergeCell ref="C50:F50"/>
    <mergeCell ref="L44:L46"/>
    <mergeCell ref="M44:M46"/>
    <mergeCell ref="N44:N46"/>
    <mergeCell ref="O44:O46"/>
    <mergeCell ref="P44:P46"/>
    <mergeCell ref="Q44:Q46"/>
    <mergeCell ref="C55:F55"/>
    <mergeCell ref="G55:H55"/>
    <mergeCell ref="C56:F56"/>
    <mergeCell ref="G56:H56"/>
    <mergeCell ref="C57:F57"/>
    <mergeCell ref="G57:H57"/>
    <mergeCell ref="G50:H50"/>
    <mergeCell ref="C51:F51"/>
    <mergeCell ref="G51:H51"/>
    <mergeCell ref="C52:F52"/>
    <mergeCell ref="G52:H52"/>
    <mergeCell ref="B79:J81"/>
    <mergeCell ref="B82:J84"/>
    <mergeCell ref="B86:J88"/>
    <mergeCell ref="C58:F58"/>
    <mergeCell ref="G58:H58"/>
    <mergeCell ref="C59:F59"/>
    <mergeCell ref="G59:H59"/>
    <mergeCell ref="B73:J75"/>
    <mergeCell ref="B76:J78"/>
  </mergeCells>
  <printOptions horizontalCentered="1"/>
  <pageMargins left="0.31496062992125984" right="0.31496062992125984" top="0.74803149606299213" bottom="0.35433070866141736" header="0.31496062992125984" footer="0.31496062992125984"/>
  <pageSetup paperSize="9" scale="4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0" tint="-0.34998626667073579"/>
    <pageSetUpPr fitToPage="1"/>
  </sheetPr>
  <dimension ref="B1:AH170"/>
  <sheetViews>
    <sheetView zoomScale="70" zoomScaleNormal="70" zoomScaleSheetLayoutView="55" workbookViewId="0">
      <selection activeCell="K41" sqref="K41"/>
    </sheetView>
  </sheetViews>
  <sheetFormatPr defaultRowHeight="15" x14ac:dyDescent="0.25"/>
  <cols>
    <col min="1" max="1" width="3.28515625" style="518" customWidth="1"/>
    <col min="2" max="2" width="11.28515625" style="518" customWidth="1"/>
    <col min="3" max="5" width="9.140625" style="518"/>
    <col min="6" max="6" width="31.7109375" style="518" customWidth="1"/>
    <col min="7" max="8" width="13.85546875" style="518" customWidth="1"/>
    <col min="9" max="10" width="18.140625" style="518" customWidth="1"/>
    <col min="11" max="11" width="11.140625" style="518" customWidth="1"/>
    <col min="12" max="12" width="15.85546875" style="518" customWidth="1"/>
    <col min="13" max="13" width="13.42578125" style="518" customWidth="1"/>
    <col min="14" max="14" width="21.7109375" style="518" customWidth="1"/>
    <col min="15" max="15" width="15.7109375" style="518" customWidth="1"/>
    <col min="16" max="16" width="16.5703125" style="518" customWidth="1"/>
    <col min="17" max="17" width="16.28515625" style="518" customWidth="1"/>
    <col min="18" max="18" width="15.42578125" style="518" customWidth="1"/>
    <col min="19" max="19" width="13.28515625" style="518" customWidth="1"/>
    <col min="20" max="20" width="14" style="518" customWidth="1"/>
    <col min="21" max="216" width="9.140625" style="518"/>
    <col min="217" max="217" width="0" style="518" hidden="1" customWidth="1"/>
    <col min="218" max="218" width="11.28515625" style="518" customWidth="1"/>
    <col min="219" max="221" width="9.140625" style="518"/>
    <col min="222" max="222" width="31.7109375" style="518" customWidth="1"/>
    <col min="223" max="224" width="13.85546875" style="518" customWidth="1"/>
    <col min="225" max="228" width="9.140625" style="518"/>
    <col min="229" max="229" width="13.42578125" style="518" customWidth="1"/>
    <col min="230" max="233" width="9.140625" style="518"/>
    <col min="234" max="234" width="15.42578125" style="518" customWidth="1"/>
    <col min="235" max="238" width="9.140625" style="518"/>
    <col min="239" max="242" width="9.140625" style="518" customWidth="1"/>
    <col min="243" max="243" width="13.42578125" style="518" customWidth="1"/>
    <col min="244" max="245" width="9.140625" style="518" customWidth="1"/>
    <col min="246" max="246" width="14.85546875" style="518" customWidth="1"/>
    <col min="247" max="472" width="9.140625" style="518"/>
    <col min="473" max="473" width="0" style="518" hidden="1" customWidth="1"/>
    <col min="474" max="474" width="11.28515625" style="518" customWidth="1"/>
    <col min="475" max="477" width="9.140625" style="518"/>
    <col min="478" max="478" width="31.7109375" style="518" customWidth="1"/>
    <col min="479" max="480" width="13.85546875" style="518" customWidth="1"/>
    <col min="481" max="484" width="9.140625" style="518"/>
    <col min="485" max="485" width="13.42578125" style="518" customWidth="1"/>
    <col min="486" max="489" width="9.140625" style="518"/>
    <col min="490" max="490" width="15.42578125" style="518" customWidth="1"/>
    <col min="491" max="494" width="9.140625" style="518"/>
    <col min="495" max="498" width="9.140625" style="518" customWidth="1"/>
    <col min="499" max="499" width="13.42578125" style="518" customWidth="1"/>
    <col min="500" max="501" width="9.140625" style="518" customWidth="1"/>
    <col min="502" max="502" width="14.85546875" style="518" customWidth="1"/>
    <col min="503" max="728" width="9.140625" style="518"/>
    <col min="729" max="729" width="0" style="518" hidden="1" customWidth="1"/>
    <col min="730" max="730" width="11.28515625" style="518" customWidth="1"/>
    <col min="731" max="733" width="9.140625" style="518"/>
    <col min="734" max="734" width="31.7109375" style="518" customWidth="1"/>
    <col min="735" max="736" width="13.85546875" style="518" customWidth="1"/>
    <col min="737" max="740" width="9.140625" style="518"/>
    <col min="741" max="741" width="13.42578125" style="518" customWidth="1"/>
    <col min="742" max="745" width="9.140625" style="518"/>
    <col min="746" max="746" width="15.42578125" style="518" customWidth="1"/>
    <col min="747" max="750" width="9.140625" style="518"/>
    <col min="751" max="754" width="9.140625" style="518" customWidth="1"/>
    <col min="755" max="755" width="13.42578125" style="518" customWidth="1"/>
    <col min="756" max="757" width="9.140625" style="518" customWidth="1"/>
    <col min="758" max="758" width="14.85546875" style="518" customWidth="1"/>
    <col min="759" max="984" width="9.140625" style="518"/>
    <col min="985" max="985" width="0" style="518" hidden="1" customWidth="1"/>
    <col min="986" max="986" width="11.28515625" style="518" customWidth="1"/>
    <col min="987" max="989" width="9.140625" style="518"/>
    <col min="990" max="990" width="31.7109375" style="518" customWidth="1"/>
    <col min="991" max="992" width="13.85546875" style="518" customWidth="1"/>
    <col min="993" max="996" width="9.140625" style="518"/>
    <col min="997" max="997" width="13.42578125" style="518" customWidth="1"/>
    <col min="998" max="1001" width="9.140625" style="518"/>
    <col min="1002" max="1002" width="15.42578125" style="518" customWidth="1"/>
    <col min="1003" max="1006" width="9.140625" style="518"/>
    <col min="1007" max="1010" width="9.140625" style="518" customWidth="1"/>
    <col min="1011" max="1011" width="13.42578125" style="518" customWidth="1"/>
    <col min="1012" max="1013" width="9.140625" style="518" customWidth="1"/>
    <col min="1014" max="1014" width="14.85546875" style="518" customWidth="1"/>
    <col min="1015" max="1240" width="9.140625" style="518"/>
    <col min="1241" max="1241" width="0" style="518" hidden="1" customWidth="1"/>
    <col min="1242" max="1242" width="11.28515625" style="518" customWidth="1"/>
    <col min="1243" max="1245" width="9.140625" style="518"/>
    <col min="1246" max="1246" width="31.7109375" style="518" customWidth="1"/>
    <col min="1247" max="1248" width="13.85546875" style="518" customWidth="1"/>
    <col min="1249" max="1252" width="9.140625" style="518"/>
    <col min="1253" max="1253" width="13.42578125" style="518" customWidth="1"/>
    <col min="1254" max="1257" width="9.140625" style="518"/>
    <col min="1258" max="1258" width="15.42578125" style="518" customWidth="1"/>
    <col min="1259" max="1262" width="9.140625" style="518"/>
    <col min="1263" max="1266" width="9.140625" style="518" customWidth="1"/>
    <col min="1267" max="1267" width="13.42578125" style="518" customWidth="1"/>
    <col min="1268" max="1269" width="9.140625" style="518" customWidth="1"/>
    <col min="1270" max="1270" width="14.85546875" style="518" customWidth="1"/>
    <col min="1271" max="1496" width="9.140625" style="518"/>
    <col min="1497" max="1497" width="0" style="518" hidden="1" customWidth="1"/>
    <col min="1498" max="1498" width="11.28515625" style="518" customWidth="1"/>
    <col min="1499" max="1501" width="9.140625" style="518"/>
    <col min="1502" max="1502" width="31.7109375" style="518" customWidth="1"/>
    <col min="1503" max="1504" width="13.85546875" style="518" customWidth="1"/>
    <col min="1505" max="1508" width="9.140625" style="518"/>
    <col min="1509" max="1509" width="13.42578125" style="518" customWidth="1"/>
    <col min="1510" max="1513" width="9.140625" style="518"/>
    <col min="1514" max="1514" width="15.42578125" style="518" customWidth="1"/>
    <col min="1515" max="1518" width="9.140625" style="518"/>
    <col min="1519" max="1522" width="9.140625" style="518" customWidth="1"/>
    <col min="1523" max="1523" width="13.42578125" style="518" customWidth="1"/>
    <col min="1524" max="1525" width="9.140625" style="518" customWidth="1"/>
    <col min="1526" max="1526" width="14.85546875" style="518" customWidth="1"/>
    <col min="1527" max="1752" width="9.140625" style="518"/>
    <col min="1753" max="1753" width="0" style="518" hidden="1" customWidth="1"/>
    <col min="1754" max="1754" width="11.28515625" style="518" customWidth="1"/>
    <col min="1755" max="1757" width="9.140625" style="518"/>
    <col min="1758" max="1758" width="31.7109375" style="518" customWidth="1"/>
    <col min="1759" max="1760" width="13.85546875" style="518" customWidth="1"/>
    <col min="1761" max="1764" width="9.140625" style="518"/>
    <col min="1765" max="1765" width="13.42578125" style="518" customWidth="1"/>
    <col min="1766" max="1769" width="9.140625" style="518"/>
    <col min="1770" max="1770" width="15.42578125" style="518" customWidth="1"/>
    <col min="1771" max="1774" width="9.140625" style="518"/>
    <col min="1775" max="1778" width="9.140625" style="518" customWidth="1"/>
    <col min="1779" max="1779" width="13.42578125" style="518" customWidth="1"/>
    <col min="1780" max="1781" width="9.140625" style="518" customWidth="1"/>
    <col min="1782" max="1782" width="14.85546875" style="518" customWidth="1"/>
    <col min="1783" max="2008" width="9.140625" style="518"/>
    <col min="2009" max="2009" width="0" style="518" hidden="1" customWidth="1"/>
    <col min="2010" max="2010" width="11.28515625" style="518" customWidth="1"/>
    <col min="2011" max="2013" width="9.140625" style="518"/>
    <col min="2014" max="2014" width="31.7109375" style="518" customWidth="1"/>
    <col min="2015" max="2016" width="13.85546875" style="518" customWidth="1"/>
    <col min="2017" max="2020" width="9.140625" style="518"/>
    <col min="2021" max="2021" width="13.42578125" style="518" customWidth="1"/>
    <col min="2022" max="2025" width="9.140625" style="518"/>
    <col min="2026" max="2026" width="15.42578125" style="518" customWidth="1"/>
    <col min="2027" max="2030" width="9.140625" style="518"/>
    <col min="2031" max="2034" width="9.140625" style="518" customWidth="1"/>
    <col min="2035" max="2035" width="13.42578125" style="518" customWidth="1"/>
    <col min="2036" max="2037" width="9.140625" style="518" customWidth="1"/>
    <col min="2038" max="2038" width="14.85546875" style="518" customWidth="1"/>
    <col min="2039" max="2264" width="9.140625" style="518"/>
    <col min="2265" max="2265" width="0" style="518" hidden="1" customWidth="1"/>
    <col min="2266" max="2266" width="11.28515625" style="518" customWidth="1"/>
    <col min="2267" max="2269" width="9.140625" style="518"/>
    <col min="2270" max="2270" width="31.7109375" style="518" customWidth="1"/>
    <col min="2271" max="2272" width="13.85546875" style="518" customWidth="1"/>
    <col min="2273" max="2276" width="9.140625" style="518"/>
    <col min="2277" max="2277" width="13.42578125" style="518" customWidth="1"/>
    <col min="2278" max="2281" width="9.140625" style="518"/>
    <col min="2282" max="2282" width="15.42578125" style="518" customWidth="1"/>
    <col min="2283" max="2286" width="9.140625" style="518"/>
    <col min="2287" max="2290" width="9.140625" style="518" customWidth="1"/>
    <col min="2291" max="2291" width="13.42578125" style="518" customWidth="1"/>
    <col min="2292" max="2293" width="9.140625" style="518" customWidth="1"/>
    <col min="2294" max="2294" width="14.85546875" style="518" customWidth="1"/>
    <col min="2295" max="2520" width="9.140625" style="518"/>
    <col min="2521" max="2521" width="0" style="518" hidden="1" customWidth="1"/>
    <col min="2522" max="2522" width="11.28515625" style="518" customWidth="1"/>
    <col min="2523" max="2525" width="9.140625" style="518"/>
    <col min="2526" max="2526" width="31.7109375" style="518" customWidth="1"/>
    <col min="2527" max="2528" width="13.85546875" style="518" customWidth="1"/>
    <col min="2529" max="2532" width="9.140625" style="518"/>
    <col min="2533" max="2533" width="13.42578125" style="518" customWidth="1"/>
    <col min="2534" max="2537" width="9.140625" style="518"/>
    <col min="2538" max="2538" width="15.42578125" style="518" customWidth="1"/>
    <col min="2539" max="2542" width="9.140625" style="518"/>
    <col min="2543" max="2546" width="9.140625" style="518" customWidth="1"/>
    <col min="2547" max="2547" width="13.42578125" style="518" customWidth="1"/>
    <col min="2548" max="2549" width="9.140625" style="518" customWidth="1"/>
    <col min="2550" max="2550" width="14.85546875" style="518" customWidth="1"/>
    <col min="2551" max="2776" width="9.140625" style="518"/>
    <col min="2777" max="2777" width="0" style="518" hidden="1" customWidth="1"/>
    <col min="2778" max="2778" width="11.28515625" style="518" customWidth="1"/>
    <col min="2779" max="2781" width="9.140625" style="518"/>
    <col min="2782" max="2782" width="31.7109375" style="518" customWidth="1"/>
    <col min="2783" max="2784" width="13.85546875" style="518" customWidth="1"/>
    <col min="2785" max="2788" width="9.140625" style="518"/>
    <col min="2789" max="2789" width="13.42578125" style="518" customWidth="1"/>
    <col min="2790" max="2793" width="9.140625" style="518"/>
    <col min="2794" max="2794" width="15.42578125" style="518" customWidth="1"/>
    <col min="2795" max="2798" width="9.140625" style="518"/>
    <col min="2799" max="2802" width="9.140625" style="518" customWidth="1"/>
    <col min="2803" max="2803" width="13.42578125" style="518" customWidth="1"/>
    <col min="2804" max="2805" width="9.140625" style="518" customWidth="1"/>
    <col min="2806" max="2806" width="14.85546875" style="518" customWidth="1"/>
    <col min="2807" max="3032" width="9.140625" style="518"/>
    <col min="3033" max="3033" width="0" style="518" hidden="1" customWidth="1"/>
    <col min="3034" max="3034" width="11.28515625" style="518" customWidth="1"/>
    <col min="3035" max="3037" width="9.140625" style="518"/>
    <col min="3038" max="3038" width="31.7109375" style="518" customWidth="1"/>
    <col min="3039" max="3040" width="13.85546875" style="518" customWidth="1"/>
    <col min="3041" max="3044" width="9.140625" style="518"/>
    <col min="3045" max="3045" width="13.42578125" style="518" customWidth="1"/>
    <col min="3046" max="3049" width="9.140625" style="518"/>
    <col min="3050" max="3050" width="15.42578125" style="518" customWidth="1"/>
    <col min="3051" max="3054" width="9.140625" style="518"/>
    <col min="3055" max="3058" width="9.140625" style="518" customWidth="1"/>
    <col min="3059" max="3059" width="13.42578125" style="518" customWidth="1"/>
    <col min="3060" max="3061" width="9.140625" style="518" customWidth="1"/>
    <col min="3062" max="3062" width="14.85546875" style="518" customWidth="1"/>
    <col min="3063" max="3288" width="9.140625" style="518"/>
    <col min="3289" max="3289" width="0" style="518" hidden="1" customWidth="1"/>
    <col min="3290" max="3290" width="11.28515625" style="518" customWidth="1"/>
    <col min="3291" max="3293" width="9.140625" style="518"/>
    <col min="3294" max="3294" width="31.7109375" style="518" customWidth="1"/>
    <col min="3295" max="3296" width="13.85546875" style="518" customWidth="1"/>
    <col min="3297" max="3300" width="9.140625" style="518"/>
    <col min="3301" max="3301" width="13.42578125" style="518" customWidth="1"/>
    <col min="3302" max="3305" width="9.140625" style="518"/>
    <col min="3306" max="3306" width="15.42578125" style="518" customWidth="1"/>
    <col min="3307" max="3310" width="9.140625" style="518"/>
    <col min="3311" max="3314" width="9.140625" style="518" customWidth="1"/>
    <col min="3315" max="3315" width="13.42578125" style="518" customWidth="1"/>
    <col min="3316" max="3317" width="9.140625" style="518" customWidth="1"/>
    <col min="3318" max="3318" width="14.85546875" style="518" customWidth="1"/>
    <col min="3319" max="3544" width="9.140625" style="518"/>
    <col min="3545" max="3545" width="0" style="518" hidden="1" customWidth="1"/>
    <col min="3546" max="3546" width="11.28515625" style="518" customWidth="1"/>
    <col min="3547" max="3549" width="9.140625" style="518"/>
    <col min="3550" max="3550" width="31.7109375" style="518" customWidth="1"/>
    <col min="3551" max="3552" width="13.85546875" style="518" customWidth="1"/>
    <col min="3553" max="3556" width="9.140625" style="518"/>
    <col min="3557" max="3557" width="13.42578125" style="518" customWidth="1"/>
    <col min="3558" max="3561" width="9.140625" style="518"/>
    <col min="3562" max="3562" width="15.42578125" style="518" customWidth="1"/>
    <col min="3563" max="3566" width="9.140625" style="518"/>
    <col min="3567" max="3570" width="9.140625" style="518" customWidth="1"/>
    <col min="3571" max="3571" width="13.42578125" style="518" customWidth="1"/>
    <col min="3572" max="3573" width="9.140625" style="518" customWidth="1"/>
    <col min="3574" max="3574" width="14.85546875" style="518" customWidth="1"/>
    <col min="3575" max="3800" width="9.140625" style="518"/>
    <col min="3801" max="3801" width="0" style="518" hidden="1" customWidth="1"/>
    <col min="3802" max="3802" width="11.28515625" style="518" customWidth="1"/>
    <col min="3803" max="3805" width="9.140625" style="518"/>
    <col min="3806" max="3806" width="31.7109375" style="518" customWidth="1"/>
    <col min="3807" max="3808" width="13.85546875" style="518" customWidth="1"/>
    <col min="3809" max="3812" width="9.140625" style="518"/>
    <col min="3813" max="3813" width="13.42578125" style="518" customWidth="1"/>
    <col min="3814" max="3817" width="9.140625" style="518"/>
    <col min="3818" max="3818" width="15.42578125" style="518" customWidth="1"/>
    <col min="3819" max="3822" width="9.140625" style="518"/>
    <col min="3823" max="3826" width="9.140625" style="518" customWidth="1"/>
    <col min="3827" max="3827" width="13.42578125" style="518" customWidth="1"/>
    <col min="3828" max="3829" width="9.140625" style="518" customWidth="1"/>
    <col min="3830" max="3830" width="14.85546875" style="518" customWidth="1"/>
    <col min="3831" max="4056" width="9.140625" style="518"/>
    <col min="4057" max="4057" width="0" style="518" hidden="1" customWidth="1"/>
    <col min="4058" max="4058" width="11.28515625" style="518" customWidth="1"/>
    <col min="4059" max="4061" width="9.140625" style="518"/>
    <col min="4062" max="4062" width="31.7109375" style="518" customWidth="1"/>
    <col min="4063" max="4064" width="13.85546875" style="518" customWidth="1"/>
    <col min="4065" max="4068" width="9.140625" style="518"/>
    <col min="4069" max="4069" width="13.42578125" style="518" customWidth="1"/>
    <col min="4070" max="4073" width="9.140625" style="518"/>
    <col min="4074" max="4074" width="15.42578125" style="518" customWidth="1"/>
    <col min="4075" max="4078" width="9.140625" style="518"/>
    <col min="4079" max="4082" width="9.140625" style="518" customWidth="1"/>
    <col min="4083" max="4083" width="13.42578125" style="518" customWidth="1"/>
    <col min="4084" max="4085" width="9.140625" style="518" customWidth="1"/>
    <col min="4086" max="4086" width="14.85546875" style="518" customWidth="1"/>
    <col min="4087" max="4312" width="9.140625" style="518"/>
    <col min="4313" max="4313" width="0" style="518" hidden="1" customWidth="1"/>
    <col min="4314" max="4314" width="11.28515625" style="518" customWidth="1"/>
    <col min="4315" max="4317" width="9.140625" style="518"/>
    <col min="4318" max="4318" width="31.7109375" style="518" customWidth="1"/>
    <col min="4319" max="4320" width="13.85546875" style="518" customWidth="1"/>
    <col min="4321" max="4324" width="9.140625" style="518"/>
    <col min="4325" max="4325" width="13.42578125" style="518" customWidth="1"/>
    <col min="4326" max="4329" width="9.140625" style="518"/>
    <col min="4330" max="4330" width="15.42578125" style="518" customWidth="1"/>
    <col min="4331" max="4334" width="9.140625" style="518"/>
    <col min="4335" max="4338" width="9.140625" style="518" customWidth="1"/>
    <col min="4339" max="4339" width="13.42578125" style="518" customWidth="1"/>
    <col min="4340" max="4341" width="9.140625" style="518" customWidth="1"/>
    <col min="4342" max="4342" width="14.85546875" style="518" customWidth="1"/>
    <col min="4343" max="4568" width="9.140625" style="518"/>
    <col min="4569" max="4569" width="0" style="518" hidden="1" customWidth="1"/>
    <col min="4570" max="4570" width="11.28515625" style="518" customWidth="1"/>
    <col min="4571" max="4573" width="9.140625" style="518"/>
    <col min="4574" max="4574" width="31.7109375" style="518" customWidth="1"/>
    <col min="4575" max="4576" width="13.85546875" style="518" customWidth="1"/>
    <col min="4577" max="4580" width="9.140625" style="518"/>
    <col min="4581" max="4581" width="13.42578125" style="518" customWidth="1"/>
    <col min="4582" max="4585" width="9.140625" style="518"/>
    <col min="4586" max="4586" width="15.42578125" style="518" customWidth="1"/>
    <col min="4587" max="4590" width="9.140625" style="518"/>
    <col min="4591" max="4594" width="9.140625" style="518" customWidth="1"/>
    <col min="4595" max="4595" width="13.42578125" style="518" customWidth="1"/>
    <col min="4596" max="4597" width="9.140625" style="518" customWidth="1"/>
    <col min="4598" max="4598" width="14.85546875" style="518" customWidth="1"/>
    <col min="4599" max="4824" width="9.140625" style="518"/>
    <col min="4825" max="4825" width="0" style="518" hidden="1" customWidth="1"/>
    <col min="4826" max="4826" width="11.28515625" style="518" customWidth="1"/>
    <col min="4827" max="4829" width="9.140625" style="518"/>
    <col min="4830" max="4830" width="31.7109375" style="518" customWidth="1"/>
    <col min="4831" max="4832" width="13.85546875" style="518" customWidth="1"/>
    <col min="4833" max="4836" width="9.140625" style="518"/>
    <col min="4837" max="4837" width="13.42578125" style="518" customWidth="1"/>
    <col min="4838" max="4841" width="9.140625" style="518"/>
    <col min="4842" max="4842" width="15.42578125" style="518" customWidth="1"/>
    <col min="4843" max="4846" width="9.140625" style="518"/>
    <col min="4847" max="4850" width="9.140625" style="518" customWidth="1"/>
    <col min="4851" max="4851" width="13.42578125" style="518" customWidth="1"/>
    <col min="4852" max="4853" width="9.140625" style="518" customWidth="1"/>
    <col min="4854" max="4854" width="14.85546875" style="518" customWidth="1"/>
    <col min="4855" max="5080" width="9.140625" style="518"/>
    <col min="5081" max="5081" width="0" style="518" hidden="1" customWidth="1"/>
    <col min="5082" max="5082" width="11.28515625" style="518" customWidth="1"/>
    <col min="5083" max="5085" width="9.140625" style="518"/>
    <col min="5086" max="5086" width="31.7109375" style="518" customWidth="1"/>
    <col min="5087" max="5088" width="13.85546875" style="518" customWidth="1"/>
    <col min="5089" max="5092" width="9.140625" style="518"/>
    <col min="5093" max="5093" width="13.42578125" style="518" customWidth="1"/>
    <col min="5094" max="5097" width="9.140625" style="518"/>
    <col min="5098" max="5098" width="15.42578125" style="518" customWidth="1"/>
    <col min="5099" max="5102" width="9.140625" style="518"/>
    <col min="5103" max="5106" width="9.140625" style="518" customWidth="1"/>
    <col min="5107" max="5107" width="13.42578125" style="518" customWidth="1"/>
    <col min="5108" max="5109" width="9.140625" style="518" customWidth="1"/>
    <col min="5110" max="5110" width="14.85546875" style="518" customWidth="1"/>
    <col min="5111" max="5336" width="9.140625" style="518"/>
    <col min="5337" max="5337" width="0" style="518" hidden="1" customWidth="1"/>
    <col min="5338" max="5338" width="11.28515625" style="518" customWidth="1"/>
    <col min="5339" max="5341" width="9.140625" style="518"/>
    <col min="5342" max="5342" width="31.7109375" style="518" customWidth="1"/>
    <col min="5343" max="5344" width="13.85546875" style="518" customWidth="1"/>
    <col min="5345" max="5348" width="9.140625" style="518"/>
    <col min="5349" max="5349" width="13.42578125" style="518" customWidth="1"/>
    <col min="5350" max="5353" width="9.140625" style="518"/>
    <col min="5354" max="5354" width="15.42578125" style="518" customWidth="1"/>
    <col min="5355" max="5358" width="9.140625" style="518"/>
    <col min="5359" max="5362" width="9.140625" style="518" customWidth="1"/>
    <col min="5363" max="5363" width="13.42578125" style="518" customWidth="1"/>
    <col min="5364" max="5365" width="9.140625" style="518" customWidth="1"/>
    <col min="5366" max="5366" width="14.85546875" style="518" customWidth="1"/>
    <col min="5367" max="5592" width="9.140625" style="518"/>
    <col min="5593" max="5593" width="0" style="518" hidden="1" customWidth="1"/>
    <col min="5594" max="5594" width="11.28515625" style="518" customWidth="1"/>
    <col min="5595" max="5597" width="9.140625" style="518"/>
    <col min="5598" max="5598" width="31.7109375" style="518" customWidth="1"/>
    <col min="5599" max="5600" width="13.85546875" style="518" customWidth="1"/>
    <col min="5601" max="5604" width="9.140625" style="518"/>
    <col min="5605" max="5605" width="13.42578125" style="518" customWidth="1"/>
    <col min="5606" max="5609" width="9.140625" style="518"/>
    <col min="5610" max="5610" width="15.42578125" style="518" customWidth="1"/>
    <col min="5611" max="5614" width="9.140625" style="518"/>
    <col min="5615" max="5618" width="9.140625" style="518" customWidth="1"/>
    <col min="5619" max="5619" width="13.42578125" style="518" customWidth="1"/>
    <col min="5620" max="5621" width="9.140625" style="518" customWidth="1"/>
    <col min="5622" max="5622" width="14.85546875" style="518" customWidth="1"/>
    <col min="5623" max="5848" width="9.140625" style="518"/>
    <col min="5849" max="5849" width="0" style="518" hidden="1" customWidth="1"/>
    <col min="5850" max="5850" width="11.28515625" style="518" customWidth="1"/>
    <col min="5851" max="5853" width="9.140625" style="518"/>
    <col min="5854" max="5854" width="31.7109375" style="518" customWidth="1"/>
    <col min="5855" max="5856" width="13.85546875" style="518" customWidth="1"/>
    <col min="5857" max="5860" width="9.140625" style="518"/>
    <col min="5861" max="5861" width="13.42578125" style="518" customWidth="1"/>
    <col min="5862" max="5865" width="9.140625" style="518"/>
    <col min="5866" max="5866" width="15.42578125" style="518" customWidth="1"/>
    <col min="5867" max="5870" width="9.140625" style="518"/>
    <col min="5871" max="5874" width="9.140625" style="518" customWidth="1"/>
    <col min="5875" max="5875" width="13.42578125" style="518" customWidth="1"/>
    <col min="5876" max="5877" width="9.140625" style="518" customWidth="1"/>
    <col min="5878" max="5878" width="14.85546875" style="518" customWidth="1"/>
    <col min="5879" max="6104" width="9.140625" style="518"/>
    <col min="6105" max="6105" width="0" style="518" hidden="1" customWidth="1"/>
    <col min="6106" max="6106" width="11.28515625" style="518" customWidth="1"/>
    <col min="6107" max="6109" width="9.140625" style="518"/>
    <col min="6110" max="6110" width="31.7109375" style="518" customWidth="1"/>
    <col min="6111" max="6112" width="13.85546875" style="518" customWidth="1"/>
    <col min="6113" max="6116" width="9.140625" style="518"/>
    <col min="6117" max="6117" width="13.42578125" style="518" customWidth="1"/>
    <col min="6118" max="6121" width="9.140625" style="518"/>
    <col min="6122" max="6122" width="15.42578125" style="518" customWidth="1"/>
    <col min="6123" max="6126" width="9.140625" style="518"/>
    <col min="6127" max="6130" width="9.140625" style="518" customWidth="1"/>
    <col min="6131" max="6131" width="13.42578125" style="518" customWidth="1"/>
    <col min="6132" max="6133" width="9.140625" style="518" customWidth="1"/>
    <col min="6134" max="6134" width="14.85546875" style="518" customWidth="1"/>
    <col min="6135" max="6360" width="9.140625" style="518"/>
    <col min="6361" max="6361" width="0" style="518" hidden="1" customWidth="1"/>
    <col min="6362" max="6362" width="11.28515625" style="518" customWidth="1"/>
    <col min="6363" max="6365" width="9.140625" style="518"/>
    <col min="6366" max="6366" width="31.7109375" style="518" customWidth="1"/>
    <col min="6367" max="6368" width="13.85546875" style="518" customWidth="1"/>
    <col min="6369" max="6372" width="9.140625" style="518"/>
    <col min="6373" max="6373" width="13.42578125" style="518" customWidth="1"/>
    <col min="6374" max="6377" width="9.140625" style="518"/>
    <col min="6378" max="6378" width="15.42578125" style="518" customWidth="1"/>
    <col min="6379" max="6382" width="9.140625" style="518"/>
    <col min="6383" max="6386" width="9.140625" style="518" customWidth="1"/>
    <col min="6387" max="6387" width="13.42578125" style="518" customWidth="1"/>
    <col min="6388" max="6389" width="9.140625" style="518" customWidth="1"/>
    <col min="6390" max="6390" width="14.85546875" style="518" customWidth="1"/>
    <col min="6391" max="6616" width="9.140625" style="518"/>
    <col min="6617" max="6617" width="0" style="518" hidden="1" customWidth="1"/>
    <col min="6618" max="6618" width="11.28515625" style="518" customWidth="1"/>
    <col min="6619" max="6621" width="9.140625" style="518"/>
    <col min="6622" max="6622" width="31.7109375" style="518" customWidth="1"/>
    <col min="6623" max="6624" width="13.85546875" style="518" customWidth="1"/>
    <col min="6625" max="6628" width="9.140625" style="518"/>
    <col min="6629" max="6629" width="13.42578125" style="518" customWidth="1"/>
    <col min="6630" max="6633" width="9.140625" style="518"/>
    <col min="6634" max="6634" width="15.42578125" style="518" customWidth="1"/>
    <col min="6635" max="6638" width="9.140625" style="518"/>
    <col min="6639" max="6642" width="9.140625" style="518" customWidth="1"/>
    <col min="6643" max="6643" width="13.42578125" style="518" customWidth="1"/>
    <col min="6644" max="6645" width="9.140625" style="518" customWidth="1"/>
    <col min="6646" max="6646" width="14.85546875" style="518" customWidth="1"/>
    <col min="6647" max="6872" width="9.140625" style="518"/>
    <col min="6873" max="6873" width="0" style="518" hidden="1" customWidth="1"/>
    <col min="6874" max="6874" width="11.28515625" style="518" customWidth="1"/>
    <col min="6875" max="6877" width="9.140625" style="518"/>
    <col min="6878" max="6878" width="31.7109375" style="518" customWidth="1"/>
    <col min="6879" max="6880" width="13.85546875" style="518" customWidth="1"/>
    <col min="6881" max="6884" width="9.140625" style="518"/>
    <col min="6885" max="6885" width="13.42578125" style="518" customWidth="1"/>
    <col min="6886" max="6889" width="9.140625" style="518"/>
    <col min="6890" max="6890" width="15.42578125" style="518" customWidth="1"/>
    <col min="6891" max="6894" width="9.140625" style="518"/>
    <col min="6895" max="6898" width="9.140625" style="518" customWidth="1"/>
    <col min="6899" max="6899" width="13.42578125" style="518" customWidth="1"/>
    <col min="6900" max="6901" width="9.140625" style="518" customWidth="1"/>
    <col min="6902" max="6902" width="14.85546875" style="518" customWidth="1"/>
    <col min="6903" max="7128" width="9.140625" style="518"/>
    <col min="7129" max="7129" width="0" style="518" hidden="1" customWidth="1"/>
    <col min="7130" max="7130" width="11.28515625" style="518" customWidth="1"/>
    <col min="7131" max="7133" width="9.140625" style="518"/>
    <col min="7134" max="7134" width="31.7109375" style="518" customWidth="1"/>
    <col min="7135" max="7136" width="13.85546875" style="518" customWidth="1"/>
    <col min="7137" max="7140" width="9.140625" style="518"/>
    <col min="7141" max="7141" width="13.42578125" style="518" customWidth="1"/>
    <col min="7142" max="7145" width="9.140625" style="518"/>
    <col min="7146" max="7146" width="15.42578125" style="518" customWidth="1"/>
    <col min="7147" max="7150" width="9.140625" style="518"/>
    <col min="7151" max="7154" width="9.140625" style="518" customWidth="1"/>
    <col min="7155" max="7155" width="13.42578125" style="518" customWidth="1"/>
    <col min="7156" max="7157" width="9.140625" style="518" customWidth="1"/>
    <col min="7158" max="7158" width="14.85546875" style="518" customWidth="1"/>
    <col min="7159" max="7384" width="9.140625" style="518"/>
    <col min="7385" max="7385" width="0" style="518" hidden="1" customWidth="1"/>
    <col min="7386" max="7386" width="11.28515625" style="518" customWidth="1"/>
    <col min="7387" max="7389" width="9.140625" style="518"/>
    <col min="7390" max="7390" width="31.7109375" style="518" customWidth="1"/>
    <col min="7391" max="7392" width="13.85546875" style="518" customWidth="1"/>
    <col min="7393" max="7396" width="9.140625" style="518"/>
    <col min="7397" max="7397" width="13.42578125" style="518" customWidth="1"/>
    <col min="7398" max="7401" width="9.140625" style="518"/>
    <col min="7402" max="7402" width="15.42578125" style="518" customWidth="1"/>
    <col min="7403" max="7406" width="9.140625" style="518"/>
    <col min="7407" max="7410" width="9.140625" style="518" customWidth="1"/>
    <col min="7411" max="7411" width="13.42578125" style="518" customWidth="1"/>
    <col min="7412" max="7413" width="9.140625" style="518" customWidth="1"/>
    <col min="7414" max="7414" width="14.85546875" style="518" customWidth="1"/>
    <col min="7415" max="7640" width="9.140625" style="518"/>
    <col min="7641" max="7641" width="0" style="518" hidden="1" customWidth="1"/>
    <col min="7642" max="7642" width="11.28515625" style="518" customWidth="1"/>
    <col min="7643" max="7645" width="9.140625" style="518"/>
    <col min="7646" max="7646" width="31.7109375" style="518" customWidth="1"/>
    <col min="7647" max="7648" width="13.85546875" style="518" customWidth="1"/>
    <col min="7649" max="7652" width="9.140625" style="518"/>
    <col min="7653" max="7653" width="13.42578125" style="518" customWidth="1"/>
    <col min="7654" max="7657" width="9.140625" style="518"/>
    <col min="7658" max="7658" width="15.42578125" style="518" customWidth="1"/>
    <col min="7659" max="7662" width="9.140625" style="518"/>
    <col min="7663" max="7666" width="9.140625" style="518" customWidth="1"/>
    <col min="7667" max="7667" width="13.42578125" style="518" customWidth="1"/>
    <col min="7668" max="7669" width="9.140625" style="518" customWidth="1"/>
    <col min="7670" max="7670" width="14.85546875" style="518" customWidth="1"/>
    <col min="7671" max="7896" width="9.140625" style="518"/>
    <col min="7897" max="7897" width="0" style="518" hidden="1" customWidth="1"/>
    <col min="7898" max="7898" width="11.28515625" style="518" customWidth="1"/>
    <col min="7899" max="7901" width="9.140625" style="518"/>
    <col min="7902" max="7902" width="31.7109375" style="518" customWidth="1"/>
    <col min="7903" max="7904" width="13.85546875" style="518" customWidth="1"/>
    <col min="7905" max="7908" width="9.140625" style="518"/>
    <col min="7909" max="7909" width="13.42578125" style="518" customWidth="1"/>
    <col min="7910" max="7913" width="9.140625" style="518"/>
    <col min="7914" max="7914" width="15.42578125" style="518" customWidth="1"/>
    <col min="7915" max="7918" width="9.140625" style="518"/>
    <col min="7919" max="7922" width="9.140625" style="518" customWidth="1"/>
    <col min="7923" max="7923" width="13.42578125" style="518" customWidth="1"/>
    <col min="7924" max="7925" width="9.140625" style="518" customWidth="1"/>
    <col min="7926" max="7926" width="14.85546875" style="518" customWidth="1"/>
    <col min="7927" max="8152" width="9.140625" style="518"/>
    <col min="8153" max="8153" width="0" style="518" hidden="1" customWidth="1"/>
    <col min="8154" max="8154" width="11.28515625" style="518" customWidth="1"/>
    <col min="8155" max="8157" width="9.140625" style="518"/>
    <col min="8158" max="8158" width="31.7109375" style="518" customWidth="1"/>
    <col min="8159" max="8160" width="13.85546875" style="518" customWidth="1"/>
    <col min="8161" max="8164" width="9.140625" style="518"/>
    <col min="8165" max="8165" width="13.42578125" style="518" customWidth="1"/>
    <col min="8166" max="8169" width="9.140625" style="518"/>
    <col min="8170" max="8170" width="15.42578125" style="518" customWidth="1"/>
    <col min="8171" max="8174" width="9.140625" style="518"/>
    <col min="8175" max="8178" width="9.140625" style="518" customWidth="1"/>
    <col min="8179" max="8179" width="13.42578125" style="518" customWidth="1"/>
    <col min="8180" max="8181" width="9.140625" style="518" customWidth="1"/>
    <col min="8182" max="8182" width="14.85546875" style="518" customWidth="1"/>
    <col min="8183" max="8408" width="9.140625" style="518"/>
    <col min="8409" max="8409" width="0" style="518" hidden="1" customWidth="1"/>
    <col min="8410" max="8410" width="11.28515625" style="518" customWidth="1"/>
    <col min="8411" max="8413" width="9.140625" style="518"/>
    <col min="8414" max="8414" width="31.7109375" style="518" customWidth="1"/>
    <col min="8415" max="8416" width="13.85546875" style="518" customWidth="1"/>
    <col min="8417" max="8420" width="9.140625" style="518"/>
    <col min="8421" max="8421" width="13.42578125" style="518" customWidth="1"/>
    <col min="8422" max="8425" width="9.140625" style="518"/>
    <col min="8426" max="8426" width="15.42578125" style="518" customWidth="1"/>
    <col min="8427" max="8430" width="9.140625" style="518"/>
    <col min="8431" max="8434" width="9.140625" style="518" customWidth="1"/>
    <col min="8435" max="8435" width="13.42578125" style="518" customWidth="1"/>
    <col min="8436" max="8437" width="9.140625" style="518" customWidth="1"/>
    <col min="8438" max="8438" width="14.85546875" style="518" customWidth="1"/>
    <col min="8439" max="8664" width="9.140625" style="518"/>
    <col min="8665" max="8665" width="0" style="518" hidden="1" customWidth="1"/>
    <col min="8666" max="8666" width="11.28515625" style="518" customWidth="1"/>
    <col min="8667" max="8669" width="9.140625" style="518"/>
    <col min="8670" max="8670" width="31.7109375" style="518" customWidth="1"/>
    <col min="8671" max="8672" width="13.85546875" style="518" customWidth="1"/>
    <col min="8673" max="8676" width="9.140625" style="518"/>
    <col min="8677" max="8677" width="13.42578125" style="518" customWidth="1"/>
    <col min="8678" max="8681" width="9.140625" style="518"/>
    <col min="8682" max="8682" width="15.42578125" style="518" customWidth="1"/>
    <col min="8683" max="8686" width="9.140625" style="518"/>
    <col min="8687" max="8690" width="9.140625" style="518" customWidth="1"/>
    <col min="8691" max="8691" width="13.42578125" style="518" customWidth="1"/>
    <col min="8692" max="8693" width="9.140625" style="518" customWidth="1"/>
    <col min="8694" max="8694" width="14.85546875" style="518" customWidth="1"/>
    <col min="8695" max="8920" width="9.140625" style="518"/>
    <col min="8921" max="8921" width="0" style="518" hidden="1" customWidth="1"/>
    <col min="8922" max="8922" width="11.28515625" style="518" customWidth="1"/>
    <col min="8923" max="8925" width="9.140625" style="518"/>
    <col min="8926" max="8926" width="31.7109375" style="518" customWidth="1"/>
    <col min="8927" max="8928" width="13.85546875" style="518" customWidth="1"/>
    <col min="8929" max="8932" width="9.140625" style="518"/>
    <col min="8933" max="8933" width="13.42578125" style="518" customWidth="1"/>
    <col min="8934" max="8937" width="9.140625" style="518"/>
    <col min="8938" max="8938" width="15.42578125" style="518" customWidth="1"/>
    <col min="8939" max="8942" width="9.140625" style="518"/>
    <col min="8943" max="8946" width="9.140625" style="518" customWidth="1"/>
    <col min="8947" max="8947" width="13.42578125" style="518" customWidth="1"/>
    <col min="8948" max="8949" width="9.140625" style="518" customWidth="1"/>
    <col min="8950" max="8950" width="14.85546875" style="518" customWidth="1"/>
    <col min="8951" max="9176" width="9.140625" style="518"/>
    <col min="9177" max="9177" width="0" style="518" hidden="1" customWidth="1"/>
    <col min="9178" max="9178" width="11.28515625" style="518" customWidth="1"/>
    <col min="9179" max="9181" width="9.140625" style="518"/>
    <col min="9182" max="9182" width="31.7109375" style="518" customWidth="1"/>
    <col min="9183" max="9184" width="13.85546875" style="518" customWidth="1"/>
    <col min="9185" max="9188" width="9.140625" style="518"/>
    <col min="9189" max="9189" width="13.42578125" style="518" customWidth="1"/>
    <col min="9190" max="9193" width="9.140625" style="518"/>
    <col min="9194" max="9194" width="15.42578125" style="518" customWidth="1"/>
    <col min="9195" max="9198" width="9.140625" style="518"/>
    <col min="9199" max="9202" width="9.140625" style="518" customWidth="1"/>
    <col min="9203" max="9203" width="13.42578125" style="518" customWidth="1"/>
    <col min="9204" max="9205" width="9.140625" style="518" customWidth="1"/>
    <col min="9206" max="9206" width="14.85546875" style="518" customWidth="1"/>
    <col min="9207" max="9432" width="9.140625" style="518"/>
    <col min="9433" max="9433" width="0" style="518" hidden="1" customWidth="1"/>
    <col min="9434" max="9434" width="11.28515625" style="518" customWidth="1"/>
    <col min="9435" max="9437" width="9.140625" style="518"/>
    <col min="9438" max="9438" width="31.7109375" style="518" customWidth="1"/>
    <col min="9439" max="9440" width="13.85546875" style="518" customWidth="1"/>
    <col min="9441" max="9444" width="9.140625" style="518"/>
    <col min="9445" max="9445" width="13.42578125" style="518" customWidth="1"/>
    <col min="9446" max="9449" width="9.140625" style="518"/>
    <col min="9450" max="9450" width="15.42578125" style="518" customWidth="1"/>
    <col min="9451" max="9454" width="9.140625" style="518"/>
    <col min="9455" max="9458" width="9.140625" style="518" customWidth="1"/>
    <col min="9459" max="9459" width="13.42578125" style="518" customWidth="1"/>
    <col min="9460" max="9461" width="9.140625" style="518" customWidth="1"/>
    <col min="9462" max="9462" width="14.85546875" style="518" customWidth="1"/>
    <col min="9463" max="9688" width="9.140625" style="518"/>
    <col min="9689" max="9689" width="0" style="518" hidden="1" customWidth="1"/>
    <col min="9690" max="9690" width="11.28515625" style="518" customWidth="1"/>
    <col min="9691" max="9693" width="9.140625" style="518"/>
    <col min="9694" max="9694" width="31.7109375" style="518" customWidth="1"/>
    <col min="9695" max="9696" width="13.85546875" style="518" customWidth="1"/>
    <col min="9697" max="9700" width="9.140625" style="518"/>
    <col min="9701" max="9701" width="13.42578125" style="518" customWidth="1"/>
    <col min="9702" max="9705" width="9.140625" style="518"/>
    <col min="9706" max="9706" width="15.42578125" style="518" customWidth="1"/>
    <col min="9707" max="9710" width="9.140625" style="518"/>
    <col min="9711" max="9714" width="9.140625" style="518" customWidth="1"/>
    <col min="9715" max="9715" width="13.42578125" style="518" customWidth="1"/>
    <col min="9716" max="9717" width="9.140625" style="518" customWidth="1"/>
    <col min="9718" max="9718" width="14.85546875" style="518" customWidth="1"/>
    <col min="9719" max="9944" width="9.140625" style="518"/>
    <col min="9945" max="9945" width="0" style="518" hidden="1" customWidth="1"/>
    <col min="9946" max="9946" width="11.28515625" style="518" customWidth="1"/>
    <col min="9947" max="9949" width="9.140625" style="518"/>
    <col min="9950" max="9950" width="31.7109375" style="518" customWidth="1"/>
    <col min="9951" max="9952" width="13.85546875" style="518" customWidth="1"/>
    <col min="9953" max="9956" width="9.140625" style="518"/>
    <col min="9957" max="9957" width="13.42578125" style="518" customWidth="1"/>
    <col min="9958" max="9961" width="9.140625" style="518"/>
    <col min="9962" max="9962" width="15.42578125" style="518" customWidth="1"/>
    <col min="9963" max="9966" width="9.140625" style="518"/>
    <col min="9967" max="9970" width="9.140625" style="518" customWidth="1"/>
    <col min="9971" max="9971" width="13.42578125" style="518" customWidth="1"/>
    <col min="9972" max="9973" width="9.140625" style="518" customWidth="1"/>
    <col min="9974" max="9974" width="14.85546875" style="518" customWidth="1"/>
    <col min="9975" max="10200" width="9.140625" style="518"/>
    <col min="10201" max="10201" width="0" style="518" hidden="1" customWidth="1"/>
    <col min="10202" max="10202" width="11.28515625" style="518" customWidth="1"/>
    <col min="10203" max="10205" width="9.140625" style="518"/>
    <col min="10206" max="10206" width="31.7109375" style="518" customWidth="1"/>
    <col min="10207" max="10208" width="13.85546875" style="518" customWidth="1"/>
    <col min="10209" max="10212" width="9.140625" style="518"/>
    <col min="10213" max="10213" width="13.42578125" style="518" customWidth="1"/>
    <col min="10214" max="10217" width="9.140625" style="518"/>
    <col min="10218" max="10218" width="15.42578125" style="518" customWidth="1"/>
    <col min="10219" max="10222" width="9.140625" style="518"/>
    <col min="10223" max="10226" width="9.140625" style="518" customWidth="1"/>
    <col min="10227" max="10227" width="13.42578125" style="518" customWidth="1"/>
    <col min="10228" max="10229" width="9.140625" style="518" customWidth="1"/>
    <col min="10230" max="10230" width="14.85546875" style="518" customWidth="1"/>
    <col min="10231" max="10456" width="9.140625" style="518"/>
    <col min="10457" max="10457" width="0" style="518" hidden="1" customWidth="1"/>
    <col min="10458" max="10458" width="11.28515625" style="518" customWidth="1"/>
    <col min="10459" max="10461" width="9.140625" style="518"/>
    <col min="10462" max="10462" width="31.7109375" style="518" customWidth="1"/>
    <col min="10463" max="10464" width="13.85546875" style="518" customWidth="1"/>
    <col min="10465" max="10468" width="9.140625" style="518"/>
    <col min="10469" max="10469" width="13.42578125" style="518" customWidth="1"/>
    <col min="10470" max="10473" width="9.140625" style="518"/>
    <col min="10474" max="10474" width="15.42578125" style="518" customWidth="1"/>
    <col min="10475" max="10478" width="9.140625" style="518"/>
    <col min="10479" max="10482" width="9.140625" style="518" customWidth="1"/>
    <col min="10483" max="10483" width="13.42578125" style="518" customWidth="1"/>
    <col min="10484" max="10485" width="9.140625" style="518" customWidth="1"/>
    <col min="10486" max="10486" width="14.85546875" style="518" customWidth="1"/>
    <col min="10487" max="10712" width="9.140625" style="518"/>
    <col min="10713" max="10713" width="0" style="518" hidden="1" customWidth="1"/>
    <col min="10714" max="10714" width="11.28515625" style="518" customWidth="1"/>
    <col min="10715" max="10717" width="9.140625" style="518"/>
    <col min="10718" max="10718" width="31.7109375" style="518" customWidth="1"/>
    <col min="10719" max="10720" width="13.85546875" style="518" customWidth="1"/>
    <col min="10721" max="10724" width="9.140625" style="518"/>
    <col min="10725" max="10725" width="13.42578125" style="518" customWidth="1"/>
    <col min="10726" max="10729" width="9.140625" style="518"/>
    <col min="10730" max="10730" width="15.42578125" style="518" customWidth="1"/>
    <col min="10731" max="10734" width="9.140625" style="518"/>
    <col min="10735" max="10738" width="9.140625" style="518" customWidth="1"/>
    <col min="10739" max="10739" width="13.42578125" style="518" customWidth="1"/>
    <col min="10740" max="10741" width="9.140625" style="518" customWidth="1"/>
    <col min="10742" max="10742" width="14.85546875" style="518" customWidth="1"/>
    <col min="10743" max="10968" width="9.140625" style="518"/>
    <col min="10969" max="10969" width="0" style="518" hidden="1" customWidth="1"/>
    <col min="10970" max="10970" width="11.28515625" style="518" customWidth="1"/>
    <col min="10971" max="10973" width="9.140625" style="518"/>
    <col min="10974" max="10974" width="31.7109375" style="518" customWidth="1"/>
    <col min="10975" max="10976" width="13.85546875" style="518" customWidth="1"/>
    <col min="10977" max="10980" width="9.140625" style="518"/>
    <col min="10981" max="10981" width="13.42578125" style="518" customWidth="1"/>
    <col min="10982" max="10985" width="9.140625" style="518"/>
    <col min="10986" max="10986" width="15.42578125" style="518" customWidth="1"/>
    <col min="10987" max="10990" width="9.140625" style="518"/>
    <col min="10991" max="10994" width="9.140625" style="518" customWidth="1"/>
    <col min="10995" max="10995" width="13.42578125" style="518" customWidth="1"/>
    <col min="10996" max="10997" width="9.140625" style="518" customWidth="1"/>
    <col min="10998" max="10998" width="14.85546875" style="518" customWidth="1"/>
    <col min="10999" max="11224" width="9.140625" style="518"/>
    <col min="11225" max="11225" width="0" style="518" hidden="1" customWidth="1"/>
    <col min="11226" max="11226" width="11.28515625" style="518" customWidth="1"/>
    <col min="11227" max="11229" width="9.140625" style="518"/>
    <col min="11230" max="11230" width="31.7109375" style="518" customWidth="1"/>
    <col min="11231" max="11232" width="13.85546875" style="518" customWidth="1"/>
    <col min="11233" max="11236" width="9.140625" style="518"/>
    <col min="11237" max="11237" width="13.42578125" style="518" customWidth="1"/>
    <col min="11238" max="11241" width="9.140625" style="518"/>
    <col min="11242" max="11242" width="15.42578125" style="518" customWidth="1"/>
    <col min="11243" max="11246" width="9.140625" style="518"/>
    <col min="11247" max="11250" width="9.140625" style="518" customWidth="1"/>
    <col min="11251" max="11251" width="13.42578125" style="518" customWidth="1"/>
    <col min="11252" max="11253" width="9.140625" style="518" customWidth="1"/>
    <col min="11254" max="11254" width="14.85546875" style="518" customWidth="1"/>
    <col min="11255" max="11480" width="9.140625" style="518"/>
    <col min="11481" max="11481" width="0" style="518" hidden="1" customWidth="1"/>
    <col min="11482" max="11482" width="11.28515625" style="518" customWidth="1"/>
    <col min="11483" max="11485" width="9.140625" style="518"/>
    <col min="11486" max="11486" width="31.7109375" style="518" customWidth="1"/>
    <col min="11487" max="11488" width="13.85546875" style="518" customWidth="1"/>
    <col min="11489" max="11492" width="9.140625" style="518"/>
    <col min="11493" max="11493" width="13.42578125" style="518" customWidth="1"/>
    <col min="11494" max="11497" width="9.140625" style="518"/>
    <col min="11498" max="11498" width="15.42578125" style="518" customWidth="1"/>
    <col min="11499" max="11502" width="9.140625" style="518"/>
    <col min="11503" max="11506" width="9.140625" style="518" customWidth="1"/>
    <col min="11507" max="11507" width="13.42578125" style="518" customWidth="1"/>
    <col min="11508" max="11509" width="9.140625" style="518" customWidth="1"/>
    <col min="11510" max="11510" width="14.85546875" style="518" customWidth="1"/>
    <col min="11511" max="11736" width="9.140625" style="518"/>
    <col min="11737" max="11737" width="0" style="518" hidden="1" customWidth="1"/>
    <col min="11738" max="11738" width="11.28515625" style="518" customWidth="1"/>
    <col min="11739" max="11741" width="9.140625" style="518"/>
    <col min="11742" max="11742" width="31.7109375" style="518" customWidth="1"/>
    <col min="11743" max="11744" width="13.85546875" style="518" customWidth="1"/>
    <col min="11745" max="11748" width="9.140625" style="518"/>
    <col min="11749" max="11749" width="13.42578125" style="518" customWidth="1"/>
    <col min="11750" max="11753" width="9.140625" style="518"/>
    <col min="11754" max="11754" width="15.42578125" style="518" customWidth="1"/>
    <col min="11755" max="11758" width="9.140625" style="518"/>
    <col min="11759" max="11762" width="9.140625" style="518" customWidth="1"/>
    <col min="11763" max="11763" width="13.42578125" style="518" customWidth="1"/>
    <col min="11764" max="11765" width="9.140625" style="518" customWidth="1"/>
    <col min="11766" max="11766" width="14.85546875" style="518" customWidth="1"/>
    <col min="11767" max="11992" width="9.140625" style="518"/>
    <col min="11993" max="11993" width="0" style="518" hidden="1" customWidth="1"/>
    <col min="11994" max="11994" width="11.28515625" style="518" customWidth="1"/>
    <col min="11995" max="11997" width="9.140625" style="518"/>
    <col min="11998" max="11998" width="31.7109375" style="518" customWidth="1"/>
    <col min="11999" max="12000" width="13.85546875" style="518" customWidth="1"/>
    <col min="12001" max="12004" width="9.140625" style="518"/>
    <col min="12005" max="12005" width="13.42578125" style="518" customWidth="1"/>
    <col min="12006" max="12009" width="9.140625" style="518"/>
    <col min="12010" max="12010" width="15.42578125" style="518" customWidth="1"/>
    <col min="12011" max="12014" width="9.140625" style="518"/>
    <col min="12015" max="12018" width="9.140625" style="518" customWidth="1"/>
    <col min="12019" max="12019" width="13.42578125" style="518" customWidth="1"/>
    <col min="12020" max="12021" width="9.140625" style="518" customWidth="1"/>
    <col min="12022" max="12022" width="14.85546875" style="518" customWidth="1"/>
    <col min="12023" max="12248" width="9.140625" style="518"/>
    <col min="12249" max="12249" width="0" style="518" hidden="1" customWidth="1"/>
    <col min="12250" max="12250" width="11.28515625" style="518" customWidth="1"/>
    <col min="12251" max="12253" width="9.140625" style="518"/>
    <col min="12254" max="12254" width="31.7109375" style="518" customWidth="1"/>
    <col min="12255" max="12256" width="13.85546875" style="518" customWidth="1"/>
    <col min="12257" max="12260" width="9.140625" style="518"/>
    <col min="12261" max="12261" width="13.42578125" style="518" customWidth="1"/>
    <col min="12262" max="12265" width="9.140625" style="518"/>
    <col min="12266" max="12266" width="15.42578125" style="518" customWidth="1"/>
    <col min="12267" max="12270" width="9.140625" style="518"/>
    <col min="12271" max="12274" width="9.140625" style="518" customWidth="1"/>
    <col min="12275" max="12275" width="13.42578125" style="518" customWidth="1"/>
    <col min="12276" max="12277" width="9.140625" style="518" customWidth="1"/>
    <col min="12278" max="12278" width="14.85546875" style="518" customWidth="1"/>
    <col min="12279" max="12504" width="9.140625" style="518"/>
    <col min="12505" max="12505" width="0" style="518" hidden="1" customWidth="1"/>
    <col min="12506" max="12506" width="11.28515625" style="518" customWidth="1"/>
    <col min="12507" max="12509" width="9.140625" style="518"/>
    <col min="12510" max="12510" width="31.7109375" style="518" customWidth="1"/>
    <col min="12511" max="12512" width="13.85546875" style="518" customWidth="1"/>
    <col min="12513" max="12516" width="9.140625" style="518"/>
    <col min="12517" max="12517" width="13.42578125" style="518" customWidth="1"/>
    <col min="12518" max="12521" width="9.140625" style="518"/>
    <col min="12522" max="12522" width="15.42578125" style="518" customWidth="1"/>
    <col min="12523" max="12526" width="9.140625" style="518"/>
    <col min="12527" max="12530" width="9.140625" style="518" customWidth="1"/>
    <col min="12531" max="12531" width="13.42578125" style="518" customWidth="1"/>
    <col min="12532" max="12533" width="9.140625" style="518" customWidth="1"/>
    <col min="12534" max="12534" width="14.85546875" style="518" customWidth="1"/>
    <col min="12535" max="12760" width="9.140625" style="518"/>
    <col min="12761" max="12761" width="0" style="518" hidden="1" customWidth="1"/>
    <col min="12762" max="12762" width="11.28515625" style="518" customWidth="1"/>
    <col min="12763" max="12765" width="9.140625" style="518"/>
    <col min="12766" max="12766" width="31.7109375" style="518" customWidth="1"/>
    <col min="12767" max="12768" width="13.85546875" style="518" customWidth="1"/>
    <col min="12769" max="12772" width="9.140625" style="518"/>
    <col min="12773" max="12773" width="13.42578125" style="518" customWidth="1"/>
    <col min="12774" max="12777" width="9.140625" style="518"/>
    <col min="12778" max="12778" width="15.42578125" style="518" customWidth="1"/>
    <col min="12779" max="12782" width="9.140625" style="518"/>
    <col min="12783" max="12786" width="9.140625" style="518" customWidth="1"/>
    <col min="12787" max="12787" width="13.42578125" style="518" customWidth="1"/>
    <col min="12788" max="12789" width="9.140625" style="518" customWidth="1"/>
    <col min="12790" max="12790" width="14.85546875" style="518" customWidth="1"/>
    <col min="12791" max="13016" width="9.140625" style="518"/>
    <col min="13017" max="13017" width="0" style="518" hidden="1" customWidth="1"/>
    <col min="13018" max="13018" width="11.28515625" style="518" customWidth="1"/>
    <col min="13019" max="13021" width="9.140625" style="518"/>
    <col min="13022" max="13022" width="31.7109375" style="518" customWidth="1"/>
    <col min="13023" max="13024" width="13.85546875" style="518" customWidth="1"/>
    <col min="13025" max="13028" width="9.140625" style="518"/>
    <col min="13029" max="13029" width="13.42578125" style="518" customWidth="1"/>
    <col min="13030" max="13033" width="9.140625" style="518"/>
    <col min="13034" max="13034" width="15.42578125" style="518" customWidth="1"/>
    <col min="13035" max="13038" width="9.140625" style="518"/>
    <col min="13039" max="13042" width="9.140625" style="518" customWidth="1"/>
    <col min="13043" max="13043" width="13.42578125" style="518" customWidth="1"/>
    <col min="13044" max="13045" width="9.140625" style="518" customWidth="1"/>
    <col min="13046" max="13046" width="14.85546875" style="518" customWidth="1"/>
    <col min="13047" max="13272" width="9.140625" style="518"/>
    <col min="13273" max="13273" width="0" style="518" hidden="1" customWidth="1"/>
    <col min="13274" max="13274" width="11.28515625" style="518" customWidth="1"/>
    <col min="13275" max="13277" width="9.140625" style="518"/>
    <col min="13278" max="13278" width="31.7109375" style="518" customWidth="1"/>
    <col min="13279" max="13280" width="13.85546875" style="518" customWidth="1"/>
    <col min="13281" max="13284" width="9.140625" style="518"/>
    <col min="13285" max="13285" width="13.42578125" style="518" customWidth="1"/>
    <col min="13286" max="13289" width="9.140625" style="518"/>
    <col min="13290" max="13290" width="15.42578125" style="518" customWidth="1"/>
    <col min="13291" max="13294" width="9.140625" style="518"/>
    <col min="13295" max="13298" width="9.140625" style="518" customWidth="1"/>
    <col min="13299" max="13299" width="13.42578125" style="518" customWidth="1"/>
    <col min="13300" max="13301" width="9.140625" style="518" customWidth="1"/>
    <col min="13302" max="13302" width="14.85546875" style="518" customWidth="1"/>
    <col min="13303" max="13528" width="9.140625" style="518"/>
    <col min="13529" max="13529" width="0" style="518" hidden="1" customWidth="1"/>
    <col min="13530" max="13530" width="11.28515625" style="518" customWidth="1"/>
    <col min="13531" max="13533" width="9.140625" style="518"/>
    <col min="13534" max="13534" width="31.7109375" style="518" customWidth="1"/>
    <col min="13535" max="13536" width="13.85546875" style="518" customWidth="1"/>
    <col min="13537" max="13540" width="9.140625" style="518"/>
    <col min="13541" max="13541" width="13.42578125" style="518" customWidth="1"/>
    <col min="13542" max="13545" width="9.140625" style="518"/>
    <col min="13546" max="13546" width="15.42578125" style="518" customWidth="1"/>
    <col min="13547" max="13550" width="9.140625" style="518"/>
    <col min="13551" max="13554" width="9.140625" style="518" customWidth="1"/>
    <col min="13555" max="13555" width="13.42578125" style="518" customWidth="1"/>
    <col min="13556" max="13557" width="9.140625" style="518" customWidth="1"/>
    <col min="13558" max="13558" width="14.85546875" style="518" customWidth="1"/>
    <col min="13559" max="13784" width="9.140625" style="518"/>
    <col min="13785" max="13785" width="0" style="518" hidden="1" customWidth="1"/>
    <col min="13786" max="13786" width="11.28515625" style="518" customWidth="1"/>
    <col min="13787" max="13789" width="9.140625" style="518"/>
    <col min="13790" max="13790" width="31.7109375" style="518" customWidth="1"/>
    <col min="13791" max="13792" width="13.85546875" style="518" customWidth="1"/>
    <col min="13793" max="13796" width="9.140625" style="518"/>
    <col min="13797" max="13797" width="13.42578125" style="518" customWidth="1"/>
    <col min="13798" max="13801" width="9.140625" style="518"/>
    <col min="13802" max="13802" width="15.42578125" style="518" customWidth="1"/>
    <col min="13803" max="13806" width="9.140625" style="518"/>
    <col min="13807" max="13810" width="9.140625" style="518" customWidth="1"/>
    <col min="13811" max="13811" width="13.42578125" style="518" customWidth="1"/>
    <col min="13812" max="13813" width="9.140625" style="518" customWidth="1"/>
    <col min="13814" max="13814" width="14.85546875" style="518" customWidth="1"/>
    <col min="13815" max="14040" width="9.140625" style="518"/>
    <col min="14041" max="14041" width="0" style="518" hidden="1" customWidth="1"/>
    <col min="14042" max="14042" width="11.28515625" style="518" customWidth="1"/>
    <col min="14043" max="14045" width="9.140625" style="518"/>
    <col min="14046" max="14046" width="31.7109375" style="518" customWidth="1"/>
    <col min="14047" max="14048" width="13.85546875" style="518" customWidth="1"/>
    <col min="14049" max="14052" width="9.140625" style="518"/>
    <col min="14053" max="14053" width="13.42578125" style="518" customWidth="1"/>
    <col min="14054" max="14057" width="9.140625" style="518"/>
    <col min="14058" max="14058" width="15.42578125" style="518" customWidth="1"/>
    <col min="14059" max="14062" width="9.140625" style="518"/>
    <col min="14063" max="14066" width="9.140625" style="518" customWidth="1"/>
    <col min="14067" max="14067" width="13.42578125" style="518" customWidth="1"/>
    <col min="14068" max="14069" width="9.140625" style="518" customWidth="1"/>
    <col min="14070" max="14070" width="14.85546875" style="518" customWidth="1"/>
    <col min="14071" max="14296" width="9.140625" style="518"/>
    <col min="14297" max="14297" width="0" style="518" hidden="1" customWidth="1"/>
    <col min="14298" max="14298" width="11.28515625" style="518" customWidth="1"/>
    <col min="14299" max="14301" width="9.140625" style="518"/>
    <col min="14302" max="14302" width="31.7109375" style="518" customWidth="1"/>
    <col min="14303" max="14304" width="13.85546875" style="518" customWidth="1"/>
    <col min="14305" max="14308" width="9.140625" style="518"/>
    <col min="14309" max="14309" width="13.42578125" style="518" customWidth="1"/>
    <col min="14310" max="14313" width="9.140625" style="518"/>
    <col min="14314" max="14314" width="15.42578125" style="518" customWidth="1"/>
    <col min="14315" max="14318" width="9.140625" style="518"/>
    <col min="14319" max="14322" width="9.140625" style="518" customWidth="1"/>
    <col min="14323" max="14323" width="13.42578125" style="518" customWidth="1"/>
    <col min="14324" max="14325" width="9.140625" style="518" customWidth="1"/>
    <col min="14326" max="14326" width="14.85546875" style="518" customWidth="1"/>
    <col min="14327" max="14552" width="9.140625" style="518"/>
    <col min="14553" max="14553" width="0" style="518" hidden="1" customWidth="1"/>
    <col min="14554" max="14554" width="11.28515625" style="518" customWidth="1"/>
    <col min="14555" max="14557" width="9.140625" style="518"/>
    <col min="14558" max="14558" width="31.7109375" style="518" customWidth="1"/>
    <col min="14559" max="14560" width="13.85546875" style="518" customWidth="1"/>
    <col min="14561" max="14564" width="9.140625" style="518"/>
    <col min="14565" max="14565" width="13.42578125" style="518" customWidth="1"/>
    <col min="14566" max="14569" width="9.140625" style="518"/>
    <col min="14570" max="14570" width="15.42578125" style="518" customWidth="1"/>
    <col min="14571" max="14574" width="9.140625" style="518"/>
    <col min="14575" max="14578" width="9.140625" style="518" customWidth="1"/>
    <col min="14579" max="14579" width="13.42578125" style="518" customWidth="1"/>
    <col min="14580" max="14581" width="9.140625" style="518" customWidth="1"/>
    <col min="14582" max="14582" width="14.85546875" style="518" customWidth="1"/>
    <col min="14583" max="14808" width="9.140625" style="518"/>
    <col min="14809" max="14809" width="0" style="518" hidden="1" customWidth="1"/>
    <col min="14810" max="14810" width="11.28515625" style="518" customWidth="1"/>
    <col min="14811" max="14813" width="9.140625" style="518"/>
    <col min="14814" max="14814" width="31.7109375" style="518" customWidth="1"/>
    <col min="14815" max="14816" width="13.85546875" style="518" customWidth="1"/>
    <col min="14817" max="14820" width="9.140625" style="518"/>
    <col min="14821" max="14821" width="13.42578125" style="518" customWidth="1"/>
    <col min="14822" max="14825" width="9.140625" style="518"/>
    <col min="14826" max="14826" width="15.42578125" style="518" customWidth="1"/>
    <col min="14827" max="14830" width="9.140625" style="518"/>
    <col min="14831" max="14834" width="9.140625" style="518" customWidth="1"/>
    <col min="14835" max="14835" width="13.42578125" style="518" customWidth="1"/>
    <col min="14836" max="14837" width="9.140625" style="518" customWidth="1"/>
    <col min="14838" max="14838" width="14.85546875" style="518" customWidth="1"/>
    <col min="14839" max="15064" width="9.140625" style="518"/>
    <col min="15065" max="15065" width="0" style="518" hidden="1" customWidth="1"/>
    <col min="15066" max="15066" width="11.28515625" style="518" customWidth="1"/>
    <col min="15067" max="15069" width="9.140625" style="518"/>
    <col min="15070" max="15070" width="31.7109375" style="518" customWidth="1"/>
    <col min="15071" max="15072" width="13.85546875" style="518" customWidth="1"/>
    <col min="15073" max="15076" width="9.140625" style="518"/>
    <col min="15077" max="15077" width="13.42578125" style="518" customWidth="1"/>
    <col min="15078" max="15081" width="9.140625" style="518"/>
    <col min="15082" max="15082" width="15.42578125" style="518" customWidth="1"/>
    <col min="15083" max="15086" width="9.140625" style="518"/>
    <col min="15087" max="15090" width="9.140625" style="518" customWidth="1"/>
    <col min="15091" max="15091" width="13.42578125" style="518" customWidth="1"/>
    <col min="15092" max="15093" width="9.140625" style="518" customWidth="1"/>
    <col min="15094" max="15094" width="14.85546875" style="518" customWidth="1"/>
    <col min="15095" max="15320" width="9.140625" style="518"/>
    <col min="15321" max="15321" width="0" style="518" hidden="1" customWidth="1"/>
    <col min="15322" max="15322" width="11.28515625" style="518" customWidth="1"/>
    <col min="15323" max="15325" width="9.140625" style="518"/>
    <col min="15326" max="15326" width="31.7109375" style="518" customWidth="1"/>
    <col min="15327" max="15328" width="13.85546875" style="518" customWidth="1"/>
    <col min="15329" max="15332" width="9.140625" style="518"/>
    <col min="15333" max="15333" width="13.42578125" style="518" customWidth="1"/>
    <col min="15334" max="15337" width="9.140625" style="518"/>
    <col min="15338" max="15338" width="15.42578125" style="518" customWidth="1"/>
    <col min="15339" max="15342" width="9.140625" style="518"/>
    <col min="15343" max="15346" width="9.140625" style="518" customWidth="1"/>
    <col min="15347" max="15347" width="13.42578125" style="518" customWidth="1"/>
    <col min="15348" max="15349" width="9.140625" style="518" customWidth="1"/>
    <col min="15350" max="15350" width="14.85546875" style="518" customWidth="1"/>
    <col min="15351" max="15576" width="9.140625" style="518"/>
    <col min="15577" max="15577" width="0" style="518" hidden="1" customWidth="1"/>
    <col min="15578" max="15578" width="11.28515625" style="518" customWidth="1"/>
    <col min="15579" max="15581" width="9.140625" style="518"/>
    <col min="15582" max="15582" width="31.7109375" style="518" customWidth="1"/>
    <col min="15583" max="15584" width="13.85546875" style="518" customWidth="1"/>
    <col min="15585" max="15588" width="9.140625" style="518"/>
    <col min="15589" max="15589" width="13.42578125" style="518" customWidth="1"/>
    <col min="15590" max="15593" width="9.140625" style="518"/>
    <col min="15594" max="15594" width="15.42578125" style="518" customWidth="1"/>
    <col min="15595" max="15598" width="9.140625" style="518"/>
    <col min="15599" max="15602" width="9.140625" style="518" customWidth="1"/>
    <col min="15603" max="15603" width="13.42578125" style="518" customWidth="1"/>
    <col min="15604" max="15605" width="9.140625" style="518" customWidth="1"/>
    <col min="15606" max="15606" width="14.85546875" style="518" customWidth="1"/>
    <col min="15607" max="15832" width="9.140625" style="518"/>
    <col min="15833" max="15833" width="0" style="518" hidden="1" customWidth="1"/>
    <col min="15834" max="15834" width="11.28515625" style="518" customWidth="1"/>
    <col min="15835" max="15837" width="9.140625" style="518"/>
    <col min="15838" max="15838" width="31.7109375" style="518" customWidth="1"/>
    <col min="15839" max="15840" width="13.85546875" style="518" customWidth="1"/>
    <col min="15841" max="15844" width="9.140625" style="518"/>
    <col min="15845" max="15845" width="13.42578125" style="518" customWidth="1"/>
    <col min="15846" max="15849" width="9.140625" style="518"/>
    <col min="15850" max="15850" width="15.42578125" style="518" customWidth="1"/>
    <col min="15851" max="15854" width="9.140625" style="518"/>
    <col min="15855" max="15858" width="9.140625" style="518" customWidth="1"/>
    <col min="15859" max="15859" width="13.42578125" style="518" customWidth="1"/>
    <col min="15860" max="15861" width="9.140625" style="518" customWidth="1"/>
    <col min="15862" max="15862" width="14.85546875" style="518" customWidth="1"/>
    <col min="15863" max="16088" width="9.140625" style="518"/>
    <col min="16089" max="16089" width="0" style="518" hidden="1" customWidth="1"/>
    <col min="16090" max="16090" width="11.28515625" style="518" customWidth="1"/>
    <col min="16091" max="16093" width="9.140625" style="518"/>
    <col min="16094" max="16094" width="31.7109375" style="518" customWidth="1"/>
    <col min="16095" max="16096" width="13.85546875" style="518" customWidth="1"/>
    <col min="16097" max="16100" width="9.140625" style="518"/>
    <col min="16101" max="16101" width="13.42578125" style="518" customWidth="1"/>
    <col min="16102" max="16105" width="9.140625" style="518"/>
    <col min="16106" max="16106" width="15.42578125" style="518" customWidth="1"/>
    <col min="16107" max="16110" width="9.140625" style="518"/>
    <col min="16111" max="16114" width="9.140625" style="518" customWidth="1"/>
    <col min="16115" max="16115" width="13.42578125" style="518" customWidth="1"/>
    <col min="16116" max="16117" width="9.140625" style="518" customWidth="1"/>
    <col min="16118" max="16118" width="14.85546875" style="518" customWidth="1"/>
    <col min="16119" max="16384" width="9.140625" style="518"/>
  </cols>
  <sheetData>
    <row r="1" spans="2:18" s="468" customFormat="1" ht="12.75" x14ac:dyDescent="0.2"/>
    <row r="2" spans="2:18" s="468" customFormat="1" ht="12.75" x14ac:dyDescent="0.2">
      <c r="B2" s="1"/>
      <c r="I2" s="468" t="s">
        <v>0</v>
      </c>
    </row>
    <row r="3" spans="2:18" s="468" customFormat="1" ht="12.75" x14ac:dyDescent="0.2">
      <c r="I3" s="468" t="s">
        <v>570</v>
      </c>
    </row>
    <row r="4" spans="2:18" s="468" customFormat="1" ht="12.75" x14ac:dyDescent="0.2">
      <c r="M4" s="470"/>
      <c r="N4" s="470"/>
    </row>
    <row r="5" spans="2:18" s="468" customFormat="1" ht="12.75" customHeight="1" x14ac:dyDescent="0.2">
      <c r="B5" s="1082" t="s">
        <v>2</v>
      </c>
      <c r="C5" s="1083"/>
      <c r="D5" s="1084"/>
      <c r="E5" s="769"/>
      <c r="F5" s="769"/>
      <c r="G5" s="1082" t="s">
        <v>3</v>
      </c>
      <c r="H5" s="1083"/>
      <c r="I5" s="1099"/>
      <c r="J5" s="1099"/>
      <c r="K5" s="1099"/>
      <c r="L5" s="1099"/>
      <c r="M5" s="1099"/>
    </row>
    <row r="6" spans="2:18" s="468" customFormat="1" ht="12.75" x14ac:dyDescent="0.2">
      <c r="B6" s="1082" t="s">
        <v>4</v>
      </c>
      <c r="C6" s="1083"/>
      <c r="D6" s="1084"/>
      <c r="E6" s="766" t="s">
        <v>594</v>
      </c>
      <c r="F6" s="767"/>
      <c r="G6" s="1082" t="s">
        <v>5</v>
      </c>
      <c r="H6" s="1083"/>
      <c r="I6" s="1099" t="s">
        <v>599</v>
      </c>
      <c r="J6" s="1099"/>
      <c r="K6" s="1099"/>
      <c r="L6" s="1099"/>
      <c r="M6" s="1099"/>
    </row>
    <row r="7" spans="2:18" s="468" customFormat="1" ht="12.75" x14ac:dyDescent="0.2">
      <c r="B7" s="1082" t="s">
        <v>6</v>
      </c>
      <c r="C7" s="1083"/>
      <c r="D7" s="1084"/>
      <c r="E7" s="766">
        <v>186442084</v>
      </c>
      <c r="F7" s="767"/>
      <c r="G7" s="1082" t="s">
        <v>7</v>
      </c>
      <c r="H7" s="1083"/>
      <c r="I7" s="1099" t="s">
        <v>600</v>
      </c>
      <c r="J7" s="1099"/>
      <c r="K7" s="1099"/>
      <c r="L7" s="1099"/>
      <c r="M7" s="1099"/>
    </row>
    <row r="8" spans="2:18" s="468" customFormat="1" ht="12.75" x14ac:dyDescent="0.2">
      <c r="B8" s="1082" t="s">
        <v>8</v>
      </c>
      <c r="C8" s="1083"/>
      <c r="D8" s="1084"/>
      <c r="E8" s="766" t="s">
        <v>595</v>
      </c>
      <c r="F8" s="767"/>
      <c r="G8" s="1082" t="s">
        <v>9</v>
      </c>
      <c r="H8" s="1083"/>
      <c r="I8" s="1099" t="s">
        <v>601</v>
      </c>
      <c r="J8" s="1099"/>
      <c r="K8" s="1099"/>
      <c r="L8" s="1099"/>
      <c r="M8" s="1099"/>
    </row>
    <row r="9" spans="2:18" s="468" customFormat="1" ht="12.75" x14ac:dyDescent="0.2">
      <c r="B9" s="1082" t="s">
        <v>9</v>
      </c>
      <c r="C9" s="1083"/>
      <c r="D9" s="1084"/>
      <c r="E9" s="766" t="s">
        <v>596</v>
      </c>
      <c r="F9" s="767"/>
      <c r="G9" s="1082" t="s">
        <v>10</v>
      </c>
      <c r="H9" s="1083"/>
      <c r="I9" s="1099" t="s">
        <v>596</v>
      </c>
      <c r="J9" s="1099"/>
      <c r="K9" s="1099"/>
      <c r="L9" s="1099"/>
      <c r="M9" s="1099"/>
    </row>
    <row r="10" spans="2:18" s="468" customFormat="1" ht="12.75" x14ac:dyDescent="0.2">
      <c r="B10" s="1082" t="s">
        <v>10</v>
      </c>
      <c r="C10" s="1083"/>
      <c r="D10" s="1084"/>
      <c r="E10" s="766" t="s">
        <v>596</v>
      </c>
      <c r="F10" s="767"/>
      <c r="G10" s="1082" t="s">
        <v>11</v>
      </c>
      <c r="H10" s="1083"/>
      <c r="I10" s="1099" t="s">
        <v>602</v>
      </c>
      <c r="J10" s="1099"/>
      <c r="K10" s="1099"/>
      <c r="L10" s="1099"/>
      <c r="M10" s="1099"/>
    </row>
    <row r="11" spans="2:18" s="468" customFormat="1" ht="12.75" x14ac:dyDescent="0.2">
      <c r="B11" s="1082" t="s">
        <v>12</v>
      </c>
      <c r="C11" s="1083"/>
      <c r="D11" s="1084"/>
      <c r="E11" s="766" t="s">
        <v>597</v>
      </c>
      <c r="F11" s="767"/>
      <c r="G11" s="1085"/>
      <c r="H11" s="1086"/>
      <c r="I11" s="1098"/>
      <c r="J11" s="1098"/>
      <c r="K11" s="1098"/>
      <c r="L11" s="1098"/>
      <c r="M11" s="1098"/>
    </row>
    <row r="12" spans="2:18" s="468" customFormat="1" ht="12.75" x14ac:dyDescent="0.2">
      <c r="B12" s="1082" t="s">
        <v>11</v>
      </c>
      <c r="C12" s="1083"/>
      <c r="D12" s="1084"/>
      <c r="E12" s="766" t="s">
        <v>598</v>
      </c>
      <c r="F12" s="767"/>
      <c r="G12" s="1085"/>
      <c r="H12" s="1086"/>
      <c r="I12" s="1098"/>
      <c r="J12" s="1098"/>
      <c r="K12" s="1098"/>
      <c r="L12" s="1098"/>
      <c r="M12" s="1098"/>
    </row>
    <row r="13" spans="2:18" s="468" customFormat="1" ht="12.75" x14ac:dyDescent="0.2"/>
    <row r="14" spans="2:18" s="468" customFormat="1" ht="15.75" x14ac:dyDescent="0.2">
      <c r="B14" s="1093" t="s">
        <v>616</v>
      </c>
      <c r="C14" s="1093"/>
      <c r="D14" s="1093"/>
      <c r="E14" s="1093"/>
      <c r="F14" s="1093"/>
      <c r="G14" s="1093"/>
      <c r="H14" s="1093"/>
      <c r="I14" s="1093"/>
      <c r="J14" s="1093"/>
      <c r="K14" s="1093"/>
      <c r="L14" s="1093"/>
      <c r="M14" s="1093"/>
      <c r="N14" s="1093"/>
      <c r="O14" s="1093"/>
      <c r="P14" s="1093"/>
      <c r="Q14" s="1093"/>
      <c r="R14" s="1093"/>
    </row>
    <row r="15" spans="2:18" s="468" customFormat="1" ht="15.75" x14ac:dyDescent="0.2">
      <c r="D15" s="496"/>
      <c r="E15" s="496"/>
      <c r="F15" s="496"/>
      <c r="G15" s="496"/>
      <c r="H15" s="496"/>
      <c r="I15" s="496"/>
      <c r="J15" s="496"/>
      <c r="K15" s="496"/>
      <c r="L15" s="496"/>
      <c r="M15" s="496"/>
      <c r="N15" s="496"/>
    </row>
    <row r="16" spans="2:18" s="468" customFormat="1" ht="12.75" x14ac:dyDescent="0.2"/>
    <row r="17" spans="2:20" s="468" customFormat="1" ht="12.75" x14ac:dyDescent="0.2">
      <c r="E17" s="762">
        <v>42795</v>
      </c>
      <c r="F17" s="762"/>
      <c r="G17" s="762"/>
      <c r="H17" s="495"/>
    </row>
    <row r="18" spans="2:20" s="468" customFormat="1" ht="12.75" x14ac:dyDescent="0.2">
      <c r="E18" s="678" t="s">
        <v>14</v>
      </c>
      <c r="F18" s="678"/>
      <c r="G18" s="678"/>
    </row>
    <row r="19" spans="2:20" s="468" customFormat="1" ht="12.75" x14ac:dyDescent="0.2"/>
    <row r="20" spans="2:20" s="468" customFormat="1" ht="12.75" x14ac:dyDescent="0.2">
      <c r="B20" s="1075" t="s">
        <v>15</v>
      </c>
      <c r="C20" s="1075"/>
      <c r="D20" s="1075"/>
      <c r="E20" s="1075"/>
      <c r="F20" s="1075"/>
    </row>
    <row r="21" spans="2:20" s="468" customFormat="1" ht="12.75" x14ac:dyDescent="0.2">
      <c r="B21" s="1076"/>
      <c r="C21" s="1076"/>
      <c r="D21" s="1076"/>
      <c r="E21" s="1076"/>
      <c r="F21" s="1076"/>
    </row>
    <row r="22" spans="2:20" s="468" customFormat="1" ht="13.5" thickBot="1" x14ac:dyDescent="0.25"/>
    <row r="23" spans="2:20" s="473" customFormat="1" ht="12.75" customHeight="1" x14ac:dyDescent="0.25">
      <c r="B23" s="1064" t="s">
        <v>291</v>
      </c>
      <c r="C23" s="1065"/>
      <c r="D23" s="1065"/>
      <c r="E23" s="1065"/>
      <c r="F23" s="1066"/>
      <c r="G23" s="1094" t="s">
        <v>571</v>
      </c>
      <c r="H23" s="1096" t="s">
        <v>549</v>
      </c>
      <c r="I23" s="962" t="s">
        <v>69</v>
      </c>
      <c r="J23" s="963"/>
      <c r="K23" s="963"/>
      <c r="L23" s="963"/>
      <c r="M23" s="963"/>
      <c r="N23" s="963"/>
      <c r="O23" s="963"/>
      <c r="P23" s="963"/>
      <c r="Q23" s="963"/>
      <c r="R23" s="963"/>
      <c r="S23" s="963"/>
      <c r="T23" s="964"/>
    </row>
    <row r="24" spans="2:20" s="473" customFormat="1" ht="12.75" customHeight="1" x14ac:dyDescent="0.25">
      <c r="B24" s="1067"/>
      <c r="C24" s="1068"/>
      <c r="D24" s="1068"/>
      <c r="E24" s="1068"/>
      <c r="F24" s="1069"/>
      <c r="G24" s="1095"/>
      <c r="H24" s="1097"/>
      <c r="I24" s="965" t="s">
        <v>20</v>
      </c>
      <c r="J24" s="966"/>
      <c r="K24" s="970" t="s">
        <v>21</v>
      </c>
      <c r="L24" s="945" t="s">
        <v>22</v>
      </c>
      <c r="M24" s="942" t="s">
        <v>23</v>
      </c>
      <c r="N24" s="943"/>
      <c r="O24" s="944"/>
      <c r="P24" s="942" t="s">
        <v>24</v>
      </c>
      <c r="Q24" s="944"/>
      <c r="R24" s="945" t="s">
        <v>25</v>
      </c>
      <c r="S24" s="945" t="s">
        <v>26</v>
      </c>
      <c r="T24" s="946" t="s">
        <v>230</v>
      </c>
    </row>
    <row r="25" spans="2:20" s="473" customFormat="1" ht="15" customHeight="1" x14ac:dyDescent="0.25">
      <c r="B25" s="1067"/>
      <c r="C25" s="1068"/>
      <c r="D25" s="1068"/>
      <c r="E25" s="1068"/>
      <c r="F25" s="1069"/>
      <c r="G25" s="1095"/>
      <c r="H25" s="1097"/>
      <c r="I25" s="967"/>
      <c r="J25" s="947"/>
      <c r="K25" s="971"/>
      <c r="L25" s="843"/>
      <c r="M25" s="827"/>
      <c r="N25" s="846"/>
      <c r="O25" s="816"/>
      <c r="P25" s="827"/>
      <c r="Q25" s="816"/>
      <c r="R25" s="843"/>
      <c r="S25" s="843"/>
      <c r="T25" s="876"/>
    </row>
    <row r="26" spans="2:20" s="473" customFormat="1" ht="18" customHeight="1" x14ac:dyDescent="0.25">
      <c r="B26" s="1067"/>
      <c r="C26" s="1068"/>
      <c r="D26" s="1068"/>
      <c r="E26" s="1068"/>
      <c r="F26" s="1069"/>
      <c r="G26" s="1095"/>
      <c r="H26" s="1097"/>
      <c r="I26" s="968"/>
      <c r="J26" s="969"/>
      <c r="K26" s="972"/>
      <c r="L26" s="844"/>
      <c r="M26" s="828"/>
      <c r="N26" s="847"/>
      <c r="O26" s="829"/>
      <c r="P26" s="828"/>
      <c r="Q26" s="829"/>
      <c r="R26" s="844"/>
      <c r="S26" s="843"/>
      <c r="T26" s="876"/>
    </row>
    <row r="27" spans="2:20" s="473" customFormat="1" ht="15" customHeight="1" x14ac:dyDescent="0.25">
      <c r="B27" s="1067"/>
      <c r="C27" s="1068"/>
      <c r="D27" s="1068"/>
      <c r="E27" s="1068"/>
      <c r="F27" s="1069"/>
      <c r="G27" s="1095"/>
      <c r="H27" s="1097"/>
      <c r="I27" s="967" t="s">
        <v>621</v>
      </c>
      <c r="J27" s="973" t="s">
        <v>622</v>
      </c>
      <c r="K27" s="973" t="s">
        <v>623</v>
      </c>
      <c r="L27" s="973" t="s">
        <v>624</v>
      </c>
      <c r="M27" s="973" t="s">
        <v>625</v>
      </c>
      <c r="N27" s="947" t="s">
        <v>626</v>
      </c>
      <c r="O27" s="947" t="s">
        <v>627</v>
      </c>
      <c r="P27" s="947" t="s">
        <v>628</v>
      </c>
      <c r="Q27" s="947" t="s">
        <v>629</v>
      </c>
      <c r="R27" s="947" t="s">
        <v>630</v>
      </c>
      <c r="S27" s="843"/>
      <c r="T27" s="876"/>
    </row>
    <row r="28" spans="2:20" s="474" customFormat="1" ht="15.75" thickBot="1" x14ac:dyDescent="0.3">
      <c r="B28" s="1067"/>
      <c r="C28" s="1068"/>
      <c r="D28" s="1068"/>
      <c r="E28" s="1068"/>
      <c r="F28" s="1069"/>
      <c r="G28" s="1095"/>
      <c r="H28" s="1097"/>
      <c r="I28" s="967"/>
      <c r="J28" s="974"/>
      <c r="K28" s="974"/>
      <c r="L28" s="974"/>
      <c r="M28" s="974"/>
      <c r="N28" s="947"/>
      <c r="O28" s="947"/>
      <c r="P28" s="947"/>
      <c r="Q28" s="947"/>
      <c r="R28" s="947"/>
      <c r="S28" s="874"/>
      <c r="T28" s="877"/>
    </row>
    <row r="29" spans="2:20" s="469" customFormat="1" ht="13.5" thickBot="1" x14ac:dyDescent="0.25">
      <c r="B29" s="1089" t="s">
        <v>572</v>
      </c>
      <c r="C29" s="1090"/>
      <c r="D29" s="1090"/>
      <c r="E29" s="1090"/>
      <c r="F29" s="1091"/>
      <c r="G29" s="497">
        <f>SUM(I29:T29)</f>
        <v>4075746.3409461314</v>
      </c>
      <c r="H29" s="498">
        <v>0</v>
      </c>
      <c r="I29" s="499">
        <v>1365033.0376076202</v>
      </c>
      <c r="J29" s="500">
        <v>0</v>
      </c>
      <c r="K29" s="500">
        <v>141263.02860079662</v>
      </c>
      <c r="L29" s="500">
        <v>14120.123883763463</v>
      </c>
      <c r="M29" s="500">
        <v>0</v>
      </c>
      <c r="N29" s="500">
        <v>0</v>
      </c>
      <c r="O29" s="500">
        <v>0</v>
      </c>
      <c r="P29" s="500">
        <v>60617.728805599727</v>
      </c>
      <c r="Q29" s="500">
        <v>0</v>
      </c>
      <c r="R29" s="500">
        <v>0</v>
      </c>
      <c r="S29" s="500">
        <v>1597071.8415048127</v>
      </c>
      <c r="T29" s="501">
        <v>897640.58054353867</v>
      </c>
    </row>
    <row r="30" spans="2:20" s="506" customFormat="1" ht="12.75" x14ac:dyDescent="0.2">
      <c r="B30" s="479" t="s">
        <v>84</v>
      </c>
      <c r="C30" s="899" t="s">
        <v>293</v>
      </c>
      <c r="D30" s="897"/>
      <c r="E30" s="897"/>
      <c r="F30" s="897"/>
      <c r="G30" s="13"/>
      <c r="H30" s="502"/>
      <c r="I30" s="503"/>
      <c r="J30" s="504"/>
      <c r="K30" s="504"/>
      <c r="L30" s="504"/>
      <c r="M30" s="504"/>
      <c r="N30" s="504"/>
      <c r="O30" s="504"/>
      <c r="P30" s="504"/>
      <c r="Q30" s="504"/>
      <c r="R30" s="504"/>
      <c r="S30" s="504"/>
      <c r="T30" s="505"/>
    </row>
    <row r="31" spans="2:20" s="506" customFormat="1" ht="12.75" x14ac:dyDescent="0.2">
      <c r="B31" s="483" t="s">
        <v>142</v>
      </c>
      <c r="C31" s="895" t="s">
        <v>294</v>
      </c>
      <c r="D31" s="895"/>
      <c r="E31" s="895"/>
      <c r="F31" s="895"/>
      <c r="G31" s="13">
        <f>SUM(I31:T31)</f>
        <v>0</v>
      </c>
      <c r="H31" s="507">
        <v>0</v>
      </c>
      <c r="I31" s="20">
        <v>0</v>
      </c>
      <c r="J31" s="21">
        <v>0</v>
      </c>
      <c r="K31" s="21">
        <v>0</v>
      </c>
      <c r="L31" s="21">
        <v>0</v>
      </c>
      <c r="M31" s="21">
        <v>0</v>
      </c>
      <c r="N31" s="21">
        <v>0</v>
      </c>
      <c r="O31" s="21">
        <v>0</v>
      </c>
      <c r="P31" s="21">
        <v>0</v>
      </c>
      <c r="Q31" s="21">
        <v>0</v>
      </c>
      <c r="R31" s="21">
        <v>0</v>
      </c>
      <c r="S31" s="21">
        <v>0</v>
      </c>
      <c r="T31" s="508">
        <v>0</v>
      </c>
    </row>
    <row r="32" spans="2:20" s="506" customFormat="1" ht="12.75" x14ac:dyDescent="0.2">
      <c r="B32" s="483" t="s">
        <v>154</v>
      </c>
      <c r="C32" s="895" t="s">
        <v>295</v>
      </c>
      <c r="D32" s="895"/>
      <c r="E32" s="895"/>
      <c r="F32" s="895"/>
      <c r="G32" s="13">
        <f t="shared" ref="G32:G98" si="0">SUM(I32:T32)</f>
        <v>0</v>
      </c>
      <c r="H32" s="507">
        <v>0</v>
      </c>
      <c r="I32" s="20">
        <v>0</v>
      </c>
      <c r="J32" s="21">
        <v>0</v>
      </c>
      <c r="K32" s="21">
        <v>0</v>
      </c>
      <c r="L32" s="21">
        <v>0</v>
      </c>
      <c r="M32" s="21">
        <v>0</v>
      </c>
      <c r="N32" s="21">
        <v>0</v>
      </c>
      <c r="O32" s="21">
        <v>0</v>
      </c>
      <c r="P32" s="21">
        <v>0</v>
      </c>
      <c r="Q32" s="21">
        <v>0</v>
      </c>
      <c r="R32" s="21">
        <v>0</v>
      </c>
      <c r="S32" s="21">
        <v>0</v>
      </c>
      <c r="T32" s="508">
        <v>0</v>
      </c>
    </row>
    <row r="33" spans="2:34" s="506" customFormat="1" ht="12.75" x14ac:dyDescent="0.2">
      <c r="B33" s="479" t="s">
        <v>96</v>
      </c>
      <c r="C33" s="899" t="s">
        <v>296</v>
      </c>
      <c r="D33" s="897"/>
      <c r="E33" s="897"/>
      <c r="F33" s="1092"/>
      <c r="G33" s="13">
        <f t="shared" si="0"/>
        <v>0</v>
      </c>
      <c r="H33" s="507">
        <v>0</v>
      </c>
      <c r="I33" s="20">
        <v>0</v>
      </c>
      <c r="J33" s="21">
        <v>0</v>
      </c>
      <c r="K33" s="21">
        <v>0</v>
      </c>
      <c r="L33" s="21">
        <v>0</v>
      </c>
      <c r="M33" s="21">
        <v>0</v>
      </c>
      <c r="N33" s="21">
        <v>0</v>
      </c>
      <c r="O33" s="21">
        <v>0</v>
      </c>
      <c r="P33" s="21">
        <v>0</v>
      </c>
      <c r="Q33" s="21">
        <v>0</v>
      </c>
      <c r="R33" s="21">
        <v>0</v>
      </c>
      <c r="S33" s="21">
        <v>0</v>
      </c>
      <c r="T33" s="508">
        <v>0</v>
      </c>
    </row>
    <row r="34" spans="2:34" s="506" customFormat="1" ht="12.75" x14ac:dyDescent="0.2">
      <c r="B34" s="305" t="s">
        <v>159</v>
      </c>
      <c r="C34" s="895" t="s">
        <v>297</v>
      </c>
      <c r="D34" s="895"/>
      <c r="E34" s="895"/>
      <c r="F34" s="896"/>
      <c r="G34" s="13">
        <f t="shared" si="0"/>
        <v>7656.5964317834332</v>
      </c>
      <c r="H34" s="507">
        <v>0</v>
      </c>
      <c r="I34" s="20">
        <v>831.23060628408439</v>
      </c>
      <c r="J34" s="21">
        <v>0</v>
      </c>
      <c r="K34" s="21">
        <v>330.90901505207739</v>
      </c>
      <c r="L34" s="21">
        <v>38.640440571688195</v>
      </c>
      <c r="M34" s="21">
        <v>0</v>
      </c>
      <c r="N34" s="21">
        <v>0</v>
      </c>
      <c r="O34" s="21">
        <v>0</v>
      </c>
      <c r="P34" s="21">
        <v>165.88351255167538</v>
      </c>
      <c r="Q34" s="21">
        <v>0</v>
      </c>
      <c r="R34" s="21">
        <v>0</v>
      </c>
      <c r="S34" s="21">
        <v>3920.9531908845165</v>
      </c>
      <c r="T34" s="508">
        <v>2368.9796664393912</v>
      </c>
      <c r="Y34" s="506">
        <v>2605453.2281096936</v>
      </c>
      <c r="Z34" s="506">
        <v>4335512.3792991349</v>
      </c>
      <c r="AA34" s="506">
        <v>3633.945167916128</v>
      </c>
      <c r="AB34" s="506">
        <v>0</v>
      </c>
      <c r="AC34" s="506">
        <v>20221.329689687544</v>
      </c>
      <c r="AD34" s="506">
        <v>0</v>
      </c>
      <c r="AE34" s="506">
        <v>2556509.4862526897</v>
      </c>
      <c r="AF34" s="506">
        <v>278879.98879481159</v>
      </c>
      <c r="AG34" s="506">
        <v>13364723.489999998</v>
      </c>
      <c r="AH34" s="506">
        <v>23164933.847313933</v>
      </c>
    </row>
    <row r="35" spans="2:34" s="506" customFormat="1" ht="12.75" x14ac:dyDescent="0.2">
      <c r="B35" s="305" t="s">
        <v>161</v>
      </c>
      <c r="C35" s="895" t="s">
        <v>298</v>
      </c>
      <c r="D35" s="895"/>
      <c r="E35" s="895"/>
      <c r="F35" s="896"/>
      <c r="G35" s="13">
        <f t="shared" si="0"/>
        <v>0</v>
      </c>
      <c r="H35" s="507">
        <v>0</v>
      </c>
      <c r="I35" s="20">
        <v>0</v>
      </c>
      <c r="J35" s="21">
        <v>0</v>
      </c>
      <c r="K35" s="21">
        <v>0</v>
      </c>
      <c r="L35" s="21">
        <v>0</v>
      </c>
      <c r="M35" s="21">
        <v>0</v>
      </c>
      <c r="N35" s="21">
        <v>0</v>
      </c>
      <c r="O35" s="21">
        <v>0</v>
      </c>
      <c r="P35" s="21">
        <v>0</v>
      </c>
      <c r="Q35" s="21">
        <v>0</v>
      </c>
      <c r="R35" s="21">
        <v>0</v>
      </c>
      <c r="S35" s="21">
        <v>0</v>
      </c>
      <c r="T35" s="508">
        <v>0</v>
      </c>
      <c r="Y35" s="506">
        <v>5.1481362347272304E-2</v>
      </c>
      <c r="Z35" s="506">
        <v>8.0541235703342068E-2</v>
      </c>
      <c r="AA35" s="506">
        <v>1.5545786469150273E-5</v>
      </c>
      <c r="AB35" s="506">
        <v>0</v>
      </c>
      <c r="AC35" s="506">
        <v>8.6505563224675136E-5</v>
      </c>
      <c r="AD35" s="506">
        <v>0</v>
      </c>
      <c r="AE35" s="506">
        <v>0.12204554582665499</v>
      </c>
      <c r="AF35" s="506">
        <v>2.5552026995326778E-2</v>
      </c>
      <c r="AG35" s="506">
        <v>0</v>
      </c>
      <c r="AH35" s="506">
        <v>0.27972222222228993</v>
      </c>
    </row>
    <row r="36" spans="2:34" s="506" customFormat="1" ht="12.75" x14ac:dyDescent="0.2">
      <c r="B36" s="305" t="s">
        <v>164</v>
      </c>
      <c r="C36" s="895" t="s">
        <v>299</v>
      </c>
      <c r="D36" s="895"/>
      <c r="E36" s="895"/>
      <c r="F36" s="896"/>
      <c r="G36" s="13">
        <f t="shared" si="0"/>
        <v>0</v>
      </c>
      <c r="H36" s="507">
        <v>0</v>
      </c>
      <c r="I36" s="20">
        <v>0</v>
      </c>
      <c r="J36" s="21">
        <v>0</v>
      </c>
      <c r="K36" s="21">
        <v>0</v>
      </c>
      <c r="L36" s="21">
        <v>0</v>
      </c>
      <c r="M36" s="21">
        <v>0</v>
      </c>
      <c r="N36" s="21">
        <v>0</v>
      </c>
      <c r="O36" s="21">
        <v>0</v>
      </c>
      <c r="P36" s="21">
        <v>0</v>
      </c>
      <c r="Q36" s="21">
        <v>0</v>
      </c>
      <c r="R36" s="21">
        <v>0</v>
      </c>
      <c r="S36" s="21">
        <v>0</v>
      </c>
      <c r="T36" s="508">
        <v>0</v>
      </c>
      <c r="Y36" s="506">
        <v>0</v>
      </c>
      <c r="Z36" s="506">
        <v>0</v>
      </c>
      <c r="AA36" s="506">
        <v>0</v>
      </c>
      <c r="AB36" s="506">
        <v>0</v>
      </c>
      <c r="AC36" s="506">
        <v>0</v>
      </c>
      <c r="AD36" s="506">
        <v>0</v>
      </c>
      <c r="AE36" s="506">
        <v>0</v>
      </c>
      <c r="AF36" s="506">
        <v>0</v>
      </c>
      <c r="AG36" s="506">
        <v>0</v>
      </c>
      <c r="AH36" s="506">
        <v>0</v>
      </c>
    </row>
    <row r="37" spans="2:34" s="506" customFormat="1" ht="12.75" x14ac:dyDescent="0.2">
      <c r="B37" s="305" t="s">
        <v>200</v>
      </c>
      <c r="C37" s="895" t="s">
        <v>300</v>
      </c>
      <c r="D37" s="895"/>
      <c r="E37" s="895"/>
      <c r="F37" s="896"/>
      <c r="G37" s="13">
        <f t="shared" si="0"/>
        <v>191.92996312618041</v>
      </c>
      <c r="H37" s="507">
        <v>0</v>
      </c>
      <c r="I37" s="20">
        <v>20.836681289769384</v>
      </c>
      <c r="J37" s="21">
        <v>0</v>
      </c>
      <c r="K37" s="21">
        <v>8.2949853270864278</v>
      </c>
      <c r="L37" s="21">
        <v>0.96861032185498486</v>
      </c>
      <c r="M37" s="21">
        <v>0</v>
      </c>
      <c r="N37" s="21">
        <v>0</v>
      </c>
      <c r="O37" s="21">
        <v>0</v>
      </c>
      <c r="P37" s="21">
        <v>4.1582466479650124</v>
      </c>
      <c r="Q37" s="21">
        <v>0</v>
      </c>
      <c r="R37" s="21">
        <v>0</v>
      </c>
      <c r="S37" s="21">
        <v>98.287588754453296</v>
      </c>
      <c r="T37" s="508">
        <v>59.383850785051287</v>
      </c>
      <c r="Y37" s="506">
        <v>0</v>
      </c>
      <c r="Z37" s="506">
        <v>0</v>
      </c>
      <c r="AA37" s="506">
        <v>0</v>
      </c>
      <c r="AB37" s="506">
        <v>0</v>
      </c>
      <c r="AC37" s="506">
        <v>0</v>
      </c>
      <c r="AD37" s="506">
        <v>0</v>
      </c>
      <c r="AE37" s="506">
        <v>0</v>
      </c>
      <c r="AF37" s="506">
        <v>0</v>
      </c>
      <c r="AG37" s="506">
        <v>0</v>
      </c>
      <c r="AH37" s="506">
        <v>0</v>
      </c>
    </row>
    <row r="38" spans="2:34" s="506" customFormat="1" ht="12.75" x14ac:dyDescent="0.2">
      <c r="B38" s="305" t="s">
        <v>201</v>
      </c>
      <c r="C38" s="895" t="s">
        <v>301</v>
      </c>
      <c r="D38" s="895"/>
      <c r="E38" s="895"/>
      <c r="F38" s="896"/>
      <c r="G38" s="13">
        <f t="shared" si="0"/>
        <v>0</v>
      </c>
      <c r="H38" s="507">
        <v>0</v>
      </c>
      <c r="I38" s="20">
        <v>0</v>
      </c>
      <c r="J38" s="21">
        <v>0</v>
      </c>
      <c r="K38" s="21">
        <v>0</v>
      </c>
      <c r="L38" s="21">
        <v>0</v>
      </c>
      <c r="M38" s="21">
        <v>0</v>
      </c>
      <c r="N38" s="21">
        <v>0</v>
      </c>
      <c r="O38" s="21">
        <v>0</v>
      </c>
      <c r="P38" s="21">
        <v>0</v>
      </c>
      <c r="Q38" s="21">
        <v>0</v>
      </c>
      <c r="R38" s="21">
        <v>0</v>
      </c>
      <c r="S38" s="21">
        <v>0</v>
      </c>
      <c r="T38" s="508">
        <v>0</v>
      </c>
      <c r="Y38" s="506">
        <v>0</v>
      </c>
      <c r="Z38" s="506">
        <v>0</v>
      </c>
      <c r="AA38" s="506">
        <v>0</v>
      </c>
      <c r="AB38" s="506">
        <v>0</v>
      </c>
      <c r="AC38" s="506">
        <v>0</v>
      </c>
      <c r="AD38" s="506">
        <v>0</v>
      </c>
      <c r="AE38" s="506">
        <v>0</v>
      </c>
      <c r="AF38" s="506">
        <v>0</v>
      </c>
      <c r="AG38" s="506">
        <v>0</v>
      </c>
      <c r="AH38" s="506">
        <v>0</v>
      </c>
    </row>
    <row r="39" spans="2:34" s="506" customFormat="1" ht="12.75" x14ac:dyDescent="0.2">
      <c r="B39" s="305" t="s">
        <v>203</v>
      </c>
      <c r="C39" s="315" t="s">
        <v>302</v>
      </c>
      <c r="D39" s="315"/>
      <c r="E39" s="315"/>
      <c r="F39" s="316"/>
      <c r="G39" s="13">
        <f t="shared" si="0"/>
        <v>0</v>
      </c>
      <c r="H39" s="507">
        <v>0</v>
      </c>
      <c r="I39" s="20">
        <v>0</v>
      </c>
      <c r="J39" s="21">
        <v>0</v>
      </c>
      <c r="K39" s="21">
        <v>0</v>
      </c>
      <c r="L39" s="21">
        <v>0</v>
      </c>
      <c r="M39" s="21">
        <v>0</v>
      </c>
      <c r="N39" s="21">
        <v>0</v>
      </c>
      <c r="O39" s="21">
        <v>0</v>
      </c>
      <c r="P39" s="21">
        <v>0</v>
      </c>
      <c r="Q39" s="21">
        <v>0</v>
      </c>
      <c r="R39" s="21">
        <v>0</v>
      </c>
      <c r="S39" s="21">
        <v>0</v>
      </c>
      <c r="T39" s="508">
        <v>0</v>
      </c>
      <c r="Y39" s="506">
        <v>5.1481362347272304E-2</v>
      </c>
      <c r="Z39" s="506">
        <v>8.0541235703342068E-2</v>
      </c>
      <c r="AA39" s="506">
        <v>1.5545786469150273E-5</v>
      </c>
      <c r="AB39" s="506">
        <v>0</v>
      </c>
      <c r="AC39" s="506">
        <v>8.6505563224675136E-5</v>
      </c>
      <c r="AD39" s="506">
        <v>0</v>
      </c>
      <c r="AE39" s="506">
        <v>0.12204554582665499</v>
      </c>
      <c r="AF39" s="506">
        <v>2.5552026995326778E-2</v>
      </c>
      <c r="AG39" s="506">
        <v>0</v>
      </c>
      <c r="AH39" s="506">
        <v>0.27972222222228993</v>
      </c>
    </row>
    <row r="40" spans="2:34" s="506" customFormat="1" ht="12.75" x14ac:dyDescent="0.2">
      <c r="B40" s="305" t="s">
        <v>205</v>
      </c>
      <c r="C40" s="315" t="s">
        <v>303</v>
      </c>
      <c r="D40" s="315"/>
      <c r="E40" s="315"/>
      <c r="F40" s="316"/>
      <c r="G40" s="13">
        <f t="shared" si="0"/>
        <v>927.13595512186362</v>
      </c>
      <c r="H40" s="507">
        <v>0</v>
      </c>
      <c r="I40" s="20">
        <v>100.65357224322341</v>
      </c>
      <c r="J40" s="21">
        <v>0</v>
      </c>
      <c r="K40" s="21">
        <v>40.069716154189578</v>
      </c>
      <c r="L40" s="21">
        <v>4.6789643538019314</v>
      </c>
      <c r="M40" s="21">
        <v>0</v>
      </c>
      <c r="N40" s="21">
        <v>0</v>
      </c>
      <c r="O40" s="21">
        <v>0</v>
      </c>
      <c r="P40" s="21">
        <v>20.086806222427963</v>
      </c>
      <c r="Q40" s="21">
        <v>0</v>
      </c>
      <c r="R40" s="21">
        <v>0</v>
      </c>
      <c r="S40" s="21">
        <v>474.78755266876243</v>
      </c>
      <c r="T40" s="508">
        <v>286.85934347945835</v>
      </c>
      <c r="Y40" s="506">
        <v>0</v>
      </c>
      <c r="Z40" s="506">
        <v>0</v>
      </c>
      <c r="AA40" s="506">
        <v>0</v>
      </c>
      <c r="AB40" s="506">
        <v>0</v>
      </c>
      <c r="AC40" s="506">
        <v>0</v>
      </c>
      <c r="AD40" s="506">
        <v>0</v>
      </c>
      <c r="AE40" s="506">
        <v>0</v>
      </c>
      <c r="AF40" s="506">
        <v>0</v>
      </c>
      <c r="AG40" s="506">
        <v>0</v>
      </c>
      <c r="AH40" s="506">
        <v>0</v>
      </c>
    </row>
    <row r="41" spans="2:34" s="506" customFormat="1" ht="12.75" x14ac:dyDescent="0.2">
      <c r="B41" s="305" t="s">
        <v>207</v>
      </c>
      <c r="C41" s="315" t="s">
        <v>304</v>
      </c>
      <c r="D41" s="315"/>
      <c r="E41" s="315"/>
      <c r="F41" s="316"/>
      <c r="G41" s="13">
        <f t="shared" si="0"/>
        <v>80.986513625326026</v>
      </c>
      <c r="H41" s="507">
        <v>0</v>
      </c>
      <c r="I41" s="20">
        <v>8.7922185035333875</v>
      </c>
      <c r="J41" s="21">
        <v>0</v>
      </c>
      <c r="K41" s="21">
        <v>3.500141047660783</v>
      </c>
      <c r="L41" s="21">
        <v>0.40871353149257117</v>
      </c>
      <c r="M41" s="21">
        <v>0</v>
      </c>
      <c r="N41" s="21">
        <v>0</v>
      </c>
      <c r="O41" s="21">
        <v>0</v>
      </c>
      <c r="P41" s="21">
        <v>1.7546082608867466</v>
      </c>
      <c r="Q41" s="21">
        <v>0</v>
      </c>
      <c r="R41" s="21">
        <v>0</v>
      </c>
      <c r="S41" s="21">
        <v>41.473301074047804</v>
      </c>
      <c r="T41" s="508">
        <v>25.057531207704731</v>
      </c>
      <c r="Y41" s="506">
        <v>2605453.1766283312</v>
      </c>
      <c r="Z41" s="506">
        <v>4335512.2987578996</v>
      </c>
      <c r="AA41" s="506">
        <v>3633.9451523703415</v>
      </c>
      <c r="AB41" s="506">
        <v>0</v>
      </c>
      <c r="AC41" s="506">
        <v>20221.329603181981</v>
      </c>
      <c r="AD41" s="506">
        <v>0</v>
      </c>
      <c r="AE41" s="506">
        <v>2556509.3642071439</v>
      </c>
      <c r="AF41" s="506">
        <v>278879.96324278461</v>
      </c>
      <c r="AG41" s="506">
        <v>13351423.489999998</v>
      </c>
      <c r="AH41" s="506">
        <v>23151633.567591708</v>
      </c>
    </row>
    <row r="42" spans="2:34" s="506" customFormat="1" ht="12.75" x14ac:dyDescent="0.2">
      <c r="B42" s="305" t="s">
        <v>305</v>
      </c>
      <c r="C42" s="895" t="s">
        <v>306</v>
      </c>
      <c r="D42" s="895"/>
      <c r="E42" s="895"/>
      <c r="F42" s="896"/>
      <c r="G42" s="13">
        <f t="shared" si="0"/>
        <v>0</v>
      </c>
      <c r="H42" s="507">
        <v>0</v>
      </c>
      <c r="I42" s="20">
        <v>0</v>
      </c>
      <c r="J42" s="21">
        <v>0</v>
      </c>
      <c r="K42" s="21">
        <v>0</v>
      </c>
      <c r="L42" s="21">
        <v>0</v>
      </c>
      <c r="M42" s="21">
        <v>0</v>
      </c>
      <c r="N42" s="21">
        <v>0</v>
      </c>
      <c r="O42" s="21">
        <v>0</v>
      </c>
      <c r="P42" s="21">
        <v>0</v>
      </c>
      <c r="Q42" s="21">
        <v>0</v>
      </c>
      <c r="R42" s="21">
        <v>0</v>
      </c>
      <c r="S42" s="21">
        <v>0</v>
      </c>
      <c r="T42" s="508">
        <v>0</v>
      </c>
      <c r="Y42" s="506">
        <v>0</v>
      </c>
      <c r="Z42" s="506">
        <v>0</v>
      </c>
      <c r="AA42" s="506">
        <v>0</v>
      </c>
      <c r="AB42" s="506">
        <v>0</v>
      </c>
      <c r="AC42" s="506">
        <v>0</v>
      </c>
      <c r="AD42" s="506">
        <v>0</v>
      </c>
      <c r="AE42" s="506">
        <v>0</v>
      </c>
      <c r="AF42" s="506">
        <v>0</v>
      </c>
      <c r="AG42" s="506">
        <v>0</v>
      </c>
      <c r="AH42" s="506">
        <v>0</v>
      </c>
    </row>
    <row r="43" spans="2:34" s="506" customFormat="1" ht="12.75" x14ac:dyDescent="0.2">
      <c r="B43" s="479" t="s">
        <v>121</v>
      </c>
      <c r="C43" s="899" t="s">
        <v>307</v>
      </c>
      <c r="D43" s="897"/>
      <c r="E43" s="897"/>
      <c r="F43" s="897"/>
      <c r="G43" s="13">
        <f t="shared" si="0"/>
        <v>0</v>
      </c>
      <c r="H43" s="507">
        <v>0</v>
      </c>
      <c r="I43" s="20">
        <v>0</v>
      </c>
      <c r="J43" s="21">
        <v>0</v>
      </c>
      <c r="K43" s="21">
        <v>0</v>
      </c>
      <c r="L43" s="21">
        <v>0</v>
      </c>
      <c r="M43" s="21">
        <v>0</v>
      </c>
      <c r="N43" s="21">
        <v>0</v>
      </c>
      <c r="O43" s="21">
        <v>0</v>
      </c>
      <c r="P43" s="21">
        <v>0</v>
      </c>
      <c r="Q43" s="21">
        <v>0</v>
      </c>
      <c r="R43" s="21">
        <v>0</v>
      </c>
      <c r="S43" s="21">
        <v>0</v>
      </c>
      <c r="T43" s="508">
        <v>0</v>
      </c>
      <c r="Y43" s="506">
        <v>2093067.0688724024</v>
      </c>
      <c r="Z43" s="506">
        <v>2168363.2681931355</v>
      </c>
      <c r="AA43" s="506">
        <v>3479.2203226892416</v>
      </c>
      <c r="AB43" s="506">
        <v>0</v>
      </c>
      <c r="AC43" s="506">
        <v>19360.352993026787</v>
      </c>
      <c r="AD43" s="506">
        <v>0</v>
      </c>
      <c r="AE43" s="506">
        <v>938262.19803487847</v>
      </c>
      <c r="AF43" s="506">
        <v>220624.17535315786</v>
      </c>
      <c r="AG43" s="506">
        <v>0</v>
      </c>
      <c r="AH43" s="506">
        <v>5443156.2837692909</v>
      </c>
    </row>
    <row r="44" spans="2:34" s="506" customFormat="1" ht="12.75" x14ac:dyDescent="0.2">
      <c r="B44" s="483" t="s">
        <v>123</v>
      </c>
      <c r="C44" s="895" t="s">
        <v>308</v>
      </c>
      <c r="D44" s="895"/>
      <c r="E44" s="895"/>
      <c r="F44" s="895"/>
      <c r="G44" s="13">
        <f t="shared" si="0"/>
        <v>800.25153709866026</v>
      </c>
      <c r="H44" s="507">
        <v>0</v>
      </c>
      <c r="I44" s="20">
        <v>86.878494418354478</v>
      </c>
      <c r="J44" s="21">
        <v>0</v>
      </c>
      <c r="K44" s="21">
        <v>34.585922125393637</v>
      </c>
      <c r="L44" s="21">
        <v>4.0386184954586017</v>
      </c>
      <c r="M44" s="21">
        <v>0</v>
      </c>
      <c r="N44" s="21">
        <v>0</v>
      </c>
      <c r="O44" s="21">
        <v>0</v>
      </c>
      <c r="P44" s="21">
        <v>17.337799775857107</v>
      </c>
      <c r="Q44" s="21">
        <v>0</v>
      </c>
      <c r="R44" s="21">
        <v>0</v>
      </c>
      <c r="S44" s="21">
        <v>409.80987385884237</v>
      </c>
      <c r="T44" s="508">
        <v>247.6008284247541</v>
      </c>
      <c r="Y44" s="506">
        <v>2013807.4858395243</v>
      </c>
      <c r="Z44" s="506">
        <v>1914762.0573798947</v>
      </c>
      <c r="AA44" s="506">
        <v>608.10786151420382</v>
      </c>
      <c r="AB44" s="506">
        <v>0</v>
      </c>
      <c r="AC44" s="506">
        <v>3383.85665891076</v>
      </c>
      <c r="AD44" s="506">
        <v>0</v>
      </c>
      <c r="AE44" s="506">
        <v>584277.26304046053</v>
      </c>
      <c r="AF44" s="506">
        <v>34401.089104626713</v>
      </c>
      <c r="AG44" s="506">
        <v>0</v>
      </c>
      <c r="AH44" s="506">
        <v>4551239.8598849308</v>
      </c>
    </row>
    <row r="45" spans="2:34" s="506" customFormat="1" ht="12.75" x14ac:dyDescent="0.2">
      <c r="B45" s="483" t="s">
        <v>126</v>
      </c>
      <c r="C45" s="1049" t="s">
        <v>309</v>
      </c>
      <c r="D45" s="895"/>
      <c r="E45" s="895"/>
      <c r="F45" s="895"/>
      <c r="G45" s="13">
        <f t="shared" si="0"/>
        <v>0</v>
      </c>
      <c r="H45" s="507">
        <v>0</v>
      </c>
      <c r="I45" s="20">
        <v>0</v>
      </c>
      <c r="J45" s="21">
        <v>0</v>
      </c>
      <c r="K45" s="21">
        <v>0</v>
      </c>
      <c r="L45" s="21">
        <v>0</v>
      </c>
      <c r="M45" s="21">
        <v>0</v>
      </c>
      <c r="N45" s="21">
        <v>0</v>
      </c>
      <c r="O45" s="21">
        <v>0</v>
      </c>
      <c r="P45" s="21">
        <v>0</v>
      </c>
      <c r="Q45" s="21">
        <v>0</v>
      </c>
      <c r="R45" s="21">
        <v>0</v>
      </c>
      <c r="S45" s="21">
        <v>0</v>
      </c>
      <c r="T45" s="508">
        <v>0</v>
      </c>
      <c r="Y45" s="506">
        <v>79259.58303287813</v>
      </c>
      <c r="Z45" s="506">
        <v>253601.2108132409</v>
      </c>
      <c r="AA45" s="506">
        <v>2871.1124611750379</v>
      </c>
      <c r="AB45" s="506">
        <v>0</v>
      </c>
      <c r="AC45" s="506">
        <v>15976.496334116026</v>
      </c>
      <c r="AD45" s="506">
        <v>0</v>
      </c>
      <c r="AE45" s="506">
        <v>353984.93499441794</v>
      </c>
      <c r="AF45" s="506">
        <v>186223.08624853115</v>
      </c>
      <c r="AG45" s="506">
        <v>0</v>
      </c>
      <c r="AH45" s="506">
        <v>891916.42388435907</v>
      </c>
    </row>
    <row r="46" spans="2:34" s="506" customFormat="1" ht="12.75" x14ac:dyDescent="0.2">
      <c r="B46" s="479" t="s">
        <v>133</v>
      </c>
      <c r="C46" s="897" t="s">
        <v>310</v>
      </c>
      <c r="D46" s="897"/>
      <c r="E46" s="897"/>
      <c r="F46" s="897"/>
      <c r="G46" s="13">
        <f t="shared" si="0"/>
        <v>0</v>
      </c>
      <c r="H46" s="507">
        <v>0</v>
      </c>
      <c r="I46" s="20">
        <v>0</v>
      </c>
      <c r="J46" s="21">
        <v>0</v>
      </c>
      <c r="K46" s="21">
        <v>0</v>
      </c>
      <c r="L46" s="21">
        <v>0</v>
      </c>
      <c r="M46" s="21">
        <v>0</v>
      </c>
      <c r="N46" s="21">
        <v>0</v>
      </c>
      <c r="O46" s="21">
        <v>0</v>
      </c>
      <c r="P46" s="21">
        <v>0</v>
      </c>
      <c r="Q46" s="21">
        <v>0</v>
      </c>
      <c r="R46" s="21">
        <v>0</v>
      </c>
      <c r="S46" s="21">
        <v>0</v>
      </c>
      <c r="T46" s="508">
        <v>0</v>
      </c>
      <c r="Y46" s="506">
        <v>480924.90873035637</v>
      </c>
      <c r="Z46" s="506">
        <v>797028.57880212925</v>
      </c>
      <c r="AA46" s="506">
        <v>145.22451617315897</v>
      </c>
      <c r="AB46" s="506">
        <v>0</v>
      </c>
      <c r="AC46" s="506">
        <v>808.11148348911638</v>
      </c>
      <c r="AD46" s="506">
        <v>0</v>
      </c>
      <c r="AE46" s="506">
        <v>1262885.1937741414</v>
      </c>
      <c r="AF46" s="506">
        <v>14052.350982917327</v>
      </c>
      <c r="AG46" s="506">
        <v>0</v>
      </c>
      <c r="AH46" s="506">
        <v>2555844.3682892071</v>
      </c>
    </row>
    <row r="47" spans="2:34" s="506" customFormat="1" ht="12.75" x14ac:dyDescent="0.2">
      <c r="B47" s="483" t="s">
        <v>135</v>
      </c>
      <c r="C47" s="895" t="s">
        <v>311</v>
      </c>
      <c r="D47" s="895"/>
      <c r="E47" s="895"/>
      <c r="F47" s="895"/>
      <c r="G47" s="13">
        <f t="shared" si="0"/>
        <v>23.076676409749076</v>
      </c>
      <c r="H47" s="507">
        <v>0</v>
      </c>
      <c r="I47" s="20">
        <v>2.5052959097426695</v>
      </c>
      <c r="J47" s="21">
        <v>0</v>
      </c>
      <c r="K47" s="21">
        <v>0.99734657944442229</v>
      </c>
      <c r="L47" s="21">
        <v>0.11646074745450416</v>
      </c>
      <c r="M47" s="21">
        <v>0</v>
      </c>
      <c r="N47" s="21">
        <v>0</v>
      </c>
      <c r="O47" s="21">
        <v>0</v>
      </c>
      <c r="P47" s="21">
        <v>0.49996629376689061</v>
      </c>
      <c r="Q47" s="21">
        <v>0</v>
      </c>
      <c r="R47" s="21">
        <v>0</v>
      </c>
      <c r="S47" s="21">
        <v>11.817596605746557</v>
      </c>
      <c r="T47" s="508">
        <v>7.1400102735940347</v>
      </c>
      <c r="Y47" s="506">
        <v>1166.9598026242268</v>
      </c>
      <c r="Z47" s="506">
        <v>1284196.451736114</v>
      </c>
      <c r="AA47" s="506">
        <v>0.35238593313254041</v>
      </c>
      <c r="AB47" s="506">
        <v>0</v>
      </c>
      <c r="AC47" s="506">
        <v>1.9608749726863659</v>
      </c>
      <c r="AD47" s="506">
        <v>0</v>
      </c>
      <c r="AE47" s="506">
        <v>2766.4816853197635</v>
      </c>
      <c r="AF47" s="506">
        <v>579.20356065898352</v>
      </c>
      <c r="AG47" s="506">
        <v>0</v>
      </c>
      <c r="AH47" s="506">
        <v>1288711.4100456226</v>
      </c>
    </row>
    <row r="48" spans="2:34" s="506" customFormat="1" ht="12.75" x14ac:dyDescent="0.2">
      <c r="B48" s="483" t="s">
        <v>137</v>
      </c>
      <c r="C48" s="895" t="s">
        <v>312</v>
      </c>
      <c r="D48" s="895"/>
      <c r="E48" s="895"/>
      <c r="F48" s="895"/>
      <c r="G48" s="13">
        <f t="shared" si="0"/>
        <v>346.21</v>
      </c>
      <c r="H48" s="507">
        <v>0</v>
      </c>
      <c r="I48" s="20">
        <v>37.585936618913692</v>
      </c>
      <c r="J48" s="21">
        <v>0</v>
      </c>
      <c r="K48" s="21">
        <v>14.962785504223653</v>
      </c>
      <c r="L48" s="21">
        <v>1.747213275443346</v>
      </c>
      <c r="M48" s="21">
        <v>0</v>
      </c>
      <c r="N48" s="21">
        <v>0</v>
      </c>
      <c r="O48" s="21">
        <v>0</v>
      </c>
      <c r="P48" s="21">
        <v>7.5007911664397824</v>
      </c>
      <c r="Q48" s="21">
        <v>0</v>
      </c>
      <c r="R48" s="21">
        <v>0</v>
      </c>
      <c r="S48" s="21">
        <v>177.29460032412018</v>
      </c>
      <c r="T48" s="508">
        <v>107.11867311085935</v>
      </c>
      <c r="Y48" s="506">
        <v>29315.318957947202</v>
      </c>
      <c r="Z48" s="506">
        <v>84392.505050408668</v>
      </c>
      <c r="AA48" s="506">
        <v>8.852323792853678</v>
      </c>
      <c r="AB48" s="506">
        <v>0</v>
      </c>
      <c r="AC48" s="506">
        <v>49.259344779219575</v>
      </c>
      <c r="AD48" s="506">
        <v>0</v>
      </c>
      <c r="AE48" s="506">
        <v>350274.78953833086</v>
      </c>
      <c r="AF48" s="506">
        <v>30516.513188999106</v>
      </c>
      <c r="AG48" s="506">
        <v>0</v>
      </c>
      <c r="AH48" s="506">
        <v>494557.23840425792</v>
      </c>
    </row>
    <row r="49" spans="2:34" s="506" customFormat="1" ht="12.75" x14ac:dyDescent="0.2">
      <c r="B49" s="479" t="s">
        <v>313</v>
      </c>
      <c r="C49" s="897" t="s">
        <v>314</v>
      </c>
      <c r="D49" s="897"/>
      <c r="E49" s="897"/>
      <c r="F49" s="897"/>
      <c r="G49" s="13">
        <f t="shared" si="0"/>
        <v>0</v>
      </c>
      <c r="H49" s="507">
        <v>0</v>
      </c>
      <c r="I49" s="20">
        <v>0</v>
      </c>
      <c r="J49" s="21">
        <v>0</v>
      </c>
      <c r="K49" s="21">
        <v>0</v>
      </c>
      <c r="L49" s="21">
        <v>0</v>
      </c>
      <c r="M49" s="21">
        <v>0</v>
      </c>
      <c r="N49" s="21">
        <v>0</v>
      </c>
      <c r="O49" s="21">
        <v>0</v>
      </c>
      <c r="P49" s="21">
        <v>0</v>
      </c>
      <c r="Q49" s="21">
        <v>0</v>
      </c>
      <c r="R49" s="21">
        <v>0</v>
      </c>
      <c r="S49" s="21">
        <v>0</v>
      </c>
      <c r="T49" s="508">
        <v>0</v>
      </c>
      <c r="Y49" s="506">
        <v>0</v>
      </c>
      <c r="Z49" s="506">
        <v>0</v>
      </c>
      <c r="AA49" s="506">
        <v>0</v>
      </c>
      <c r="AB49" s="506">
        <v>0</v>
      </c>
      <c r="AC49" s="506">
        <v>0</v>
      </c>
      <c r="AD49" s="506">
        <v>0</v>
      </c>
      <c r="AE49" s="506">
        <v>0</v>
      </c>
      <c r="AF49" s="506">
        <v>0</v>
      </c>
      <c r="AG49" s="506">
        <v>13351423.489999998</v>
      </c>
      <c r="AH49" s="506">
        <v>13351423.489999998</v>
      </c>
    </row>
    <row r="50" spans="2:34" s="506" customFormat="1" ht="12.75" x14ac:dyDescent="0.2">
      <c r="B50" s="483" t="s">
        <v>315</v>
      </c>
      <c r="C50" s="895" t="s">
        <v>316</v>
      </c>
      <c r="D50" s="895"/>
      <c r="E50" s="895"/>
      <c r="F50" s="895"/>
      <c r="G50" s="13">
        <f t="shared" si="0"/>
        <v>0</v>
      </c>
      <c r="H50" s="507">
        <v>0</v>
      </c>
      <c r="I50" s="20">
        <v>0</v>
      </c>
      <c r="J50" s="21">
        <v>0</v>
      </c>
      <c r="K50" s="21">
        <v>0</v>
      </c>
      <c r="L50" s="21">
        <v>0</v>
      </c>
      <c r="M50" s="21">
        <v>0</v>
      </c>
      <c r="N50" s="21">
        <v>0</v>
      </c>
      <c r="O50" s="21">
        <v>0</v>
      </c>
      <c r="P50" s="21">
        <v>0</v>
      </c>
      <c r="Q50" s="21">
        <v>0</v>
      </c>
      <c r="R50" s="21">
        <v>0</v>
      </c>
      <c r="S50" s="21">
        <v>0</v>
      </c>
      <c r="T50" s="508">
        <v>0</v>
      </c>
      <c r="Y50" s="506">
        <v>978.92026500093061</v>
      </c>
      <c r="Z50" s="506">
        <v>1531.494976111398</v>
      </c>
      <c r="AA50" s="506">
        <v>0.29560378195459286</v>
      </c>
      <c r="AB50" s="506">
        <v>0</v>
      </c>
      <c r="AC50" s="506">
        <v>1.6449069141706689</v>
      </c>
      <c r="AD50" s="506">
        <v>0</v>
      </c>
      <c r="AE50" s="506">
        <v>2320.7011744735319</v>
      </c>
      <c r="AF50" s="506">
        <v>13107.720157051346</v>
      </c>
      <c r="AG50" s="506">
        <v>0</v>
      </c>
      <c r="AH50" s="506">
        <v>17940.777083333334</v>
      </c>
    </row>
    <row r="51" spans="2:34" s="506" customFormat="1" ht="12.75" x14ac:dyDescent="0.2">
      <c r="B51" s="483" t="s">
        <v>317</v>
      </c>
      <c r="C51" s="895" t="s">
        <v>318</v>
      </c>
      <c r="D51" s="895"/>
      <c r="E51" s="895"/>
      <c r="F51" s="895"/>
      <c r="G51" s="13">
        <f t="shared" si="0"/>
        <v>0</v>
      </c>
      <c r="H51" s="507">
        <v>0</v>
      </c>
      <c r="I51" s="20">
        <v>0</v>
      </c>
      <c r="J51" s="21">
        <v>0</v>
      </c>
      <c r="K51" s="21">
        <v>0</v>
      </c>
      <c r="L51" s="21">
        <v>0</v>
      </c>
      <c r="M51" s="21">
        <v>0</v>
      </c>
      <c r="N51" s="21">
        <v>0</v>
      </c>
      <c r="O51" s="21">
        <v>0</v>
      </c>
      <c r="P51" s="21">
        <v>0</v>
      </c>
      <c r="Q51" s="21">
        <v>0</v>
      </c>
      <c r="R51" s="21">
        <v>0</v>
      </c>
      <c r="S51" s="21">
        <v>0</v>
      </c>
      <c r="T51" s="508">
        <v>0</v>
      </c>
      <c r="Y51" s="506">
        <v>0</v>
      </c>
      <c r="Z51" s="506">
        <v>0</v>
      </c>
      <c r="AA51" s="506">
        <v>0</v>
      </c>
      <c r="AB51" s="506">
        <v>0</v>
      </c>
      <c r="AC51" s="506">
        <v>0</v>
      </c>
      <c r="AD51" s="506">
        <v>0</v>
      </c>
      <c r="AE51" s="506">
        <v>0</v>
      </c>
      <c r="AF51" s="506">
        <v>0</v>
      </c>
      <c r="AG51" s="506">
        <v>0</v>
      </c>
      <c r="AH51" s="506">
        <v>0</v>
      </c>
    </row>
    <row r="52" spans="2:34" s="506" customFormat="1" ht="12.75" x14ac:dyDescent="0.2">
      <c r="B52" s="479" t="s">
        <v>319</v>
      </c>
      <c r="C52" s="897" t="s">
        <v>320</v>
      </c>
      <c r="D52" s="897"/>
      <c r="E52" s="897"/>
      <c r="F52" s="897"/>
      <c r="G52" s="13">
        <f t="shared" si="0"/>
        <v>0</v>
      </c>
      <c r="H52" s="507">
        <v>0</v>
      </c>
      <c r="I52" s="20">
        <v>0</v>
      </c>
      <c r="J52" s="21">
        <v>0</v>
      </c>
      <c r="K52" s="21">
        <v>0</v>
      </c>
      <c r="L52" s="21">
        <v>0</v>
      </c>
      <c r="M52" s="21">
        <v>0</v>
      </c>
      <c r="N52" s="21">
        <v>0</v>
      </c>
      <c r="O52" s="21">
        <v>0</v>
      </c>
      <c r="P52" s="21">
        <v>0</v>
      </c>
      <c r="Q52" s="21">
        <v>0</v>
      </c>
      <c r="R52" s="21">
        <v>0</v>
      </c>
      <c r="S52" s="21">
        <v>0</v>
      </c>
      <c r="T52" s="508">
        <v>0</v>
      </c>
      <c r="Y52" s="506">
        <v>0</v>
      </c>
      <c r="Z52" s="506">
        <v>0</v>
      </c>
      <c r="AA52" s="506">
        <v>0</v>
      </c>
      <c r="AB52" s="506">
        <v>0</v>
      </c>
      <c r="AC52" s="506">
        <v>0</v>
      </c>
      <c r="AD52" s="506">
        <v>0</v>
      </c>
      <c r="AE52" s="506">
        <v>0</v>
      </c>
      <c r="AF52" s="506">
        <v>0</v>
      </c>
      <c r="AG52" s="506">
        <v>0</v>
      </c>
      <c r="AH52" s="506">
        <v>0</v>
      </c>
    </row>
    <row r="53" spans="2:34" s="506" customFormat="1" ht="12.75" x14ac:dyDescent="0.2">
      <c r="B53" s="483" t="s">
        <v>321</v>
      </c>
      <c r="C53" s="895" t="s">
        <v>322</v>
      </c>
      <c r="D53" s="895"/>
      <c r="E53" s="895"/>
      <c r="F53" s="895"/>
      <c r="G53" s="13">
        <f t="shared" si="0"/>
        <v>0</v>
      </c>
      <c r="H53" s="507">
        <v>0</v>
      </c>
      <c r="I53" s="20">
        <v>0</v>
      </c>
      <c r="J53" s="21">
        <v>0</v>
      </c>
      <c r="K53" s="21">
        <v>0</v>
      </c>
      <c r="L53" s="21">
        <v>0</v>
      </c>
      <c r="M53" s="21">
        <v>0</v>
      </c>
      <c r="N53" s="21">
        <v>0</v>
      </c>
      <c r="O53" s="21">
        <v>0</v>
      </c>
      <c r="P53" s="21">
        <v>0</v>
      </c>
      <c r="Q53" s="21">
        <v>0</v>
      </c>
      <c r="R53" s="21">
        <v>0</v>
      </c>
      <c r="S53" s="21">
        <v>0</v>
      </c>
      <c r="T53" s="508">
        <v>0</v>
      </c>
      <c r="Y53" s="506">
        <v>0</v>
      </c>
      <c r="Z53" s="506">
        <v>0</v>
      </c>
      <c r="AA53" s="506">
        <v>0</v>
      </c>
      <c r="AB53" s="506">
        <v>0</v>
      </c>
      <c r="AC53" s="506">
        <v>0</v>
      </c>
      <c r="AD53" s="506">
        <v>0</v>
      </c>
      <c r="AE53" s="506">
        <v>0</v>
      </c>
      <c r="AF53" s="506">
        <v>0</v>
      </c>
      <c r="AG53" s="506">
        <v>0</v>
      </c>
      <c r="AH53" s="506">
        <v>0</v>
      </c>
    </row>
    <row r="54" spans="2:34" s="506" customFormat="1" ht="12.75" x14ac:dyDescent="0.2">
      <c r="B54" s="483" t="s">
        <v>323</v>
      </c>
      <c r="C54" s="895" t="s">
        <v>324</v>
      </c>
      <c r="D54" s="895"/>
      <c r="E54" s="895"/>
      <c r="F54" s="895"/>
      <c r="G54" s="13">
        <f t="shared" si="0"/>
        <v>0</v>
      </c>
      <c r="H54" s="507">
        <v>0</v>
      </c>
      <c r="I54" s="20">
        <v>0</v>
      </c>
      <c r="J54" s="21">
        <v>0</v>
      </c>
      <c r="K54" s="21">
        <v>0</v>
      </c>
      <c r="L54" s="21">
        <v>0</v>
      </c>
      <c r="M54" s="21">
        <v>0</v>
      </c>
      <c r="N54" s="21">
        <v>0</v>
      </c>
      <c r="O54" s="21">
        <v>0</v>
      </c>
      <c r="P54" s="21">
        <v>0</v>
      </c>
      <c r="Q54" s="21">
        <v>0</v>
      </c>
      <c r="R54" s="21">
        <v>0</v>
      </c>
      <c r="S54" s="21">
        <v>0</v>
      </c>
      <c r="T54" s="508">
        <v>0</v>
      </c>
      <c r="Y54" s="506">
        <v>0</v>
      </c>
      <c r="Z54" s="506">
        <v>0</v>
      </c>
      <c r="AA54" s="506">
        <v>0</v>
      </c>
      <c r="AB54" s="506">
        <v>0</v>
      </c>
      <c r="AC54" s="506">
        <v>0</v>
      </c>
      <c r="AD54" s="506">
        <v>0</v>
      </c>
      <c r="AE54" s="506">
        <v>0</v>
      </c>
      <c r="AF54" s="506">
        <v>0</v>
      </c>
      <c r="AG54" s="506">
        <v>13300</v>
      </c>
      <c r="AH54" s="506">
        <v>13300</v>
      </c>
    </row>
    <row r="55" spans="2:34" s="506" customFormat="1" ht="12.75" x14ac:dyDescent="0.2">
      <c r="B55" s="483" t="s">
        <v>325</v>
      </c>
      <c r="C55" s="895" t="s">
        <v>326</v>
      </c>
      <c r="D55" s="895"/>
      <c r="E55" s="895"/>
      <c r="F55" s="895"/>
      <c r="G55" s="13">
        <f t="shared" si="0"/>
        <v>0</v>
      </c>
      <c r="H55" s="507">
        <v>0</v>
      </c>
      <c r="I55" s="20">
        <v>0</v>
      </c>
      <c r="J55" s="21">
        <v>0</v>
      </c>
      <c r="K55" s="21">
        <v>0</v>
      </c>
      <c r="L55" s="21">
        <v>0</v>
      </c>
      <c r="M55" s="21">
        <v>0</v>
      </c>
      <c r="N55" s="21">
        <v>0</v>
      </c>
      <c r="O55" s="21">
        <v>0</v>
      </c>
      <c r="P55" s="21">
        <v>0</v>
      </c>
      <c r="Q55" s="21">
        <v>0</v>
      </c>
      <c r="R55" s="21">
        <v>0</v>
      </c>
      <c r="S55" s="21">
        <v>0</v>
      </c>
      <c r="T55" s="508">
        <v>0</v>
      </c>
      <c r="Y55" s="506">
        <v>0</v>
      </c>
      <c r="Z55" s="506">
        <v>0</v>
      </c>
      <c r="AA55" s="506">
        <v>0</v>
      </c>
      <c r="AB55" s="506">
        <v>0</v>
      </c>
      <c r="AC55" s="506">
        <v>0</v>
      </c>
      <c r="AD55" s="506">
        <v>0</v>
      </c>
      <c r="AE55" s="506">
        <v>0</v>
      </c>
      <c r="AF55" s="506">
        <v>0</v>
      </c>
      <c r="AG55" s="506">
        <v>0</v>
      </c>
      <c r="AH55" s="506">
        <v>0</v>
      </c>
    </row>
    <row r="56" spans="2:34" s="506" customFormat="1" ht="12.75" x14ac:dyDescent="0.2">
      <c r="B56" s="483" t="s">
        <v>327</v>
      </c>
      <c r="C56" s="895" t="s">
        <v>328</v>
      </c>
      <c r="D56" s="895"/>
      <c r="E56" s="895"/>
      <c r="F56" s="895"/>
      <c r="G56" s="13">
        <f t="shared" si="0"/>
        <v>4.2198674391374018</v>
      </c>
      <c r="H56" s="507">
        <v>0</v>
      </c>
      <c r="I56" s="20">
        <v>0.45812561771074212</v>
      </c>
      <c r="J56" s="21">
        <v>0</v>
      </c>
      <c r="K56" s="21">
        <v>0.18237766485101675</v>
      </c>
      <c r="L56" s="21">
        <v>2.1296347333329441E-2</v>
      </c>
      <c r="M56" s="21">
        <v>0</v>
      </c>
      <c r="N56" s="21">
        <v>0</v>
      </c>
      <c r="O56" s="21">
        <v>0</v>
      </c>
      <c r="P56" s="21">
        <v>9.1425274865049214E-2</v>
      </c>
      <c r="Q56" s="21">
        <v>0</v>
      </c>
      <c r="R56" s="21">
        <v>0</v>
      </c>
      <c r="S56" s="21">
        <v>2.1609997141695336</v>
      </c>
      <c r="T56" s="508">
        <v>1.3056428202077308</v>
      </c>
      <c r="Y56" s="506">
        <v>0</v>
      </c>
      <c r="Z56" s="506">
        <v>0</v>
      </c>
      <c r="AA56" s="506">
        <v>0</v>
      </c>
      <c r="AB56" s="506">
        <v>0</v>
      </c>
      <c r="AC56" s="506">
        <v>0</v>
      </c>
      <c r="AD56" s="506">
        <v>0</v>
      </c>
      <c r="AE56" s="506">
        <v>0</v>
      </c>
      <c r="AF56" s="506">
        <v>0</v>
      </c>
      <c r="AG56" s="506">
        <v>0</v>
      </c>
      <c r="AH56" s="506">
        <v>0</v>
      </c>
    </row>
    <row r="57" spans="2:34" s="506" customFormat="1" ht="12.75" x14ac:dyDescent="0.2">
      <c r="B57" s="483" t="s">
        <v>329</v>
      </c>
      <c r="C57" s="895" t="s">
        <v>330</v>
      </c>
      <c r="D57" s="895"/>
      <c r="E57" s="895"/>
      <c r="F57" s="895"/>
      <c r="G57" s="13">
        <f t="shared" si="0"/>
        <v>0</v>
      </c>
      <c r="H57" s="507">
        <v>0</v>
      </c>
      <c r="I57" s="20">
        <v>0</v>
      </c>
      <c r="J57" s="21">
        <v>0</v>
      </c>
      <c r="K57" s="21">
        <v>0</v>
      </c>
      <c r="L57" s="21">
        <v>0</v>
      </c>
      <c r="M57" s="21">
        <v>0</v>
      </c>
      <c r="N57" s="21">
        <v>0</v>
      </c>
      <c r="O57" s="21">
        <v>0</v>
      </c>
      <c r="P57" s="21">
        <v>0</v>
      </c>
      <c r="Q57" s="21">
        <v>0</v>
      </c>
      <c r="R57" s="21">
        <v>0</v>
      </c>
      <c r="S57" s="21">
        <v>0</v>
      </c>
      <c r="T57" s="508">
        <v>0</v>
      </c>
      <c r="Y57" s="506">
        <v>0</v>
      </c>
      <c r="Z57" s="506">
        <v>0</v>
      </c>
      <c r="AA57" s="506">
        <v>0</v>
      </c>
      <c r="AB57" s="506">
        <v>0</v>
      </c>
      <c r="AC57" s="506">
        <v>0</v>
      </c>
      <c r="AD57" s="506">
        <v>0</v>
      </c>
      <c r="AE57" s="506">
        <v>0</v>
      </c>
      <c r="AF57" s="506">
        <v>0</v>
      </c>
      <c r="AG57" s="506">
        <v>0</v>
      </c>
      <c r="AH57" s="506">
        <v>0</v>
      </c>
    </row>
    <row r="58" spans="2:34" s="506" customFormat="1" ht="12.75" x14ac:dyDescent="0.2">
      <c r="B58" s="483" t="s">
        <v>331</v>
      </c>
      <c r="C58" s="895" t="s">
        <v>332</v>
      </c>
      <c r="D58" s="895"/>
      <c r="E58" s="895"/>
      <c r="F58" s="895"/>
      <c r="G58" s="13">
        <f t="shared" si="0"/>
        <v>257.89437934932744</v>
      </c>
      <c r="H58" s="507">
        <v>0</v>
      </c>
      <c r="I58" s="20">
        <v>27.998041063510311</v>
      </c>
      <c r="J58" s="21">
        <v>0</v>
      </c>
      <c r="K58" s="21">
        <v>11.145889145168749</v>
      </c>
      <c r="L58" s="21">
        <v>1.3015120396908444</v>
      </c>
      <c r="M58" s="21">
        <v>0</v>
      </c>
      <c r="N58" s="21">
        <v>0</v>
      </c>
      <c r="O58" s="21">
        <v>0</v>
      </c>
      <c r="P58" s="21">
        <v>5.5873945943153158</v>
      </c>
      <c r="Q58" s="21">
        <v>0</v>
      </c>
      <c r="R58" s="21">
        <v>0</v>
      </c>
      <c r="S58" s="21">
        <v>132.06805381871132</v>
      </c>
      <c r="T58" s="508">
        <v>79.793488687930918</v>
      </c>
      <c r="Y58" s="506">
        <v>0</v>
      </c>
      <c r="Z58" s="506">
        <v>0</v>
      </c>
      <c r="AA58" s="506">
        <v>0</v>
      </c>
      <c r="AB58" s="506">
        <v>0</v>
      </c>
      <c r="AC58" s="506">
        <v>0</v>
      </c>
      <c r="AD58" s="506">
        <v>0</v>
      </c>
      <c r="AE58" s="506">
        <v>0</v>
      </c>
      <c r="AF58" s="506">
        <v>0</v>
      </c>
      <c r="AG58" s="506">
        <v>13300</v>
      </c>
      <c r="AH58" s="506">
        <v>13300</v>
      </c>
    </row>
    <row r="59" spans="2:34" s="506" customFormat="1" ht="12.75" x14ac:dyDescent="0.2">
      <c r="B59" s="483" t="s">
        <v>333</v>
      </c>
      <c r="C59" s="895" t="s">
        <v>334</v>
      </c>
      <c r="D59" s="895"/>
      <c r="E59" s="895"/>
      <c r="F59" s="895"/>
      <c r="G59" s="13">
        <f t="shared" si="0"/>
        <v>0</v>
      </c>
      <c r="H59" s="507">
        <v>0</v>
      </c>
      <c r="I59" s="20">
        <v>0</v>
      </c>
      <c r="J59" s="21">
        <v>0</v>
      </c>
      <c r="K59" s="21">
        <v>0</v>
      </c>
      <c r="L59" s="21">
        <v>0</v>
      </c>
      <c r="M59" s="21">
        <v>0</v>
      </c>
      <c r="N59" s="21">
        <v>0</v>
      </c>
      <c r="O59" s="21">
        <v>0</v>
      </c>
      <c r="P59" s="21">
        <v>0</v>
      </c>
      <c r="Q59" s="21">
        <v>0</v>
      </c>
      <c r="R59" s="21">
        <v>0</v>
      </c>
      <c r="S59" s="21">
        <v>0</v>
      </c>
      <c r="T59" s="508">
        <v>0</v>
      </c>
      <c r="Y59" s="506">
        <v>0</v>
      </c>
      <c r="Z59" s="506">
        <v>0</v>
      </c>
      <c r="AA59" s="506">
        <v>0</v>
      </c>
      <c r="AB59" s="506">
        <v>0</v>
      </c>
      <c r="AC59" s="506">
        <v>0</v>
      </c>
      <c r="AD59" s="506">
        <v>0</v>
      </c>
      <c r="AE59" s="506">
        <v>0</v>
      </c>
      <c r="AF59" s="506">
        <v>0</v>
      </c>
      <c r="AG59" s="506">
        <v>0</v>
      </c>
      <c r="AH59" s="506">
        <v>0</v>
      </c>
    </row>
    <row r="60" spans="2:34" s="506" customFormat="1" ht="12.75" x14ac:dyDescent="0.2">
      <c r="B60" s="483" t="s">
        <v>335</v>
      </c>
      <c r="C60" s="895" t="s">
        <v>336</v>
      </c>
      <c r="D60" s="895"/>
      <c r="E60" s="895"/>
      <c r="F60" s="895"/>
      <c r="G60" s="13">
        <f t="shared" si="0"/>
        <v>0</v>
      </c>
      <c r="H60" s="507">
        <v>0</v>
      </c>
      <c r="I60" s="20">
        <v>0</v>
      </c>
      <c r="J60" s="21">
        <v>0</v>
      </c>
      <c r="K60" s="21">
        <v>0</v>
      </c>
      <c r="L60" s="21">
        <v>0</v>
      </c>
      <c r="M60" s="21">
        <v>0</v>
      </c>
      <c r="N60" s="21">
        <v>0</v>
      </c>
      <c r="O60" s="21">
        <v>0</v>
      </c>
      <c r="P60" s="21">
        <v>0</v>
      </c>
      <c r="Q60" s="21">
        <v>0</v>
      </c>
      <c r="R60" s="21">
        <v>0</v>
      </c>
      <c r="S60" s="21">
        <v>0</v>
      </c>
      <c r="T60" s="508">
        <v>0</v>
      </c>
      <c r="Y60" s="506">
        <v>0</v>
      </c>
      <c r="Z60" s="506">
        <v>0</v>
      </c>
      <c r="AA60" s="506">
        <v>0</v>
      </c>
      <c r="AB60" s="506">
        <v>0</v>
      </c>
      <c r="AC60" s="506">
        <v>0</v>
      </c>
      <c r="AD60" s="506">
        <v>0</v>
      </c>
      <c r="AE60" s="506">
        <v>0</v>
      </c>
      <c r="AF60" s="506">
        <v>0</v>
      </c>
      <c r="AG60" s="506">
        <v>0</v>
      </c>
      <c r="AH60" s="506">
        <v>0</v>
      </c>
    </row>
    <row r="61" spans="2:34" s="506" customFormat="1" ht="12.75" x14ac:dyDescent="0.2">
      <c r="B61" s="483" t="s">
        <v>337</v>
      </c>
      <c r="C61" s="895" t="s">
        <v>338</v>
      </c>
      <c r="D61" s="895"/>
      <c r="E61" s="895"/>
      <c r="F61" s="895"/>
      <c r="G61" s="13">
        <f t="shared" si="0"/>
        <v>1.8159755365974684</v>
      </c>
      <c r="H61" s="507">
        <v>0</v>
      </c>
      <c r="I61" s="20">
        <v>0.19714953762181978</v>
      </c>
      <c r="J61" s="21">
        <v>0</v>
      </c>
      <c r="K61" s="21">
        <v>7.8484308468921668E-2</v>
      </c>
      <c r="L61" s="21">
        <v>9.1646589221092718E-3</v>
      </c>
      <c r="M61" s="21">
        <v>0</v>
      </c>
      <c r="N61" s="21">
        <v>0</v>
      </c>
      <c r="O61" s="21">
        <v>0</v>
      </c>
      <c r="P61" s="21">
        <v>3.9343904749663601E-2</v>
      </c>
      <c r="Q61" s="21">
        <v>0</v>
      </c>
      <c r="R61" s="21">
        <v>0</v>
      </c>
      <c r="S61" s="21">
        <v>0.92996348158466779</v>
      </c>
      <c r="T61" s="508">
        <v>0.56186964525028626</v>
      </c>
      <c r="Y61" s="506">
        <v>0</v>
      </c>
      <c r="Z61" s="506">
        <v>0</v>
      </c>
      <c r="AA61" s="506">
        <v>0</v>
      </c>
      <c r="AB61" s="506">
        <v>0</v>
      </c>
      <c r="AC61" s="506">
        <v>0</v>
      </c>
      <c r="AD61" s="506">
        <v>0</v>
      </c>
      <c r="AE61" s="506">
        <v>0</v>
      </c>
      <c r="AF61" s="506">
        <v>0</v>
      </c>
      <c r="AG61" s="506">
        <v>0</v>
      </c>
      <c r="AH61" s="506">
        <v>0</v>
      </c>
    </row>
    <row r="62" spans="2:34" s="506" customFormat="1" ht="12.75" x14ac:dyDescent="0.2">
      <c r="B62" s="483" t="s">
        <v>339</v>
      </c>
      <c r="C62" s="1049" t="s">
        <v>340</v>
      </c>
      <c r="D62" s="895"/>
      <c r="E62" s="895"/>
      <c r="F62" s="895"/>
      <c r="G62" s="13">
        <f t="shared" si="0"/>
        <v>5.3593793199460462</v>
      </c>
      <c r="H62" s="507">
        <v>0</v>
      </c>
      <c r="I62" s="20">
        <v>0.58183556637939071</v>
      </c>
      <c r="J62" s="21">
        <v>0</v>
      </c>
      <c r="K62" s="21">
        <v>0.2316260165798929</v>
      </c>
      <c r="L62" s="21">
        <v>2.7047106368811601E-2</v>
      </c>
      <c r="M62" s="21">
        <v>0</v>
      </c>
      <c r="N62" s="21">
        <v>0</v>
      </c>
      <c r="O62" s="21">
        <v>0</v>
      </c>
      <c r="P62" s="21">
        <v>0.11611329846235334</v>
      </c>
      <c r="Q62" s="21">
        <v>0</v>
      </c>
      <c r="R62" s="21">
        <v>0</v>
      </c>
      <c r="S62" s="21">
        <v>2.7445452601461233</v>
      </c>
      <c r="T62" s="508">
        <v>1.6582120720094746</v>
      </c>
      <c r="Y62" s="506">
        <v>4366973.521934608</v>
      </c>
      <c r="Z62" s="506">
        <v>1547030.728399188</v>
      </c>
      <c r="AA62" s="506">
        <v>88997.996028377005</v>
      </c>
      <c r="AB62" s="506">
        <v>0</v>
      </c>
      <c r="AC62" s="506">
        <v>242790.93416859256</v>
      </c>
      <c r="AD62" s="506">
        <v>0</v>
      </c>
      <c r="AE62" s="506">
        <v>2141134.7668158631</v>
      </c>
      <c r="AF62" s="506">
        <v>248699.40265337221</v>
      </c>
      <c r="AG62" s="506">
        <v>102210</v>
      </c>
      <c r="AH62" s="506">
        <v>8737837.3500000015</v>
      </c>
    </row>
    <row r="63" spans="2:34" s="506" customFormat="1" ht="12.75" x14ac:dyDescent="0.2">
      <c r="B63" s="483" t="s">
        <v>341</v>
      </c>
      <c r="C63" s="1049" t="s">
        <v>342</v>
      </c>
      <c r="D63" s="895"/>
      <c r="E63" s="895"/>
      <c r="F63" s="895"/>
      <c r="G63" s="13">
        <f t="shared" si="0"/>
        <v>0</v>
      </c>
      <c r="H63" s="507">
        <v>0</v>
      </c>
      <c r="I63" s="20">
        <v>0</v>
      </c>
      <c r="J63" s="21">
        <v>0</v>
      </c>
      <c r="K63" s="21">
        <v>0</v>
      </c>
      <c r="L63" s="21">
        <v>0</v>
      </c>
      <c r="M63" s="21">
        <v>0</v>
      </c>
      <c r="N63" s="21">
        <v>0</v>
      </c>
      <c r="O63" s="21">
        <v>0</v>
      </c>
      <c r="P63" s="21">
        <v>0</v>
      </c>
      <c r="Q63" s="21">
        <v>0</v>
      </c>
      <c r="R63" s="21">
        <v>0</v>
      </c>
      <c r="S63" s="21">
        <v>0</v>
      </c>
      <c r="T63" s="508">
        <v>0</v>
      </c>
      <c r="Y63" s="506">
        <v>2168279.196328904</v>
      </c>
      <c r="Z63" s="506">
        <v>790246.70217118307</v>
      </c>
      <c r="AA63" s="506">
        <v>45430.611732605605</v>
      </c>
      <c r="AB63" s="506">
        <v>0</v>
      </c>
      <c r="AC63" s="506">
        <v>160369.54515451437</v>
      </c>
      <c r="AD63" s="506">
        <v>0</v>
      </c>
      <c r="AE63" s="506">
        <v>1050630.5860842098</v>
      </c>
      <c r="AF63" s="506">
        <v>113030.2285285835</v>
      </c>
      <c r="AG63" s="506">
        <v>102210</v>
      </c>
      <c r="AH63" s="506">
        <v>4430196.87</v>
      </c>
    </row>
    <row r="64" spans="2:34" s="506" customFormat="1" ht="12.75" x14ac:dyDescent="0.2">
      <c r="B64" s="483" t="s">
        <v>343</v>
      </c>
      <c r="C64" s="1049" t="s">
        <v>344</v>
      </c>
      <c r="D64" s="895"/>
      <c r="E64" s="895"/>
      <c r="F64" s="895"/>
      <c r="G64" s="13">
        <f t="shared" si="0"/>
        <v>0</v>
      </c>
      <c r="H64" s="507">
        <v>0</v>
      </c>
      <c r="I64" s="20">
        <v>0</v>
      </c>
      <c r="J64" s="21">
        <v>0</v>
      </c>
      <c r="K64" s="21">
        <v>0</v>
      </c>
      <c r="L64" s="21">
        <v>0</v>
      </c>
      <c r="M64" s="21">
        <v>0</v>
      </c>
      <c r="N64" s="21">
        <v>0</v>
      </c>
      <c r="O64" s="21">
        <v>0</v>
      </c>
      <c r="P64" s="21">
        <v>0</v>
      </c>
      <c r="Q64" s="21">
        <v>0</v>
      </c>
      <c r="R64" s="21">
        <v>0</v>
      </c>
      <c r="S64" s="21">
        <v>0</v>
      </c>
      <c r="T64" s="508">
        <v>0</v>
      </c>
      <c r="Y64" s="506">
        <v>0</v>
      </c>
      <c r="Z64" s="506">
        <v>1406.0802686675254</v>
      </c>
      <c r="AA64" s="506">
        <v>0</v>
      </c>
      <c r="AB64" s="506">
        <v>0</v>
      </c>
      <c r="AC64" s="506">
        <v>83736.991202748759</v>
      </c>
      <c r="AD64" s="506">
        <v>0</v>
      </c>
      <c r="AE64" s="506">
        <v>0</v>
      </c>
      <c r="AF64" s="506">
        <v>113030.2285285835</v>
      </c>
      <c r="AG64" s="506">
        <v>102210</v>
      </c>
      <c r="AH64" s="506">
        <v>300383.29999999981</v>
      </c>
    </row>
    <row r="65" spans="2:34" s="506" customFormat="1" ht="12.75" x14ac:dyDescent="0.2">
      <c r="B65" s="483" t="s">
        <v>345</v>
      </c>
      <c r="C65" s="895" t="s">
        <v>346</v>
      </c>
      <c r="D65" s="895"/>
      <c r="E65" s="895"/>
      <c r="F65" s="895"/>
      <c r="G65" s="13">
        <f t="shared" si="0"/>
        <v>4764.9152571825762</v>
      </c>
      <c r="H65" s="507">
        <v>0</v>
      </c>
      <c r="I65" s="20">
        <v>517.29817986470391</v>
      </c>
      <c r="J65" s="21">
        <v>0</v>
      </c>
      <c r="K65" s="21">
        <v>205.93398497739977</v>
      </c>
      <c r="L65" s="21">
        <v>24.047032707639708</v>
      </c>
      <c r="M65" s="21">
        <v>0</v>
      </c>
      <c r="N65" s="21">
        <v>0</v>
      </c>
      <c r="O65" s="21">
        <v>0</v>
      </c>
      <c r="P65" s="21">
        <v>103.23397437944949</v>
      </c>
      <c r="Q65" s="21">
        <v>0</v>
      </c>
      <c r="R65" s="21">
        <v>0</v>
      </c>
      <c r="S65" s="21">
        <v>2440.1194249169207</v>
      </c>
      <c r="T65" s="508">
        <v>1474.2826603364624</v>
      </c>
      <c r="Y65" s="506">
        <v>0</v>
      </c>
      <c r="Z65" s="506">
        <v>1406.0802686675254</v>
      </c>
      <c r="AA65" s="506">
        <v>0</v>
      </c>
      <c r="AB65" s="506">
        <v>0</v>
      </c>
      <c r="AC65" s="506">
        <v>83736.991202748759</v>
      </c>
      <c r="AD65" s="506">
        <v>0</v>
      </c>
      <c r="AE65" s="506">
        <v>0</v>
      </c>
      <c r="AF65" s="506">
        <v>113030.2285285835</v>
      </c>
      <c r="AG65" s="506">
        <v>0</v>
      </c>
      <c r="AH65" s="506">
        <v>198173.29999999978</v>
      </c>
    </row>
    <row r="66" spans="2:34" s="506" customFormat="1" ht="12.75" x14ac:dyDescent="0.2">
      <c r="B66" s="483" t="s">
        <v>347</v>
      </c>
      <c r="C66" s="895" t="s">
        <v>348</v>
      </c>
      <c r="D66" s="895"/>
      <c r="E66" s="895"/>
      <c r="F66" s="895"/>
      <c r="G66" s="13">
        <f t="shared" si="0"/>
        <v>15.29031497537563</v>
      </c>
      <c r="H66" s="507">
        <v>0</v>
      </c>
      <c r="I66" s="20">
        <v>1.6599774978992383</v>
      </c>
      <c r="J66" s="21">
        <v>0</v>
      </c>
      <c r="K66" s="21">
        <v>0.66082927491569954</v>
      </c>
      <c r="L66" s="21">
        <v>7.7165423617707465E-2</v>
      </c>
      <c r="M66" s="21">
        <v>0</v>
      </c>
      <c r="N66" s="21">
        <v>0</v>
      </c>
      <c r="O66" s="21">
        <v>0</v>
      </c>
      <c r="P66" s="21">
        <v>0.33127136564333626</v>
      </c>
      <c r="Q66" s="21">
        <v>0</v>
      </c>
      <c r="R66" s="21">
        <v>0</v>
      </c>
      <c r="S66" s="21">
        <v>7.8301905848737237</v>
      </c>
      <c r="T66" s="508">
        <v>4.7308808284259252</v>
      </c>
      <c r="Y66" s="506">
        <v>0</v>
      </c>
      <c r="Z66" s="506">
        <v>0</v>
      </c>
      <c r="AA66" s="506">
        <v>0</v>
      </c>
      <c r="AB66" s="506">
        <v>0</v>
      </c>
      <c r="AC66" s="506">
        <v>0</v>
      </c>
      <c r="AD66" s="506">
        <v>0</v>
      </c>
      <c r="AE66" s="506">
        <v>0</v>
      </c>
      <c r="AF66" s="506">
        <v>0</v>
      </c>
      <c r="AG66" s="506">
        <v>0</v>
      </c>
      <c r="AH66" s="506">
        <v>0</v>
      </c>
    </row>
    <row r="67" spans="2:34" s="506" customFormat="1" ht="12.75" x14ac:dyDescent="0.2">
      <c r="B67" s="483" t="s">
        <v>349</v>
      </c>
      <c r="C67" s="895" t="s">
        <v>350</v>
      </c>
      <c r="D67" s="895"/>
      <c r="E67" s="895"/>
      <c r="F67" s="895"/>
      <c r="G67" s="13">
        <f t="shared" si="0"/>
        <v>9.1892708528481887E-2</v>
      </c>
      <c r="H67" s="507">
        <v>0</v>
      </c>
      <c r="I67" s="20">
        <v>9.9762384636256311E-3</v>
      </c>
      <c r="J67" s="21">
        <v>0</v>
      </c>
      <c r="K67" s="21">
        <v>3.9714938537703066E-3</v>
      </c>
      <c r="L67" s="21">
        <v>4.6375367625836784E-4</v>
      </c>
      <c r="M67" s="21">
        <v>0</v>
      </c>
      <c r="N67" s="21">
        <v>0</v>
      </c>
      <c r="O67" s="21">
        <v>0</v>
      </c>
      <c r="P67" s="21">
        <v>1.990895746485262E-3</v>
      </c>
      <c r="Q67" s="21">
        <v>0</v>
      </c>
      <c r="R67" s="21">
        <v>0</v>
      </c>
      <c r="S67" s="21">
        <v>4.7058377953433074E-2</v>
      </c>
      <c r="T67" s="508">
        <v>2.8431948834909238E-2</v>
      </c>
      <c r="Y67" s="506">
        <v>0</v>
      </c>
      <c r="Z67" s="506">
        <v>0</v>
      </c>
      <c r="AA67" s="506">
        <v>0</v>
      </c>
      <c r="AB67" s="506">
        <v>0</v>
      </c>
      <c r="AC67" s="506">
        <v>0</v>
      </c>
      <c r="AD67" s="506">
        <v>0</v>
      </c>
      <c r="AE67" s="506">
        <v>0</v>
      </c>
      <c r="AF67" s="506">
        <v>0</v>
      </c>
      <c r="AG67" s="506">
        <v>0</v>
      </c>
      <c r="AH67" s="506">
        <v>0</v>
      </c>
    </row>
    <row r="68" spans="2:34" s="506" customFormat="1" ht="12.75" x14ac:dyDescent="0.2">
      <c r="B68" s="483" t="s">
        <v>351</v>
      </c>
      <c r="C68" s="895" t="s">
        <v>352</v>
      </c>
      <c r="D68" s="895"/>
      <c r="E68" s="895"/>
      <c r="F68" s="895"/>
      <c r="G68" s="13">
        <f t="shared" si="0"/>
        <v>132.81757095505517</v>
      </c>
      <c r="H68" s="507">
        <v>0</v>
      </c>
      <c r="I68" s="20">
        <v>14.419204540003976</v>
      </c>
      <c r="J68" s="21">
        <v>0</v>
      </c>
      <c r="K68" s="21">
        <v>5.7402178602365508</v>
      </c>
      <c r="L68" s="21">
        <v>0.6702886201577396</v>
      </c>
      <c r="M68" s="21">
        <v>0</v>
      </c>
      <c r="N68" s="21">
        <v>0</v>
      </c>
      <c r="O68" s="21">
        <v>0</v>
      </c>
      <c r="P68" s="21">
        <v>2.877550801443248</v>
      </c>
      <c r="Q68" s="21">
        <v>0</v>
      </c>
      <c r="R68" s="21">
        <v>0</v>
      </c>
      <c r="S68" s="21">
        <v>68.016054297960721</v>
      </c>
      <c r="T68" s="508">
        <v>41.094254835252947</v>
      </c>
      <c r="Y68" s="506">
        <v>0</v>
      </c>
      <c r="Z68" s="506">
        <v>0</v>
      </c>
      <c r="AA68" s="506">
        <v>0</v>
      </c>
      <c r="AB68" s="506">
        <v>0</v>
      </c>
      <c r="AC68" s="506">
        <v>0</v>
      </c>
      <c r="AD68" s="506">
        <v>0</v>
      </c>
      <c r="AE68" s="506">
        <v>0</v>
      </c>
      <c r="AF68" s="506">
        <v>0</v>
      </c>
      <c r="AG68" s="506">
        <v>102210</v>
      </c>
      <c r="AH68" s="506">
        <v>102210</v>
      </c>
    </row>
    <row r="69" spans="2:34" s="506" customFormat="1" ht="12.75" x14ac:dyDescent="0.2">
      <c r="B69" s="483" t="s">
        <v>353</v>
      </c>
      <c r="C69" s="895" t="s">
        <v>354</v>
      </c>
      <c r="D69" s="895"/>
      <c r="E69" s="895"/>
      <c r="F69" s="895"/>
      <c r="G69" s="13">
        <f t="shared" si="0"/>
        <v>48.583643266779198</v>
      </c>
      <c r="H69" s="507">
        <v>0</v>
      </c>
      <c r="I69" s="20">
        <v>5.2744338307416765</v>
      </c>
      <c r="J69" s="21">
        <v>0</v>
      </c>
      <c r="K69" s="21">
        <v>2.0997274290590591</v>
      </c>
      <c r="L69" s="21">
        <v>0.2451864084951918</v>
      </c>
      <c r="M69" s="21">
        <v>0</v>
      </c>
      <c r="N69" s="21">
        <v>0</v>
      </c>
      <c r="O69" s="21">
        <v>0</v>
      </c>
      <c r="P69" s="21">
        <v>1.0525858936741257</v>
      </c>
      <c r="Q69" s="21">
        <v>0</v>
      </c>
      <c r="R69" s="21">
        <v>0</v>
      </c>
      <c r="S69" s="21">
        <v>24.879748173863408</v>
      </c>
      <c r="T69" s="508">
        <v>15.031961530945738</v>
      </c>
      <c r="Y69" s="506">
        <v>0</v>
      </c>
      <c r="Z69" s="506">
        <v>0</v>
      </c>
      <c r="AA69" s="506">
        <v>0</v>
      </c>
      <c r="AB69" s="506">
        <v>0</v>
      </c>
      <c r="AC69" s="506">
        <v>0</v>
      </c>
      <c r="AD69" s="506">
        <v>0</v>
      </c>
      <c r="AE69" s="506">
        <v>0</v>
      </c>
      <c r="AF69" s="506">
        <v>0</v>
      </c>
      <c r="AG69" s="506">
        <v>0</v>
      </c>
      <c r="AH69" s="506">
        <v>0</v>
      </c>
    </row>
    <row r="70" spans="2:34" s="506" customFormat="1" ht="12.75" x14ac:dyDescent="0.2">
      <c r="B70" s="483" t="s">
        <v>353</v>
      </c>
      <c r="C70" s="895" t="s">
        <v>355</v>
      </c>
      <c r="D70" s="895"/>
      <c r="E70" s="895"/>
      <c r="F70" s="895"/>
      <c r="G70" s="13">
        <f t="shared" si="0"/>
        <v>9.3273696137396769</v>
      </c>
      <c r="H70" s="507">
        <v>0</v>
      </c>
      <c r="I70" s="20">
        <v>1.0126163979180294</v>
      </c>
      <c r="J70" s="21">
        <v>0</v>
      </c>
      <c r="K70" s="21">
        <v>0.40311785000144479</v>
      </c>
      <c r="L70" s="21">
        <v>4.7072308755070152E-2</v>
      </c>
      <c r="M70" s="21">
        <v>0</v>
      </c>
      <c r="N70" s="21">
        <v>0</v>
      </c>
      <c r="O70" s="21">
        <v>0</v>
      </c>
      <c r="P70" s="21">
        <v>0.20208154474121895</v>
      </c>
      <c r="Q70" s="21">
        <v>0</v>
      </c>
      <c r="R70" s="21">
        <v>0</v>
      </c>
      <c r="S70" s="21">
        <v>4.7765583540143819</v>
      </c>
      <c r="T70" s="508">
        <v>2.8859231583095313</v>
      </c>
      <c r="Y70" s="506">
        <v>2168279.196328904</v>
      </c>
      <c r="Z70" s="506">
        <v>788840.62190251553</v>
      </c>
      <c r="AA70" s="506">
        <v>45430.611732605605</v>
      </c>
      <c r="AB70" s="506">
        <v>0</v>
      </c>
      <c r="AC70" s="506">
        <v>76632.5539517656</v>
      </c>
      <c r="AD70" s="506">
        <v>0</v>
      </c>
      <c r="AE70" s="506">
        <v>1050630.5860842098</v>
      </c>
      <c r="AF70" s="506">
        <v>0</v>
      </c>
      <c r="AG70" s="506">
        <v>0</v>
      </c>
      <c r="AH70" s="506">
        <v>4129813.5700000003</v>
      </c>
    </row>
    <row r="71" spans="2:34" s="506" customFormat="1" ht="12.75" x14ac:dyDescent="0.2">
      <c r="B71" s="483" t="s">
        <v>356</v>
      </c>
      <c r="C71" s="895" t="s">
        <v>357</v>
      </c>
      <c r="D71" s="895"/>
      <c r="E71" s="895"/>
      <c r="F71" s="895"/>
      <c r="G71" s="13">
        <f t="shared" si="0"/>
        <v>0</v>
      </c>
      <c r="H71" s="507">
        <v>0</v>
      </c>
      <c r="I71" s="20">
        <v>0</v>
      </c>
      <c r="J71" s="21">
        <v>0</v>
      </c>
      <c r="K71" s="21">
        <v>0</v>
      </c>
      <c r="L71" s="21">
        <v>0</v>
      </c>
      <c r="M71" s="21">
        <v>0</v>
      </c>
      <c r="N71" s="21">
        <v>0</v>
      </c>
      <c r="O71" s="21">
        <v>0</v>
      </c>
      <c r="P71" s="21">
        <v>0</v>
      </c>
      <c r="Q71" s="21">
        <v>0</v>
      </c>
      <c r="R71" s="21">
        <v>0</v>
      </c>
      <c r="S71" s="21">
        <v>0</v>
      </c>
      <c r="T71" s="508">
        <v>0</v>
      </c>
      <c r="Y71" s="506">
        <v>0</v>
      </c>
      <c r="Z71" s="506">
        <v>0</v>
      </c>
      <c r="AA71" s="506">
        <v>0</v>
      </c>
      <c r="AB71" s="506">
        <v>0</v>
      </c>
      <c r="AC71" s="506">
        <v>0</v>
      </c>
      <c r="AD71" s="506">
        <v>0</v>
      </c>
      <c r="AE71" s="506">
        <v>0</v>
      </c>
      <c r="AF71" s="506">
        <v>0</v>
      </c>
      <c r="AG71" s="506">
        <v>0</v>
      </c>
      <c r="AH71" s="506">
        <v>0</v>
      </c>
    </row>
    <row r="72" spans="2:34" s="506" customFormat="1" ht="12.75" x14ac:dyDescent="0.2">
      <c r="B72" s="483" t="s">
        <v>358</v>
      </c>
      <c r="C72" s="895" t="s">
        <v>359</v>
      </c>
      <c r="D72" s="895"/>
      <c r="E72" s="895"/>
      <c r="F72" s="895"/>
      <c r="G72" s="13">
        <f t="shared" si="0"/>
        <v>10.234592612563421</v>
      </c>
      <c r="H72" s="507">
        <v>0</v>
      </c>
      <c r="I72" s="20">
        <v>1.1111081403085152</v>
      </c>
      <c r="J72" s="21">
        <v>0</v>
      </c>
      <c r="K72" s="21">
        <v>0.44232695180641357</v>
      </c>
      <c r="L72" s="21">
        <v>5.1650778664467253E-2</v>
      </c>
      <c r="M72" s="21">
        <v>0</v>
      </c>
      <c r="N72" s="21">
        <v>0</v>
      </c>
      <c r="O72" s="21">
        <v>0</v>
      </c>
      <c r="P72" s="21">
        <v>0.22173692805067896</v>
      </c>
      <c r="Q72" s="21">
        <v>0</v>
      </c>
      <c r="R72" s="21">
        <v>0</v>
      </c>
      <c r="S72" s="21">
        <v>5.2411484553439376</v>
      </c>
      <c r="T72" s="508">
        <v>3.1666213583894081</v>
      </c>
      <c r="Y72" s="506">
        <v>1969421.1514961582</v>
      </c>
      <c r="Z72" s="506">
        <v>716494.1713062214</v>
      </c>
      <c r="AA72" s="506">
        <v>41264.062221824264</v>
      </c>
      <c r="AB72" s="506">
        <v>0</v>
      </c>
      <c r="AC72" s="506">
        <v>69604.400070480828</v>
      </c>
      <c r="AD72" s="506">
        <v>0</v>
      </c>
      <c r="AE72" s="506">
        <v>954274.75490531046</v>
      </c>
      <c r="AF72" s="506">
        <v>0</v>
      </c>
      <c r="AG72" s="506">
        <v>0</v>
      </c>
      <c r="AH72" s="506">
        <v>3751058.5399999954</v>
      </c>
    </row>
    <row r="73" spans="2:34" s="506" customFormat="1" ht="12.75" x14ac:dyDescent="0.2">
      <c r="B73" s="483" t="s">
        <v>360</v>
      </c>
      <c r="C73" s="895" t="s">
        <v>361</v>
      </c>
      <c r="D73" s="895"/>
      <c r="E73" s="895"/>
      <c r="F73" s="895"/>
      <c r="G73" s="13">
        <f t="shared" si="0"/>
        <v>27.16160620912655</v>
      </c>
      <c r="H73" s="507">
        <v>0</v>
      </c>
      <c r="I73" s="20">
        <v>2.9487721597993217</v>
      </c>
      <c r="J73" s="21">
        <v>0</v>
      </c>
      <c r="K73" s="21">
        <v>1.173892399576413</v>
      </c>
      <c r="L73" s="21">
        <v>0.13707610684541269</v>
      </c>
      <c r="M73" s="21">
        <v>0</v>
      </c>
      <c r="N73" s="21">
        <v>0</v>
      </c>
      <c r="O73" s="21">
        <v>0</v>
      </c>
      <c r="P73" s="21">
        <v>0.58846808561200536</v>
      </c>
      <c r="Q73" s="21">
        <v>0</v>
      </c>
      <c r="R73" s="21">
        <v>0</v>
      </c>
      <c r="S73" s="21">
        <v>13.909494575570413</v>
      </c>
      <c r="T73" s="508">
        <v>8.4039028817229848</v>
      </c>
      <c r="Y73" s="506">
        <v>1619176.7479105126</v>
      </c>
      <c r="Z73" s="506">
        <v>589071.92162077699</v>
      </c>
      <c r="AA73" s="506">
        <v>33925.608051458359</v>
      </c>
      <c r="AB73" s="506">
        <v>0</v>
      </c>
      <c r="AC73" s="506">
        <v>57225.863579643425</v>
      </c>
      <c r="AD73" s="506">
        <v>0</v>
      </c>
      <c r="AE73" s="506">
        <v>784565.29883760423</v>
      </c>
      <c r="AF73" s="506">
        <v>0</v>
      </c>
      <c r="AG73" s="506">
        <v>0</v>
      </c>
      <c r="AH73" s="506">
        <v>3083965.4399999958</v>
      </c>
    </row>
    <row r="74" spans="2:34" s="506" customFormat="1" ht="12.75" x14ac:dyDescent="0.2">
      <c r="B74" s="483" t="s">
        <v>362</v>
      </c>
      <c r="C74" s="895" t="s">
        <v>363</v>
      </c>
      <c r="D74" s="895"/>
      <c r="E74" s="895"/>
      <c r="F74" s="895"/>
      <c r="G74" s="13">
        <f t="shared" si="0"/>
        <v>0</v>
      </c>
      <c r="H74" s="507">
        <v>0</v>
      </c>
      <c r="I74" s="20">
        <v>0</v>
      </c>
      <c r="J74" s="21">
        <v>0</v>
      </c>
      <c r="K74" s="21">
        <v>0</v>
      </c>
      <c r="L74" s="21">
        <v>0</v>
      </c>
      <c r="M74" s="21">
        <v>0</v>
      </c>
      <c r="N74" s="21">
        <v>0</v>
      </c>
      <c r="O74" s="21">
        <v>0</v>
      </c>
      <c r="P74" s="21">
        <v>0</v>
      </c>
      <c r="Q74" s="21">
        <v>0</v>
      </c>
      <c r="R74" s="21">
        <v>0</v>
      </c>
      <c r="S74" s="21">
        <v>0</v>
      </c>
      <c r="T74" s="508">
        <v>0</v>
      </c>
      <c r="Y74" s="506">
        <v>0</v>
      </c>
      <c r="Z74" s="506">
        <v>0</v>
      </c>
      <c r="AA74" s="506">
        <v>0</v>
      </c>
      <c r="AB74" s="506">
        <v>0</v>
      </c>
      <c r="AC74" s="506">
        <v>0</v>
      </c>
      <c r="AD74" s="506">
        <v>0</v>
      </c>
      <c r="AE74" s="506">
        <v>0</v>
      </c>
      <c r="AF74" s="506">
        <v>0</v>
      </c>
      <c r="AG74" s="506">
        <v>0</v>
      </c>
      <c r="AH74" s="506">
        <v>0</v>
      </c>
    </row>
    <row r="75" spans="2:34" s="506" customFormat="1" ht="12.75" x14ac:dyDescent="0.2">
      <c r="B75" s="483" t="s">
        <v>364</v>
      </c>
      <c r="C75" s="895" t="s">
        <v>365</v>
      </c>
      <c r="D75" s="895"/>
      <c r="E75" s="895"/>
      <c r="F75" s="895"/>
      <c r="G75" s="13">
        <f t="shared" si="0"/>
        <v>44.118335146533582</v>
      </c>
      <c r="H75" s="507">
        <v>0</v>
      </c>
      <c r="I75" s="20">
        <v>4.7896621950538796</v>
      </c>
      <c r="J75" s="21">
        <v>0</v>
      </c>
      <c r="K75" s="21">
        <v>1.9067421091275054</v>
      </c>
      <c r="L75" s="21">
        <v>0.22265139903088368</v>
      </c>
      <c r="M75" s="21">
        <v>0</v>
      </c>
      <c r="N75" s="21">
        <v>0</v>
      </c>
      <c r="O75" s="21">
        <v>0</v>
      </c>
      <c r="P75" s="21">
        <v>0.95584303903743073</v>
      </c>
      <c r="Q75" s="21">
        <v>0</v>
      </c>
      <c r="R75" s="21">
        <v>0</v>
      </c>
      <c r="S75" s="21">
        <v>22.593057961267021</v>
      </c>
      <c r="T75" s="508">
        <v>13.650378443016862</v>
      </c>
      <c r="Y75" s="506">
        <v>350244.4035856456</v>
      </c>
      <c r="Z75" s="506">
        <v>127422.24968544439</v>
      </c>
      <c r="AA75" s="506">
        <v>7338.4541703659079</v>
      </c>
      <c r="AB75" s="506">
        <v>0</v>
      </c>
      <c r="AC75" s="506">
        <v>12378.53649083741</v>
      </c>
      <c r="AD75" s="506">
        <v>0</v>
      </c>
      <c r="AE75" s="506">
        <v>169709.45606770617</v>
      </c>
      <c r="AF75" s="506">
        <v>0</v>
      </c>
      <c r="AG75" s="506">
        <v>0</v>
      </c>
      <c r="AH75" s="506">
        <v>667093.09999999951</v>
      </c>
    </row>
    <row r="76" spans="2:34" s="506" customFormat="1" ht="12.75" x14ac:dyDescent="0.2">
      <c r="B76" s="483" t="s">
        <v>366</v>
      </c>
      <c r="C76" s="895" t="s">
        <v>367</v>
      </c>
      <c r="D76" s="895"/>
      <c r="E76" s="895"/>
      <c r="F76" s="895"/>
      <c r="G76" s="13">
        <f t="shared" si="0"/>
        <v>6268.6604361301934</v>
      </c>
      <c r="H76" s="507">
        <v>0</v>
      </c>
      <c r="I76" s="20">
        <v>680.5507461883866</v>
      </c>
      <c r="J76" s="21">
        <v>0</v>
      </c>
      <c r="K76" s="21">
        <v>270.92406777571182</v>
      </c>
      <c r="L76" s="21">
        <v>31.635962950963723</v>
      </c>
      <c r="M76" s="21">
        <v>0</v>
      </c>
      <c r="N76" s="21">
        <v>0</v>
      </c>
      <c r="O76" s="21">
        <v>0</v>
      </c>
      <c r="P76" s="21">
        <v>135.81327178514749</v>
      </c>
      <c r="Q76" s="21">
        <v>0</v>
      </c>
      <c r="R76" s="21">
        <v>0</v>
      </c>
      <c r="S76" s="21">
        <v>3210.1893261064893</v>
      </c>
      <c r="T76" s="508">
        <v>1939.547061323495</v>
      </c>
      <c r="Y76" s="506">
        <v>0</v>
      </c>
      <c r="Z76" s="506">
        <v>0</v>
      </c>
      <c r="AA76" s="506">
        <v>0</v>
      </c>
      <c r="AB76" s="506">
        <v>0</v>
      </c>
      <c r="AC76" s="506">
        <v>0</v>
      </c>
      <c r="AD76" s="506">
        <v>0</v>
      </c>
      <c r="AE76" s="506">
        <v>0</v>
      </c>
      <c r="AF76" s="506">
        <v>0</v>
      </c>
      <c r="AG76" s="506">
        <v>0</v>
      </c>
      <c r="AH76" s="506">
        <v>0</v>
      </c>
    </row>
    <row r="77" spans="2:34" s="506" customFormat="1" ht="12.75" x14ac:dyDescent="0.2">
      <c r="B77" s="483" t="s">
        <v>368</v>
      </c>
      <c r="C77" s="895" t="s">
        <v>369</v>
      </c>
      <c r="D77" s="895"/>
      <c r="E77" s="895"/>
      <c r="F77" s="895"/>
      <c r="G77" s="13">
        <f t="shared" si="0"/>
        <v>251.27774428000586</v>
      </c>
      <c r="H77" s="507">
        <v>0</v>
      </c>
      <c r="I77" s="20">
        <v>27.279712805094892</v>
      </c>
      <c r="J77" s="21">
        <v>0</v>
      </c>
      <c r="K77" s="21">
        <v>10.859926026535598</v>
      </c>
      <c r="L77" s="21">
        <v>1.268119957914227</v>
      </c>
      <c r="M77" s="21">
        <v>0</v>
      </c>
      <c r="N77" s="21">
        <v>0</v>
      </c>
      <c r="O77" s="21">
        <v>0</v>
      </c>
      <c r="P77" s="21">
        <v>5.4440422998133577</v>
      </c>
      <c r="Q77" s="21">
        <v>0</v>
      </c>
      <c r="R77" s="21">
        <v>0</v>
      </c>
      <c r="S77" s="21">
        <v>128.67966622128222</v>
      </c>
      <c r="T77" s="508">
        <v>77.746276969365567</v>
      </c>
      <c r="Y77" s="506">
        <v>0</v>
      </c>
      <c r="Z77" s="506">
        <v>0</v>
      </c>
      <c r="AA77" s="506">
        <v>0</v>
      </c>
      <c r="AB77" s="506">
        <v>0</v>
      </c>
      <c r="AC77" s="506">
        <v>0</v>
      </c>
      <c r="AD77" s="506">
        <v>0</v>
      </c>
      <c r="AE77" s="506">
        <v>0</v>
      </c>
      <c r="AF77" s="506">
        <v>0</v>
      </c>
      <c r="AG77" s="506">
        <v>0</v>
      </c>
      <c r="AH77" s="506">
        <v>0</v>
      </c>
    </row>
    <row r="78" spans="2:34" s="506" customFormat="1" ht="12.75" x14ac:dyDescent="0.2">
      <c r="B78" s="483" t="s">
        <v>370</v>
      </c>
      <c r="C78" s="895" t="s">
        <v>371</v>
      </c>
      <c r="D78" s="895"/>
      <c r="E78" s="895"/>
      <c r="F78" s="895"/>
      <c r="G78" s="13">
        <f t="shared" si="0"/>
        <v>0</v>
      </c>
      <c r="H78" s="507">
        <v>0</v>
      </c>
      <c r="I78" s="20">
        <v>0</v>
      </c>
      <c r="J78" s="21">
        <v>0</v>
      </c>
      <c r="K78" s="21">
        <v>0</v>
      </c>
      <c r="L78" s="21">
        <v>0</v>
      </c>
      <c r="M78" s="21">
        <v>0</v>
      </c>
      <c r="N78" s="21">
        <v>0</v>
      </c>
      <c r="O78" s="21">
        <v>0</v>
      </c>
      <c r="P78" s="21">
        <v>0</v>
      </c>
      <c r="Q78" s="21">
        <v>0</v>
      </c>
      <c r="R78" s="21">
        <v>0</v>
      </c>
      <c r="S78" s="21">
        <v>0</v>
      </c>
      <c r="T78" s="508">
        <v>0</v>
      </c>
      <c r="Y78" s="506">
        <v>0</v>
      </c>
      <c r="Z78" s="506">
        <v>0</v>
      </c>
      <c r="AA78" s="506">
        <v>0</v>
      </c>
      <c r="AB78" s="506">
        <v>0</v>
      </c>
      <c r="AC78" s="506">
        <v>0</v>
      </c>
      <c r="AD78" s="506">
        <v>0</v>
      </c>
      <c r="AE78" s="506">
        <v>0</v>
      </c>
      <c r="AF78" s="506">
        <v>0</v>
      </c>
      <c r="AG78" s="506">
        <v>0</v>
      </c>
      <c r="AH78" s="506">
        <v>0</v>
      </c>
    </row>
    <row r="79" spans="2:34" s="506" customFormat="1" ht="12.75" x14ac:dyDescent="0.2">
      <c r="B79" s="483" t="s">
        <v>372</v>
      </c>
      <c r="C79" s="895" t="s">
        <v>373</v>
      </c>
      <c r="D79" s="895"/>
      <c r="E79" s="895"/>
      <c r="F79" s="895"/>
      <c r="G79" s="13">
        <f t="shared" si="0"/>
        <v>0</v>
      </c>
      <c r="H79" s="507">
        <v>0</v>
      </c>
      <c r="I79" s="20">
        <v>0</v>
      </c>
      <c r="J79" s="21">
        <v>0</v>
      </c>
      <c r="K79" s="21">
        <v>0</v>
      </c>
      <c r="L79" s="21">
        <v>0</v>
      </c>
      <c r="M79" s="21">
        <v>0</v>
      </c>
      <c r="N79" s="21">
        <v>0</v>
      </c>
      <c r="O79" s="21">
        <v>0</v>
      </c>
      <c r="P79" s="21">
        <v>0</v>
      </c>
      <c r="Q79" s="21">
        <v>0</v>
      </c>
      <c r="R79" s="21">
        <v>0</v>
      </c>
      <c r="S79" s="21">
        <v>0</v>
      </c>
      <c r="T79" s="508">
        <v>0</v>
      </c>
      <c r="Y79" s="506">
        <v>0</v>
      </c>
      <c r="Z79" s="506">
        <v>0</v>
      </c>
      <c r="AA79" s="506">
        <v>0</v>
      </c>
      <c r="AB79" s="506">
        <v>0</v>
      </c>
      <c r="AC79" s="506">
        <v>0</v>
      </c>
      <c r="AD79" s="506">
        <v>0</v>
      </c>
      <c r="AE79" s="506">
        <v>0</v>
      </c>
      <c r="AF79" s="506">
        <v>0</v>
      </c>
      <c r="AG79" s="506">
        <v>0</v>
      </c>
      <c r="AH79" s="506">
        <v>0</v>
      </c>
    </row>
    <row r="80" spans="2:34" s="506" customFormat="1" ht="12.75" x14ac:dyDescent="0.2">
      <c r="B80" s="479" t="s">
        <v>374</v>
      </c>
      <c r="C80" s="897" t="s">
        <v>375</v>
      </c>
      <c r="D80" s="897"/>
      <c r="E80" s="897"/>
      <c r="F80" s="897"/>
      <c r="G80" s="13">
        <f t="shared" si="0"/>
        <v>0</v>
      </c>
      <c r="H80" s="507">
        <v>0</v>
      </c>
      <c r="I80" s="20">
        <v>0</v>
      </c>
      <c r="J80" s="21">
        <v>0</v>
      </c>
      <c r="K80" s="21">
        <v>0</v>
      </c>
      <c r="L80" s="21">
        <v>0</v>
      </c>
      <c r="M80" s="21">
        <v>0</v>
      </c>
      <c r="N80" s="21">
        <v>0</v>
      </c>
      <c r="O80" s="21">
        <v>0</v>
      </c>
      <c r="P80" s="21">
        <v>0</v>
      </c>
      <c r="Q80" s="21">
        <v>0</v>
      </c>
      <c r="R80" s="21">
        <v>0</v>
      </c>
      <c r="S80" s="21">
        <v>0</v>
      </c>
      <c r="T80" s="508">
        <v>0</v>
      </c>
      <c r="Y80" s="506">
        <v>229273.17410954557</v>
      </c>
      <c r="Z80" s="506">
        <v>40289.854921783626</v>
      </c>
      <c r="AA80" s="506">
        <v>2303.3220739471417</v>
      </c>
      <c r="AB80" s="506">
        <v>0</v>
      </c>
      <c r="AC80" s="506">
        <v>12816.988943597349</v>
      </c>
      <c r="AD80" s="506">
        <v>0</v>
      </c>
      <c r="AE80" s="506">
        <v>136229.42582634292</v>
      </c>
      <c r="AF80" s="506">
        <v>135669.17412478873</v>
      </c>
      <c r="AG80" s="506">
        <v>0</v>
      </c>
      <c r="AH80" s="506">
        <v>556581.9400000053</v>
      </c>
    </row>
    <row r="81" spans="2:34" s="506" customFormat="1" ht="12.75" x14ac:dyDescent="0.2">
      <c r="B81" s="483" t="s">
        <v>376</v>
      </c>
      <c r="C81" s="895" t="s">
        <v>377</v>
      </c>
      <c r="D81" s="895"/>
      <c r="E81" s="895"/>
      <c r="F81" s="895"/>
      <c r="G81" s="13">
        <f t="shared" si="0"/>
        <v>2.2816997931468661</v>
      </c>
      <c r="H81" s="507">
        <v>0</v>
      </c>
      <c r="I81" s="20">
        <v>0.24771041797928017</v>
      </c>
      <c r="J81" s="21">
        <v>0</v>
      </c>
      <c r="K81" s="21">
        <v>9.8612358365986072E-2</v>
      </c>
      <c r="L81" s="21">
        <v>1.1515023162712057E-2</v>
      </c>
      <c r="M81" s="21">
        <v>0</v>
      </c>
      <c r="N81" s="21">
        <v>0</v>
      </c>
      <c r="O81" s="21">
        <v>0</v>
      </c>
      <c r="P81" s="21">
        <v>4.9434024588843453E-2</v>
      </c>
      <c r="Q81" s="21">
        <v>0</v>
      </c>
      <c r="R81" s="21">
        <v>0</v>
      </c>
      <c r="S81" s="21">
        <v>1.1684614912498232</v>
      </c>
      <c r="T81" s="508">
        <v>0.70596647780022104</v>
      </c>
      <c r="Y81" s="506">
        <v>6972426.7500443012</v>
      </c>
      <c r="Z81" s="506">
        <v>5882543.1076983232</v>
      </c>
      <c r="AA81" s="506">
        <v>92631.941196293134</v>
      </c>
      <c r="AB81" s="506">
        <v>0</v>
      </c>
      <c r="AC81" s="506">
        <v>263012.26385828009</v>
      </c>
      <c r="AD81" s="506">
        <v>0</v>
      </c>
      <c r="AE81" s="506">
        <v>4697644.2530685533</v>
      </c>
      <c r="AF81" s="506">
        <v>527579.3914481838</v>
      </c>
      <c r="AG81" s="506">
        <v>13466933.489999998</v>
      </c>
      <c r="AH81" s="506">
        <v>31902771.197313931</v>
      </c>
    </row>
    <row r="82" spans="2:34" s="506" customFormat="1" ht="12.75" x14ac:dyDescent="0.2">
      <c r="B82" s="483" t="s">
        <v>378</v>
      </c>
      <c r="C82" s="895" t="s">
        <v>379</v>
      </c>
      <c r="D82" s="895"/>
      <c r="E82" s="895"/>
      <c r="F82" s="895"/>
      <c r="G82" s="13">
        <f t="shared" si="0"/>
        <v>0</v>
      </c>
      <c r="H82" s="507">
        <v>0</v>
      </c>
      <c r="I82" s="20">
        <v>0</v>
      </c>
      <c r="J82" s="21">
        <v>0</v>
      </c>
      <c r="K82" s="21">
        <v>0</v>
      </c>
      <c r="L82" s="21">
        <v>0</v>
      </c>
      <c r="M82" s="21">
        <v>0</v>
      </c>
      <c r="N82" s="21">
        <v>0</v>
      </c>
      <c r="O82" s="21">
        <v>0</v>
      </c>
      <c r="P82" s="21">
        <v>0</v>
      </c>
      <c r="Q82" s="21">
        <v>0</v>
      </c>
      <c r="R82" s="21">
        <v>0</v>
      </c>
      <c r="S82" s="21">
        <v>0</v>
      </c>
      <c r="T82" s="508">
        <v>0</v>
      </c>
      <c r="Y82" s="506">
        <v>1076199.8550607646</v>
      </c>
      <c r="Z82" s="506">
        <v>-1202682.1693198089</v>
      </c>
      <c r="AA82" s="506">
        <v>84626.738259676174</v>
      </c>
      <c r="AB82" s="506">
        <v>0</v>
      </c>
      <c r="AC82" s="506">
        <v>184535.42199444206</v>
      </c>
      <c r="AD82" s="506">
        <v>0</v>
      </c>
      <c r="AE82" s="506">
        <v>-10309503.760519771</v>
      </c>
      <c r="AF82" s="506">
        <v>-4457173.2878821604</v>
      </c>
      <c r="AG82" s="506">
        <v>13457856.779720776</v>
      </c>
      <c r="AH82" s="506">
        <v>-1166140.4226860814</v>
      </c>
    </row>
    <row r="83" spans="2:34" s="506" customFormat="1" ht="12.75" x14ac:dyDescent="0.2">
      <c r="B83" s="483" t="s">
        <v>380</v>
      </c>
      <c r="C83" s="895" t="s">
        <v>381</v>
      </c>
      <c r="D83" s="895"/>
      <c r="E83" s="895"/>
      <c r="F83" s="895"/>
      <c r="G83" s="13">
        <f t="shared" si="0"/>
        <v>304.16864151452467</v>
      </c>
      <c r="H83" s="507">
        <v>0</v>
      </c>
      <c r="I83" s="20">
        <v>33.021759283169189</v>
      </c>
      <c r="J83" s="21">
        <v>0</v>
      </c>
      <c r="K83" s="21">
        <v>13.145807862548542</v>
      </c>
      <c r="L83" s="21">
        <v>1.5350437261423575</v>
      </c>
      <c r="M83" s="21">
        <v>0</v>
      </c>
      <c r="N83" s="21">
        <v>0</v>
      </c>
      <c r="O83" s="21">
        <v>0</v>
      </c>
      <c r="P83" s="21">
        <v>6.589946735738816</v>
      </c>
      <c r="Q83" s="21">
        <v>0</v>
      </c>
      <c r="R83" s="21">
        <v>0</v>
      </c>
      <c r="S83" s="21">
        <v>155.7651648665499</v>
      </c>
      <c r="T83" s="508">
        <v>94.110919040375862</v>
      </c>
      <c r="Y83" s="506">
        <v>3023628.6733503337</v>
      </c>
      <c r="Z83" s="506">
        <v>710823.62175758881</v>
      </c>
      <c r="AA83" s="506">
        <v>124193.31833686521</v>
      </c>
      <c r="AB83" s="506">
        <v>0</v>
      </c>
      <c r="AC83" s="506">
        <v>277753.24619616679</v>
      </c>
      <c r="AD83" s="506">
        <v>0</v>
      </c>
      <c r="AE83" s="506">
        <v>-13437085.124134969</v>
      </c>
      <c r="AF83" s="506">
        <v>-6275699.4438394904</v>
      </c>
      <c r="AG83" s="506">
        <v>26965985.708333522</v>
      </c>
      <c r="AH83" s="506">
        <v>11389600.000000017</v>
      </c>
    </row>
    <row r="84" spans="2:34" s="506" customFormat="1" ht="12.75" x14ac:dyDescent="0.2">
      <c r="B84" s="483" t="s">
        <v>382</v>
      </c>
      <c r="C84" s="895" t="s">
        <v>383</v>
      </c>
      <c r="D84" s="895"/>
      <c r="E84" s="895"/>
      <c r="F84" s="895"/>
      <c r="G84" s="13">
        <f t="shared" si="0"/>
        <v>0</v>
      </c>
      <c r="H84" s="507">
        <v>0</v>
      </c>
      <c r="I84" s="20">
        <v>0</v>
      </c>
      <c r="J84" s="21">
        <v>0</v>
      </c>
      <c r="K84" s="21">
        <v>0</v>
      </c>
      <c r="L84" s="21">
        <v>0</v>
      </c>
      <c r="M84" s="21">
        <v>0</v>
      </c>
      <c r="N84" s="21">
        <v>0</v>
      </c>
      <c r="O84" s="21">
        <v>0</v>
      </c>
      <c r="P84" s="21">
        <v>0</v>
      </c>
      <c r="Q84" s="21">
        <v>0</v>
      </c>
      <c r="R84" s="21">
        <v>0</v>
      </c>
      <c r="S84" s="21">
        <v>0</v>
      </c>
      <c r="T84" s="508">
        <v>0</v>
      </c>
      <c r="Y84" s="506">
        <v>0</v>
      </c>
      <c r="Z84" s="506">
        <v>0</v>
      </c>
      <c r="AA84" s="506">
        <v>0</v>
      </c>
      <c r="AB84" s="506">
        <v>0</v>
      </c>
      <c r="AC84" s="506">
        <v>0</v>
      </c>
      <c r="AD84" s="506">
        <v>0</v>
      </c>
      <c r="AE84" s="506">
        <v>0</v>
      </c>
      <c r="AF84" s="506">
        <v>0</v>
      </c>
      <c r="AG84" s="506">
        <v>0</v>
      </c>
      <c r="AH84" s="506">
        <v>0</v>
      </c>
    </row>
    <row r="85" spans="2:34" s="506" customFormat="1" ht="12.75" x14ac:dyDescent="0.2">
      <c r="B85" s="483" t="s">
        <v>384</v>
      </c>
      <c r="C85" s="895" t="s">
        <v>385</v>
      </c>
      <c r="D85" s="895"/>
      <c r="E85" s="895"/>
      <c r="F85" s="895"/>
      <c r="G85" s="13">
        <f t="shared" si="0"/>
        <v>0</v>
      </c>
      <c r="H85" s="507">
        <v>0</v>
      </c>
      <c r="I85" s="20">
        <v>0</v>
      </c>
      <c r="J85" s="21">
        <v>0</v>
      </c>
      <c r="K85" s="21">
        <v>0</v>
      </c>
      <c r="L85" s="21">
        <v>0</v>
      </c>
      <c r="M85" s="21">
        <v>0</v>
      </c>
      <c r="N85" s="21">
        <v>0</v>
      </c>
      <c r="O85" s="21">
        <v>0</v>
      </c>
      <c r="P85" s="21">
        <v>0</v>
      </c>
      <c r="Q85" s="21">
        <v>0</v>
      </c>
      <c r="R85" s="21">
        <v>0</v>
      </c>
      <c r="S85" s="21">
        <v>0</v>
      </c>
      <c r="T85" s="508">
        <v>0</v>
      </c>
      <c r="Y85" s="506">
        <v>5143.9331485893035</v>
      </c>
      <c r="Z85" s="506">
        <v>1209.2851291516752</v>
      </c>
      <c r="AA85" s="506">
        <v>211.28326128698714</v>
      </c>
      <c r="AB85" s="506">
        <v>0</v>
      </c>
      <c r="AC85" s="506">
        <v>472.52632005689628</v>
      </c>
      <c r="AD85" s="506">
        <v>0</v>
      </c>
      <c r="AE85" s="506">
        <v>-22859.773820661059</v>
      </c>
      <c r="AF85" s="506">
        <v>-10676.502271682577</v>
      </c>
      <c r="AG85" s="506">
        <v>45875.748233258804</v>
      </c>
      <c r="AH85" s="506">
        <v>19376.500000000029</v>
      </c>
    </row>
    <row r="86" spans="2:34" s="506" customFormat="1" ht="12.75" x14ac:dyDescent="0.2">
      <c r="B86" s="483" t="s">
        <v>386</v>
      </c>
      <c r="C86" s="895" t="s">
        <v>387</v>
      </c>
      <c r="D86" s="895"/>
      <c r="E86" s="895"/>
      <c r="F86" s="895"/>
      <c r="G86" s="13">
        <f t="shared" si="0"/>
        <v>0</v>
      </c>
      <c r="H86" s="507">
        <v>0</v>
      </c>
      <c r="I86" s="20">
        <v>0</v>
      </c>
      <c r="J86" s="21">
        <v>0</v>
      </c>
      <c r="K86" s="21">
        <v>0</v>
      </c>
      <c r="L86" s="21">
        <v>0</v>
      </c>
      <c r="M86" s="21">
        <v>0</v>
      </c>
      <c r="N86" s="21">
        <v>0</v>
      </c>
      <c r="O86" s="21">
        <v>0</v>
      </c>
      <c r="P86" s="21">
        <v>0</v>
      </c>
      <c r="Q86" s="21">
        <v>0</v>
      </c>
      <c r="R86" s="21">
        <v>0</v>
      </c>
      <c r="S86" s="21">
        <v>0</v>
      </c>
      <c r="T86" s="508">
        <v>0</v>
      </c>
      <c r="Y86" s="506">
        <v>5143.9331485893035</v>
      </c>
      <c r="Z86" s="506">
        <v>1209.2851291516752</v>
      </c>
      <c r="AA86" s="506">
        <v>211.28326128698714</v>
      </c>
      <c r="AB86" s="506">
        <v>0</v>
      </c>
      <c r="AC86" s="506">
        <v>472.52632005689628</v>
      </c>
      <c r="AD86" s="506">
        <v>0</v>
      </c>
      <c r="AE86" s="506">
        <v>-22859.773820661059</v>
      </c>
      <c r="AF86" s="506">
        <v>-10676.502271682577</v>
      </c>
      <c r="AG86" s="506">
        <v>45875.748233258804</v>
      </c>
      <c r="AH86" s="506">
        <v>19376.500000000029</v>
      </c>
    </row>
    <row r="87" spans="2:34" s="506" customFormat="1" ht="12.75" x14ac:dyDescent="0.2">
      <c r="B87" s="483" t="s">
        <v>388</v>
      </c>
      <c r="C87" s="895" t="s">
        <v>389</v>
      </c>
      <c r="D87" s="895"/>
      <c r="E87" s="895"/>
      <c r="F87" s="895"/>
      <c r="G87" s="13">
        <f t="shared" si="0"/>
        <v>0</v>
      </c>
      <c r="H87" s="507">
        <v>0</v>
      </c>
      <c r="I87" s="20">
        <v>0</v>
      </c>
      <c r="J87" s="21">
        <v>0</v>
      </c>
      <c r="K87" s="21">
        <v>0</v>
      </c>
      <c r="L87" s="21">
        <v>0</v>
      </c>
      <c r="M87" s="21">
        <v>0</v>
      </c>
      <c r="N87" s="21">
        <v>0</v>
      </c>
      <c r="O87" s="21">
        <v>0</v>
      </c>
      <c r="P87" s="21">
        <v>0</v>
      </c>
      <c r="Q87" s="21">
        <v>0</v>
      </c>
      <c r="R87" s="21">
        <v>0</v>
      </c>
      <c r="S87" s="21">
        <v>0</v>
      </c>
      <c r="T87" s="508">
        <v>0</v>
      </c>
      <c r="Y87" s="506">
        <v>0</v>
      </c>
      <c r="Z87" s="506">
        <v>0</v>
      </c>
      <c r="AA87" s="506">
        <v>0</v>
      </c>
      <c r="AB87" s="506">
        <v>0</v>
      </c>
      <c r="AC87" s="506">
        <v>0</v>
      </c>
      <c r="AD87" s="506">
        <v>0</v>
      </c>
      <c r="AE87" s="506">
        <v>0</v>
      </c>
      <c r="AF87" s="506">
        <v>0</v>
      </c>
      <c r="AG87" s="506">
        <v>0</v>
      </c>
      <c r="AH87" s="506">
        <v>0</v>
      </c>
    </row>
    <row r="88" spans="2:34" s="506" customFormat="1" ht="12.75" x14ac:dyDescent="0.2">
      <c r="B88" s="483" t="s">
        <v>390</v>
      </c>
      <c r="C88" s="895" t="s">
        <v>391</v>
      </c>
      <c r="D88" s="895"/>
      <c r="E88" s="895"/>
      <c r="F88" s="895"/>
      <c r="G88" s="13">
        <f t="shared" si="0"/>
        <v>0</v>
      </c>
      <c r="H88" s="507">
        <v>0</v>
      </c>
      <c r="I88" s="20">
        <v>0</v>
      </c>
      <c r="J88" s="21">
        <v>0</v>
      </c>
      <c r="K88" s="21">
        <v>0</v>
      </c>
      <c r="L88" s="21">
        <v>0</v>
      </c>
      <c r="M88" s="21">
        <v>0</v>
      </c>
      <c r="N88" s="21">
        <v>0</v>
      </c>
      <c r="O88" s="21">
        <v>0</v>
      </c>
      <c r="P88" s="21">
        <v>0</v>
      </c>
      <c r="Q88" s="21">
        <v>0</v>
      </c>
      <c r="R88" s="21">
        <v>0</v>
      </c>
      <c r="S88" s="21">
        <v>0</v>
      </c>
      <c r="T88" s="508">
        <v>0</v>
      </c>
      <c r="Y88" s="506">
        <v>-1952572.7514381586</v>
      </c>
      <c r="Z88" s="506">
        <v>-1914715.0762065493</v>
      </c>
      <c r="AA88" s="506">
        <v>-39777.863338476018</v>
      </c>
      <c r="AB88" s="506">
        <v>0</v>
      </c>
      <c r="AC88" s="506">
        <v>-93690.350521781613</v>
      </c>
      <c r="AD88" s="506">
        <v>0</v>
      </c>
      <c r="AE88" s="506">
        <v>3150441.1374358591</v>
      </c>
      <c r="AF88" s="506">
        <v>1829202.6582290134</v>
      </c>
      <c r="AG88" s="506">
        <v>-13554004.676846005</v>
      </c>
      <c r="AH88" s="506">
        <v>-12575116.922686098</v>
      </c>
    </row>
    <row r="89" spans="2:34" s="506" customFormat="1" ht="12.75" x14ac:dyDescent="0.2">
      <c r="B89" s="483" t="s">
        <v>392</v>
      </c>
      <c r="C89" s="895" t="s">
        <v>393</v>
      </c>
      <c r="D89" s="895"/>
      <c r="E89" s="895"/>
      <c r="F89" s="895"/>
      <c r="G89" s="13">
        <f t="shared" si="0"/>
        <v>0</v>
      </c>
      <c r="H89" s="507">
        <v>0</v>
      </c>
      <c r="I89" s="20">
        <v>0</v>
      </c>
      <c r="J89" s="21">
        <v>0</v>
      </c>
      <c r="K89" s="21">
        <v>0</v>
      </c>
      <c r="L89" s="21">
        <v>0</v>
      </c>
      <c r="M89" s="21">
        <v>0</v>
      </c>
      <c r="N89" s="21">
        <v>0</v>
      </c>
      <c r="O89" s="21">
        <v>0</v>
      </c>
      <c r="P89" s="21">
        <v>0</v>
      </c>
      <c r="Q89" s="21">
        <v>0</v>
      </c>
      <c r="R89" s="21">
        <v>0</v>
      </c>
      <c r="S89" s="21">
        <v>0</v>
      </c>
      <c r="T89" s="508">
        <v>0</v>
      </c>
      <c r="Y89" s="506">
        <v>-884302.78204432875</v>
      </c>
      <c r="Z89" s="506">
        <v>-207890.37748030064</v>
      </c>
      <c r="AA89" s="506">
        <v>-36322.084746906359</v>
      </c>
      <c r="AB89" s="506">
        <v>0</v>
      </c>
      <c r="AC89" s="506">
        <v>-81232.847967722351</v>
      </c>
      <c r="AD89" s="506">
        <v>0</v>
      </c>
      <c r="AE89" s="506">
        <v>3929864.7557382304</v>
      </c>
      <c r="AF89" s="506">
        <v>1835416.6721510978</v>
      </c>
      <c r="AG89" s="506">
        <v>-7886582.2356500747</v>
      </c>
      <c r="AH89" s="506">
        <v>-3331048.9000000041</v>
      </c>
    </row>
    <row r="90" spans="2:34" s="506" customFormat="1" ht="12.75" x14ac:dyDescent="0.2">
      <c r="B90" s="483" t="s">
        <v>394</v>
      </c>
      <c r="C90" s="895" t="s">
        <v>395</v>
      </c>
      <c r="D90" s="895"/>
      <c r="E90" s="895"/>
      <c r="F90" s="895"/>
      <c r="G90" s="13">
        <f t="shared" si="0"/>
        <v>0</v>
      </c>
      <c r="H90" s="507">
        <v>0</v>
      </c>
      <c r="I90" s="20">
        <v>0</v>
      </c>
      <c r="J90" s="21">
        <v>0</v>
      </c>
      <c r="K90" s="21">
        <v>0</v>
      </c>
      <c r="L90" s="21">
        <v>0</v>
      </c>
      <c r="M90" s="21">
        <v>0</v>
      </c>
      <c r="N90" s="21">
        <v>0</v>
      </c>
      <c r="O90" s="21">
        <v>0</v>
      </c>
      <c r="P90" s="21">
        <v>0</v>
      </c>
      <c r="Q90" s="21">
        <v>0</v>
      </c>
      <c r="R90" s="21">
        <v>0</v>
      </c>
      <c r="S90" s="21">
        <v>0</v>
      </c>
      <c r="T90" s="508">
        <v>0</v>
      </c>
      <c r="Y90" s="506">
        <v>-49542.272873443748</v>
      </c>
      <c r="Z90" s="506">
        <v>-11646.872562226075</v>
      </c>
      <c r="AA90" s="506">
        <v>-2034.9123291273086</v>
      </c>
      <c r="AB90" s="506">
        <v>0</v>
      </c>
      <c r="AC90" s="506">
        <v>-4550.9976922159349</v>
      </c>
      <c r="AD90" s="506">
        <v>0</v>
      </c>
      <c r="AE90" s="506">
        <v>220167.15997932144</v>
      </c>
      <c r="AF90" s="506">
        <v>102827.57835270444</v>
      </c>
      <c r="AG90" s="506">
        <v>-441838.71982644504</v>
      </c>
      <c r="AH90" s="506">
        <v>-186619.03695143221</v>
      </c>
    </row>
    <row r="91" spans="2:34" s="506" customFormat="1" ht="12.75" x14ac:dyDescent="0.2">
      <c r="B91" s="483" t="s">
        <v>396</v>
      </c>
      <c r="C91" s="1049" t="s">
        <v>397</v>
      </c>
      <c r="D91" s="895"/>
      <c r="E91" s="895"/>
      <c r="F91" s="895"/>
      <c r="G91" s="13">
        <f t="shared" si="0"/>
        <v>0</v>
      </c>
      <c r="H91" s="507">
        <v>0</v>
      </c>
      <c r="I91" s="20">
        <v>0</v>
      </c>
      <c r="J91" s="21">
        <v>0</v>
      </c>
      <c r="K91" s="21">
        <v>0</v>
      </c>
      <c r="L91" s="21">
        <v>0</v>
      </c>
      <c r="M91" s="21">
        <v>0</v>
      </c>
      <c r="N91" s="21">
        <v>0</v>
      </c>
      <c r="O91" s="21">
        <v>0</v>
      </c>
      <c r="P91" s="21">
        <v>0</v>
      </c>
      <c r="Q91" s="21">
        <v>0</v>
      </c>
      <c r="R91" s="21">
        <v>0</v>
      </c>
      <c r="S91" s="21">
        <v>0</v>
      </c>
      <c r="T91" s="508">
        <v>0</v>
      </c>
      <c r="Y91" s="506">
        <v>-1018727.696520386</v>
      </c>
      <c r="Z91" s="506">
        <v>-1695177.8261640226</v>
      </c>
      <c r="AA91" s="506">
        <v>-1420.8662624423532</v>
      </c>
      <c r="AB91" s="506">
        <v>0</v>
      </c>
      <c r="AC91" s="506">
        <v>-7906.5048618433266</v>
      </c>
      <c r="AD91" s="506">
        <v>0</v>
      </c>
      <c r="AE91" s="506">
        <v>-999590.778281693</v>
      </c>
      <c r="AF91" s="506">
        <v>-109041.59227478878</v>
      </c>
      <c r="AG91" s="506">
        <v>-5225583.7213694854</v>
      </c>
      <c r="AH91" s="506">
        <v>-9057448.9857346602</v>
      </c>
    </row>
    <row r="92" spans="2:34" s="506" customFormat="1" ht="12.75" x14ac:dyDescent="0.2">
      <c r="B92" s="483" t="s">
        <v>398</v>
      </c>
      <c r="C92" s="1051" t="s">
        <v>399</v>
      </c>
      <c r="D92" s="1050"/>
      <c r="E92" s="1050"/>
      <c r="F92" s="1050"/>
      <c r="G92" s="13">
        <f t="shared" si="0"/>
        <v>0</v>
      </c>
      <c r="H92" s="507">
        <v>0</v>
      </c>
      <c r="I92" s="20">
        <v>0</v>
      </c>
      <c r="J92" s="21">
        <v>0</v>
      </c>
      <c r="K92" s="21">
        <v>0</v>
      </c>
      <c r="L92" s="21">
        <v>0</v>
      </c>
      <c r="M92" s="21">
        <v>0</v>
      </c>
      <c r="N92" s="21">
        <v>0</v>
      </c>
      <c r="O92" s="21">
        <v>0</v>
      </c>
      <c r="P92" s="21">
        <v>0</v>
      </c>
      <c r="Q92" s="21">
        <v>0</v>
      </c>
      <c r="R92" s="21">
        <v>0</v>
      </c>
      <c r="S92" s="21">
        <v>0</v>
      </c>
      <c r="T92" s="508">
        <v>0</v>
      </c>
      <c r="Y92" s="506">
        <v>3065001.4962429958</v>
      </c>
      <c r="Z92" s="506">
        <v>6972910.2147057541</v>
      </c>
      <c r="AA92" s="506">
        <v>0</v>
      </c>
      <c r="AB92" s="506">
        <v>0</v>
      </c>
      <c r="AC92" s="506">
        <v>0</v>
      </c>
      <c r="AD92" s="506">
        <v>0</v>
      </c>
      <c r="AE92" s="506">
        <v>14057242.612767091</v>
      </c>
      <c r="AF92" s="506">
        <v>3595606.5862841541</v>
      </c>
      <c r="AG92" s="506">
        <v>0</v>
      </c>
      <c r="AH92" s="506">
        <v>27690760.909999996</v>
      </c>
    </row>
    <row r="93" spans="2:34" s="506" customFormat="1" ht="12.75" x14ac:dyDescent="0.2">
      <c r="B93" s="483" t="s">
        <v>400</v>
      </c>
      <c r="C93" s="895" t="s">
        <v>401</v>
      </c>
      <c r="D93" s="895"/>
      <c r="E93" s="895"/>
      <c r="F93" s="895"/>
      <c r="G93" s="13">
        <f t="shared" si="0"/>
        <v>0</v>
      </c>
      <c r="H93" s="507">
        <v>0</v>
      </c>
      <c r="I93" s="20">
        <v>0</v>
      </c>
      <c r="J93" s="21">
        <v>0</v>
      </c>
      <c r="K93" s="21">
        <v>0</v>
      </c>
      <c r="L93" s="21">
        <v>0</v>
      </c>
      <c r="M93" s="21">
        <v>0</v>
      </c>
      <c r="N93" s="21">
        <v>0</v>
      </c>
      <c r="O93" s="21">
        <v>0</v>
      </c>
      <c r="P93" s="21">
        <v>0</v>
      </c>
      <c r="Q93" s="21">
        <v>0</v>
      </c>
      <c r="R93" s="21">
        <v>0</v>
      </c>
      <c r="S93" s="21">
        <v>0</v>
      </c>
      <c r="T93" s="508">
        <v>0</v>
      </c>
      <c r="Y93" s="506">
        <v>2831225.3190987045</v>
      </c>
      <c r="Z93" s="506">
        <v>112315.0435894113</v>
      </c>
      <c r="AA93" s="506">
        <v>8005.1996653872429</v>
      </c>
      <c r="AB93" s="506">
        <v>0</v>
      </c>
      <c r="AC93" s="506">
        <v>78476.834547867344</v>
      </c>
      <c r="AD93" s="506">
        <v>0</v>
      </c>
      <c r="AE93" s="506">
        <v>949905.7547516434</v>
      </c>
      <c r="AF93" s="506">
        <v>1389146.2583469858</v>
      </c>
      <c r="AG93" s="506">
        <v>9076</v>
      </c>
      <c r="AH93" s="506">
        <v>5378150.4100000001</v>
      </c>
    </row>
    <row r="94" spans="2:34" s="506" customFormat="1" ht="12.75" x14ac:dyDescent="0.2">
      <c r="B94" s="483" t="s">
        <v>402</v>
      </c>
      <c r="C94" s="1051" t="s">
        <v>403</v>
      </c>
      <c r="D94" s="1050"/>
      <c r="E94" s="1050"/>
      <c r="F94" s="1050"/>
      <c r="G94" s="13">
        <f t="shared" si="0"/>
        <v>0</v>
      </c>
      <c r="H94" s="507">
        <v>0</v>
      </c>
      <c r="I94" s="20">
        <v>0</v>
      </c>
      <c r="J94" s="21">
        <v>0</v>
      </c>
      <c r="K94" s="21">
        <v>0</v>
      </c>
      <c r="L94" s="21">
        <v>0</v>
      </c>
      <c r="M94" s="21">
        <v>0</v>
      </c>
      <c r="N94" s="21">
        <v>0</v>
      </c>
      <c r="O94" s="21">
        <v>0</v>
      </c>
      <c r="P94" s="21">
        <v>0</v>
      </c>
      <c r="Q94" s="21">
        <v>0</v>
      </c>
      <c r="R94" s="21">
        <v>0</v>
      </c>
      <c r="S94" s="21">
        <v>0</v>
      </c>
      <c r="T94" s="508">
        <v>0</v>
      </c>
      <c r="Y94" s="506">
        <v>377576.38641056442</v>
      </c>
      <c r="Z94" s="506">
        <v>45988.388785547948</v>
      </c>
      <c r="AA94" s="506">
        <v>2644.8415109682078</v>
      </c>
      <c r="AB94" s="506">
        <v>0</v>
      </c>
      <c r="AC94" s="506">
        <v>10441.989717146596</v>
      </c>
      <c r="AD94" s="506">
        <v>0</v>
      </c>
      <c r="AE94" s="506">
        <v>137070.29175489492</v>
      </c>
      <c r="AF94" s="506">
        <v>100626.1518208779</v>
      </c>
      <c r="AG94" s="506">
        <v>0</v>
      </c>
      <c r="AH94" s="506">
        <v>674348.05</v>
      </c>
    </row>
    <row r="95" spans="2:34" s="506" customFormat="1" ht="12.75" x14ac:dyDescent="0.2">
      <c r="B95" s="483" t="s">
        <v>404</v>
      </c>
      <c r="C95" s="895" t="s">
        <v>405</v>
      </c>
      <c r="D95" s="895"/>
      <c r="E95" s="895"/>
      <c r="F95" s="895"/>
      <c r="G95" s="13">
        <f t="shared" si="0"/>
        <v>0</v>
      </c>
      <c r="H95" s="507">
        <v>0</v>
      </c>
      <c r="I95" s="20">
        <v>0</v>
      </c>
      <c r="J95" s="21">
        <v>0</v>
      </c>
      <c r="K95" s="21">
        <v>0</v>
      </c>
      <c r="L95" s="21">
        <v>0</v>
      </c>
      <c r="M95" s="21">
        <v>0</v>
      </c>
      <c r="N95" s="21">
        <v>0</v>
      </c>
      <c r="O95" s="21">
        <v>0</v>
      </c>
      <c r="P95" s="21">
        <v>0</v>
      </c>
      <c r="Q95" s="21">
        <v>0</v>
      </c>
      <c r="R95" s="21">
        <v>0</v>
      </c>
      <c r="S95" s="21">
        <v>0</v>
      </c>
      <c r="T95" s="508">
        <v>0</v>
      </c>
      <c r="Y95" s="506">
        <v>119326.27887078891</v>
      </c>
      <c r="Z95" s="506">
        <v>43412.036693944152</v>
      </c>
      <c r="AA95" s="506">
        <v>2500.1696525308153</v>
      </c>
      <c r="AB95" s="506">
        <v>0</v>
      </c>
      <c r="AC95" s="506">
        <v>4217.2970708344483</v>
      </c>
      <c r="AD95" s="506">
        <v>0</v>
      </c>
      <c r="AE95" s="506">
        <v>57819.047711901723</v>
      </c>
      <c r="AF95" s="506">
        <v>0</v>
      </c>
      <c r="AG95" s="506">
        <v>0</v>
      </c>
      <c r="AH95" s="506">
        <v>227274.83000000002</v>
      </c>
    </row>
    <row r="96" spans="2:34" s="506" customFormat="1" ht="12.75" x14ac:dyDescent="0.2">
      <c r="B96" s="483" t="s">
        <v>406</v>
      </c>
      <c r="C96" s="1051" t="s">
        <v>407</v>
      </c>
      <c r="D96" s="1050"/>
      <c r="E96" s="1050"/>
      <c r="F96" s="1050"/>
      <c r="G96" s="13">
        <f t="shared" si="0"/>
        <v>0</v>
      </c>
      <c r="H96" s="507">
        <v>0</v>
      </c>
      <c r="I96" s="20">
        <v>0</v>
      </c>
      <c r="J96" s="21">
        <v>0</v>
      </c>
      <c r="K96" s="21">
        <v>0</v>
      </c>
      <c r="L96" s="21">
        <v>0</v>
      </c>
      <c r="M96" s="21">
        <v>0</v>
      </c>
      <c r="N96" s="21">
        <v>0</v>
      </c>
      <c r="O96" s="21">
        <v>0</v>
      </c>
      <c r="P96" s="21">
        <v>0</v>
      </c>
      <c r="Q96" s="21">
        <v>0</v>
      </c>
      <c r="R96" s="21">
        <v>0</v>
      </c>
      <c r="S96" s="21">
        <v>0</v>
      </c>
      <c r="T96" s="508">
        <v>0</v>
      </c>
      <c r="Y96" s="506">
        <v>0</v>
      </c>
      <c r="Z96" s="506">
        <v>0</v>
      </c>
      <c r="AA96" s="506">
        <v>0</v>
      </c>
      <c r="AB96" s="506">
        <v>0</v>
      </c>
      <c r="AC96" s="506">
        <v>0</v>
      </c>
      <c r="AD96" s="506">
        <v>0</v>
      </c>
      <c r="AE96" s="506">
        <v>0</v>
      </c>
      <c r="AF96" s="506">
        <v>0</v>
      </c>
      <c r="AG96" s="506">
        <v>0</v>
      </c>
      <c r="AH96" s="506">
        <v>0</v>
      </c>
    </row>
    <row r="97" spans="2:34" s="506" customFormat="1" ht="12.75" x14ac:dyDescent="0.2">
      <c r="B97" s="483" t="s">
        <v>408</v>
      </c>
      <c r="C97" s="895" t="s">
        <v>409</v>
      </c>
      <c r="D97" s="895"/>
      <c r="E97" s="895"/>
      <c r="F97" s="895"/>
      <c r="G97" s="13">
        <f t="shared" si="0"/>
        <v>0</v>
      </c>
      <c r="H97" s="507">
        <v>0</v>
      </c>
      <c r="I97" s="20">
        <v>0</v>
      </c>
      <c r="J97" s="21">
        <v>0</v>
      </c>
      <c r="K97" s="21">
        <v>0</v>
      </c>
      <c r="L97" s="21">
        <v>0</v>
      </c>
      <c r="M97" s="21">
        <v>0</v>
      </c>
      <c r="N97" s="21">
        <v>0</v>
      </c>
      <c r="O97" s="21">
        <v>0</v>
      </c>
      <c r="P97" s="21">
        <v>0</v>
      </c>
      <c r="Q97" s="21">
        <v>0</v>
      </c>
      <c r="R97" s="21">
        <v>0</v>
      </c>
      <c r="S97" s="21">
        <v>0</v>
      </c>
      <c r="T97" s="508">
        <v>0</v>
      </c>
      <c r="Y97" s="506">
        <v>0</v>
      </c>
      <c r="Z97" s="506">
        <v>0</v>
      </c>
      <c r="AA97" s="506">
        <v>0</v>
      </c>
      <c r="AB97" s="506">
        <v>0</v>
      </c>
      <c r="AC97" s="506">
        <v>0</v>
      </c>
      <c r="AD97" s="506">
        <v>0</v>
      </c>
      <c r="AE97" s="506">
        <v>0</v>
      </c>
      <c r="AF97" s="506">
        <v>0</v>
      </c>
      <c r="AG97" s="506">
        <v>0</v>
      </c>
      <c r="AH97" s="506">
        <v>0</v>
      </c>
    </row>
    <row r="98" spans="2:34" s="506" customFormat="1" ht="12.75" x14ac:dyDescent="0.2">
      <c r="B98" s="483" t="s">
        <v>410</v>
      </c>
      <c r="C98" s="895" t="s">
        <v>411</v>
      </c>
      <c r="D98" s="895"/>
      <c r="E98" s="895"/>
      <c r="F98" s="895"/>
      <c r="G98" s="13">
        <f t="shared" si="0"/>
        <v>0</v>
      </c>
      <c r="H98" s="507">
        <v>0</v>
      </c>
      <c r="I98" s="20">
        <v>0</v>
      </c>
      <c r="J98" s="21">
        <v>0</v>
      </c>
      <c r="K98" s="21">
        <v>0</v>
      </c>
      <c r="L98" s="21">
        <v>0</v>
      </c>
      <c r="M98" s="21">
        <v>0</v>
      </c>
      <c r="N98" s="21">
        <v>0</v>
      </c>
      <c r="O98" s="21">
        <v>0</v>
      </c>
      <c r="P98" s="21">
        <v>0</v>
      </c>
      <c r="Q98" s="21">
        <v>0</v>
      </c>
      <c r="R98" s="21">
        <v>0</v>
      </c>
      <c r="S98" s="21">
        <v>0</v>
      </c>
      <c r="T98" s="508">
        <v>0</v>
      </c>
      <c r="Y98" s="506">
        <v>0</v>
      </c>
      <c r="Z98" s="506">
        <v>0</v>
      </c>
      <c r="AA98" s="506">
        <v>0</v>
      </c>
      <c r="AB98" s="506">
        <v>0</v>
      </c>
      <c r="AC98" s="506">
        <v>0</v>
      </c>
      <c r="AD98" s="506">
        <v>0</v>
      </c>
      <c r="AE98" s="506">
        <v>0</v>
      </c>
      <c r="AF98" s="506">
        <v>0</v>
      </c>
      <c r="AG98" s="506">
        <v>0</v>
      </c>
      <c r="AH98" s="506">
        <v>0</v>
      </c>
    </row>
    <row r="99" spans="2:34" s="506" customFormat="1" ht="12.75" x14ac:dyDescent="0.2">
      <c r="B99" s="483" t="s">
        <v>412</v>
      </c>
      <c r="C99" s="895" t="s">
        <v>413</v>
      </c>
      <c r="D99" s="895"/>
      <c r="E99" s="895"/>
      <c r="F99" s="895"/>
      <c r="G99" s="13">
        <f t="shared" ref="G99:G162" si="1">SUM(I99:T99)</f>
        <v>1595.6899999999998</v>
      </c>
      <c r="H99" s="507">
        <v>0</v>
      </c>
      <c r="I99" s="20">
        <v>173.23446233047682</v>
      </c>
      <c r="J99" s="21">
        <v>0</v>
      </c>
      <c r="K99" s="21">
        <v>68.963828893546221</v>
      </c>
      <c r="L99" s="21">
        <v>8.0529469151445436</v>
      </c>
      <c r="M99" s="21">
        <v>0</v>
      </c>
      <c r="N99" s="21">
        <v>0</v>
      </c>
      <c r="O99" s="21">
        <v>0</v>
      </c>
      <c r="P99" s="21">
        <v>34.57132219282024</v>
      </c>
      <c r="Q99" s="21">
        <v>0</v>
      </c>
      <c r="R99" s="21">
        <v>0</v>
      </c>
      <c r="S99" s="21">
        <v>817.15496603562951</v>
      </c>
      <c r="T99" s="508">
        <v>493.71247363238245</v>
      </c>
      <c r="Y99" s="506">
        <v>258250.10753977552</v>
      </c>
      <c r="Z99" s="506">
        <v>2576.3520916037987</v>
      </c>
      <c r="AA99" s="506">
        <v>144.67185843739264</v>
      </c>
      <c r="AB99" s="506">
        <v>0</v>
      </c>
      <c r="AC99" s="506">
        <v>6224.6926463121481</v>
      </c>
      <c r="AD99" s="506">
        <v>0</v>
      </c>
      <c r="AE99" s="506">
        <v>79251.244042993203</v>
      </c>
      <c r="AF99" s="506">
        <v>100626.1518208779</v>
      </c>
      <c r="AG99" s="506">
        <v>0</v>
      </c>
      <c r="AH99" s="506">
        <v>447073.22</v>
      </c>
    </row>
    <row r="100" spans="2:34" s="506" customFormat="1" ht="12.75" x14ac:dyDescent="0.2">
      <c r="B100" s="483" t="s">
        <v>414</v>
      </c>
      <c r="C100" s="895" t="s">
        <v>415</v>
      </c>
      <c r="D100" s="895"/>
      <c r="E100" s="895"/>
      <c r="F100" s="895"/>
      <c r="G100" s="13">
        <f t="shared" si="1"/>
        <v>68.706424138861422</v>
      </c>
      <c r="H100" s="507">
        <v>0</v>
      </c>
      <c r="I100" s="20">
        <v>7.4590430749991246</v>
      </c>
      <c r="J100" s="21">
        <v>0</v>
      </c>
      <c r="K100" s="21">
        <v>2.9694101474596275</v>
      </c>
      <c r="L100" s="21">
        <v>0.34673977170982884</v>
      </c>
      <c r="M100" s="21">
        <v>0</v>
      </c>
      <c r="N100" s="21">
        <v>0</v>
      </c>
      <c r="O100" s="21">
        <v>0</v>
      </c>
      <c r="P100" s="21">
        <v>1.4885547478652748</v>
      </c>
      <c r="Q100" s="21">
        <v>0</v>
      </c>
      <c r="R100" s="21">
        <v>0</v>
      </c>
      <c r="S100" s="21">
        <v>35.184650955775162</v>
      </c>
      <c r="T100" s="508">
        <v>21.2580254410524</v>
      </c>
      <c r="Y100" s="506">
        <v>2453648.9326881398</v>
      </c>
      <c r="Z100" s="506">
        <v>66326.654803863348</v>
      </c>
      <c r="AA100" s="506">
        <v>5360.3581544190356</v>
      </c>
      <c r="AB100" s="506">
        <v>0</v>
      </c>
      <c r="AC100" s="506">
        <v>68034.844830720744</v>
      </c>
      <c r="AD100" s="506">
        <v>0</v>
      </c>
      <c r="AE100" s="506">
        <v>812835.46299674851</v>
      </c>
      <c r="AF100" s="506">
        <v>1288520.106526108</v>
      </c>
      <c r="AG100" s="506">
        <v>9076</v>
      </c>
      <c r="AH100" s="506">
        <v>4703802.3599999994</v>
      </c>
    </row>
    <row r="101" spans="2:34" s="506" customFormat="1" ht="12.75" x14ac:dyDescent="0.2">
      <c r="B101" s="483" t="s">
        <v>416</v>
      </c>
      <c r="C101" s="895" t="s">
        <v>417</v>
      </c>
      <c r="D101" s="895"/>
      <c r="E101" s="895"/>
      <c r="F101" s="895"/>
      <c r="G101" s="13">
        <f t="shared" si="1"/>
        <v>0</v>
      </c>
      <c r="H101" s="507">
        <v>0</v>
      </c>
      <c r="I101" s="20">
        <v>0</v>
      </c>
      <c r="J101" s="21">
        <v>0</v>
      </c>
      <c r="K101" s="21">
        <v>0</v>
      </c>
      <c r="L101" s="21">
        <v>0</v>
      </c>
      <c r="M101" s="21">
        <v>0</v>
      </c>
      <c r="N101" s="21">
        <v>0</v>
      </c>
      <c r="O101" s="21">
        <v>0</v>
      </c>
      <c r="P101" s="21">
        <v>0</v>
      </c>
      <c r="Q101" s="21">
        <v>0</v>
      </c>
      <c r="R101" s="21">
        <v>0</v>
      </c>
      <c r="S101" s="21">
        <v>0</v>
      </c>
      <c r="T101" s="508">
        <v>0</v>
      </c>
      <c r="Y101" s="506">
        <v>79293.753763240646</v>
      </c>
      <c r="Z101" s="506">
        <v>28847.822797674216</v>
      </c>
      <c r="AA101" s="506">
        <v>1661.3929359917088</v>
      </c>
      <c r="AB101" s="506">
        <v>0</v>
      </c>
      <c r="AC101" s="506">
        <v>2802.4448482407615</v>
      </c>
      <c r="AD101" s="506">
        <v>0</v>
      </c>
      <c r="AE101" s="506">
        <v>38421.45565485266</v>
      </c>
      <c r="AF101" s="506">
        <v>0</v>
      </c>
      <c r="AG101" s="506">
        <v>0</v>
      </c>
      <c r="AH101" s="506">
        <v>151026.87</v>
      </c>
    </row>
    <row r="102" spans="2:34" s="506" customFormat="1" ht="12.75" x14ac:dyDescent="0.2">
      <c r="B102" s="483" t="s">
        <v>418</v>
      </c>
      <c r="C102" s="895" t="s">
        <v>419</v>
      </c>
      <c r="D102" s="895"/>
      <c r="E102" s="895"/>
      <c r="F102" s="895"/>
      <c r="G102" s="13">
        <f t="shared" si="1"/>
        <v>7617.5168711215028</v>
      </c>
      <c r="H102" s="507">
        <v>0</v>
      </c>
      <c r="I102" s="20">
        <v>826.98797351745634</v>
      </c>
      <c r="J102" s="21">
        <v>0</v>
      </c>
      <c r="K102" s="21">
        <v>329.22004279886755</v>
      </c>
      <c r="L102" s="21">
        <v>38.443218286985214</v>
      </c>
      <c r="M102" s="21">
        <v>0</v>
      </c>
      <c r="N102" s="21">
        <v>0</v>
      </c>
      <c r="O102" s="21">
        <v>0</v>
      </c>
      <c r="P102" s="21">
        <v>165.0368367670321</v>
      </c>
      <c r="Q102" s="21">
        <v>0</v>
      </c>
      <c r="R102" s="21">
        <v>0</v>
      </c>
      <c r="S102" s="21">
        <v>3900.9404960218635</v>
      </c>
      <c r="T102" s="508">
        <v>2356.8883037292981</v>
      </c>
      <c r="Y102" s="506">
        <v>0</v>
      </c>
      <c r="Z102" s="506">
        <v>0</v>
      </c>
      <c r="AA102" s="506">
        <v>0</v>
      </c>
      <c r="AB102" s="506">
        <v>0</v>
      </c>
      <c r="AC102" s="506">
        <v>0</v>
      </c>
      <c r="AD102" s="506">
        <v>0</v>
      </c>
      <c r="AE102" s="506">
        <v>0</v>
      </c>
      <c r="AF102" s="506">
        <v>313282.12000000011</v>
      </c>
      <c r="AG102" s="506">
        <v>0</v>
      </c>
      <c r="AH102" s="506">
        <v>313282.12000000011</v>
      </c>
    </row>
    <row r="103" spans="2:34" s="506" customFormat="1" ht="12.75" x14ac:dyDescent="0.2">
      <c r="B103" s="479" t="s">
        <v>420</v>
      </c>
      <c r="C103" s="897" t="s">
        <v>421</v>
      </c>
      <c r="D103" s="897"/>
      <c r="E103" s="897"/>
      <c r="F103" s="897"/>
      <c r="G103" s="13">
        <f t="shared" si="1"/>
        <v>0</v>
      </c>
      <c r="H103" s="507">
        <v>0</v>
      </c>
      <c r="I103" s="20">
        <v>0</v>
      </c>
      <c r="J103" s="21">
        <v>0</v>
      </c>
      <c r="K103" s="21">
        <v>0</v>
      </c>
      <c r="L103" s="21">
        <v>0</v>
      </c>
      <c r="M103" s="21">
        <v>0</v>
      </c>
      <c r="N103" s="21">
        <v>0</v>
      </c>
      <c r="O103" s="21">
        <v>0</v>
      </c>
      <c r="P103" s="21">
        <v>0</v>
      </c>
      <c r="Q103" s="21">
        <v>0</v>
      </c>
      <c r="R103" s="21">
        <v>0</v>
      </c>
      <c r="S103" s="21">
        <v>0</v>
      </c>
      <c r="T103" s="508">
        <v>0</v>
      </c>
      <c r="Y103" s="506">
        <v>1904492.9077164633</v>
      </c>
      <c r="Z103" s="506">
        <v>18999.582741642007</v>
      </c>
      <c r="AA103" s="506">
        <v>1066.8980197723172</v>
      </c>
      <c r="AB103" s="506">
        <v>0</v>
      </c>
      <c r="AC103" s="506">
        <v>45904.658513222224</v>
      </c>
      <c r="AD103" s="506">
        <v>0</v>
      </c>
      <c r="AE103" s="506">
        <v>584446.7351648265</v>
      </c>
      <c r="AF103" s="506">
        <v>742078.26784407243</v>
      </c>
      <c r="AG103" s="506">
        <v>0</v>
      </c>
      <c r="AH103" s="506">
        <v>3296989.0499999989</v>
      </c>
    </row>
    <row r="104" spans="2:34" s="506" customFormat="1" ht="12.75" x14ac:dyDescent="0.2">
      <c r="B104" s="483" t="s">
        <v>422</v>
      </c>
      <c r="C104" s="895" t="s">
        <v>423</v>
      </c>
      <c r="D104" s="895"/>
      <c r="E104" s="895"/>
      <c r="F104" s="895"/>
      <c r="G104" s="13">
        <f t="shared" si="1"/>
        <v>134538.9039073427</v>
      </c>
      <c r="H104" s="507">
        <v>0</v>
      </c>
      <c r="I104" s="20">
        <v>14606.079301694066</v>
      </c>
      <c r="J104" s="21">
        <v>0</v>
      </c>
      <c r="K104" s="21">
        <v>5814.6118284825006</v>
      </c>
      <c r="L104" s="21">
        <v>678.97564764306594</v>
      </c>
      <c r="M104" s="21">
        <v>0</v>
      </c>
      <c r="N104" s="21">
        <v>0</v>
      </c>
      <c r="O104" s="21">
        <v>0</v>
      </c>
      <c r="P104" s="21">
        <v>2914.844233184157</v>
      </c>
      <c r="Q104" s="21">
        <v>0</v>
      </c>
      <c r="R104" s="21">
        <v>0</v>
      </c>
      <c r="S104" s="21">
        <v>68897.551186555953</v>
      </c>
      <c r="T104" s="508">
        <v>41626.841709782966</v>
      </c>
      <c r="Y104" s="506">
        <v>0</v>
      </c>
      <c r="Z104" s="506">
        <v>0</v>
      </c>
      <c r="AA104" s="506">
        <v>0</v>
      </c>
      <c r="AB104" s="506">
        <v>0</v>
      </c>
      <c r="AC104" s="506">
        <v>0</v>
      </c>
      <c r="AD104" s="506">
        <v>0</v>
      </c>
      <c r="AE104" s="506">
        <v>0</v>
      </c>
      <c r="AF104" s="506">
        <v>0</v>
      </c>
      <c r="AG104" s="506">
        <v>0</v>
      </c>
      <c r="AH104" s="506">
        <v>0</v>
      </c>
    </row>
    <row r="105" spans="2:34" s="506" customFormat="1" ht="12.75" x14ac:dyDescent="0.2">
      <c r="B105" s="483" t="s">
        <v>424</v>
      </c>
      <c r="C105" s="895" t="s">
        <v>425</v>
      </c>
      <c r="D105" s="895"/>
      <c r="E105" s="895"/>
      <c r="F105" s="895"/>
      <c r="G105" s="13">
        <f t="shared" si="1"/>
        <v>41910.805448910512</v>
      </c>
      <c r="H105" s="507">
        <v>0</v>
      </c>
      <c r="I105" s="20">
        <v>4550.003978077968</v>
      </c>
      <c r="J105" s="21">
        <v>0</v>
      </c>
      <c r="K105" s="21">
        <v>1811.3352943048901</v>
      </c>
      <c r="L105" s="21">
        <v>211.51068907558934</v>
      </c>
      <c r="M105" s="21">
        <v>0</v>
      </c>
      <c r="N105" s="21">
        <v>0</v>
      </c>
      <c r="O105" s="21">
        <v>0</v>
      </c>
      <c r="P105" s="21">
        <v>908.01594202814567</v>
      </c>
      <c r="Q105" s="21">
        <v>0</v>
      </c>
      <c r="R105" s="21">
        <v>0</v>
      </c>
      <c r="S105" s="21">
        <v>21462.579074337969</v>
      </c>
      <c r="T105" s="508">
        <v>12967.360471085954</v>
      </c>
      <c r="Y105" s="506">
        <v>0</v>
      </c>
      <c r="Z105" s="506">
        <v>0</v>
      </c>
      <c r="AA105" s="506">
        <v>0</v>
      </c>
      <c r="AB105" s="506">
        <v>0</v>
      </c>
      <c r="AC105" s="506">
        <v>0</v>
      </c>
      <c r="AD105" s="506">
        <v>0</v>
      </c>
      <c r="AE105" s="506">
        <v>0</v>
      </c>
      <c r="AF105" s="506">
        <v>0</v>
      </c>
      <c r="AG105" s="506">
        <v>9076</v>
      </c>
      <c r="AH105" s="506">
        <v>9076</v>
      </c>
    </row>
    <row r="106" spans="2:34" s="506" customFormat="1" ht="12.75" x14ac:dyDescent="0.2">
      <c r="B106" s="483" t="s">
        <v>426</v>
      </c>
      <c r="C106" s="895" t="s">
        <v>427</v>
      </c>
      <c r="D106" s="895"/>
      <c r="E106" s="895"/>
      <c r="F106" s="895"/>
      <c r="G106" s="13">
        <f t="shared" si="1"/>
        <v>270.49099856713963</v>
      </c>
      <c r="H106" s="507">
        <v>0</v>
      </c>
      <c r="I106" s="20">
        <v>29.365580220476545</v>
      </c>
      <c r="J106" s="21">
        <v>0</v>
      </c>
      <c r="K106" s="21">
        <v>11.690300084871545</v>
      </c>
      <c r="L106" s="21">
        <v>1.365083225742854</v>
      </c>
      <c r="M106" s="21">
        <v>0</v>
      </c>
      <c r="N106" s="21">
        <v>0</v>
      </c>
      <c r="O106" s="21">
        <v>0</v>
      </c>
      <c r="P106" s="21">
        <v>5.8603058624935063</v>
      </c>
      <c r="Q106" s="21">
        <v>0</v>
      </c>
      <c r="R106" s="21">
        <v>0</v>
      </c>
      <c r="S106" s="21">
        <v>138.51879923235373</v>
      </c>
      <c r="T106" s="508">
        <v>83.690929941201446</v>
      </c>
      <c r="Y106" s="506">
        <v>29288.554332371459</v>
      </c>
      <c r="Z106" s="506">
        <v>14084.00223912436</v>
      </c>
      <c r="AA106" s="506">
        <v>2385.2575496432933</v>
      </c>
      <c r="AB106" s="506">
        <v>0</v>
      </c>
      <c r="AC106" s="506">
        <v>8708.4391126286937</v>
      </c>
      <c r="AD106" s="506">
        <v>0</v>
      </c>
      <c r="AE106" s="506">
        <v>54764.946463823333</v>
      </c>
      <c r="AF106" s="506">
        <v>61491.880302409023</v>
      </c>
      <c r="AG106" s="506">
        <v>0</v>
      </c>
      <c r="AH106" s="506">
        <v>170723.08000000016</v>
      </c>
    </row>
    <row r="107" spans="2:34" s="506" customFormat="1" ht="12.75" x14ac:dyDescent="0.2">
      <c r="B107" s="483" t="s">
        <v>428</v>
      </c>
      <c r="C107" s="895" t="s">
        <v>429</v>
      </c>
      <c r="D107" s="895"/>
      <c r="E107" s="895"/>
      <c r="F107" s="895"/>
      <c r="G107" s="13">
        <f t="shared" si="1"/>
        <v>0</v>
      </c>
      <c r="H107" s="507">
        <v>0</v>
      </c>
      <c r="I107" s="20">
        <v>0</v>
      </c>
      <c r="J107" s="21">
        <v>0</v>
      </c>
      <c r="K107" s="21">
        <v>0</v>
      </c>
      <c r="L107" s="21">
        <v>0</v>
      </c>
      <c r="M107" s="21">
        <v>0</v>
      </c>
      <c r="N107" s="21">
        <v>0</v>
      </c>
      <c r="O107" s="21">
        <v>0</v>
      </c>
      <c r="P107" s="21">
        <v>0</v>
      </c>
      <c r="Q107" s="21">
        <v>0</v>
      </c>
      <c r="R107" s="21">
        <v>0</v>
      </c>
      <c r="S107" s="21">
        <v>0</v>
      </c>
      <c r="T107" s="508">
        <v>0</v>
      </c>
      <c r="Y107" s="506">
        <v>0</v>
      </c>
      <c r="Z107" s="506">
        <v>0</v>
      </c>
      <c r="AA107" s="506">
        <v>0</v>
      </c>
      <c r="AB107" s="506">
        <v>0</v>
      </c>
      <c r="AC107" s="506">
        <v>0</v>
      </c>
      <c r="AD107" s="506">
        <v>0</v>
      </c>
      <c r="AE107" s="506">
        <v>0</v>
      </c>
      <c r="AF107" s="506">
        <v>0</v>
      </c>
      <c r="AG107" s="506">
        <v>0</v>
      </c>
      <c r="AH107" s="506">
        <v>0</v>
      </c>
    </row>
    <row r="108" spans="2:34" s="506" customFormat="1" ht="12.75" x14ac:dyDescent="0.2">
      <c r="B108" s="483" t="s">
        <v>430</v>
      </c>
      <c r="C108" s="895" t="s">
        <v>431</v>
      </c>
      <c r="D108" s="895"/>
      <c r="E108" s="895"/>
      <c r="F108" s="895"/>
      <c r="G108" s="13">
        <f t="shared" si="1"/>
        <v>179.80939869337419</v>
      </c>
      <c r="H108" s="507">
        <v>0</v>
      </c>
      <c r="I108" s="20">
        <v>19.52082453647828</v>
      </c>
      <c r="J108" s="21">
        <v>0</v>
      </c>
      <c r="K108" s="21">
        <v>7.7711489104658762</v>
      </c>
      <c r="L108" s="21">
        <v>0.90744163498035546</v>
      </c>
      <c r="M108" s="21">
        <v>0</v>
      </c>
      <c r="N108" s="21">
        <v>0</v>
      </c>
      <c r="O108" s="21">
        <v>0</v>
      </c>
      <c r="P108" s="21">
        <v>3.8956493150460996</v>
      </c>
      <c r="Q108" s="21">
        <v>0</v>
      </c>
      <c r="R108" s="21">
        <v>0</v>
      </c>
      <c r="S108" s="21">
        <v>92.080631627804379</v>
      </c>
      <c r="T108" s="508">
        <v>55.633702668599206</v>
      </c>
      <c r="Y108" s="506">
        <v>440573.71687606414</v>
      </c>
      <c r="Z108" s="506">
        <v>4395.2470254227655</v>
      </c>
      <c r="AA108" s="506">
        <v>246.80964901171578</v>
      </c>
      <c r="AB108" s="506">
        <v>0</v>
      </c>
      <c r="AC108" s="506">
        <v>10619.302356629061</v>
      </c>
      <c r="AD108" s="506">
        <v>0</v>
      </c>
      <c r="AE108" s="506">
        <v>135202.32571324604</v>
      </c>
      <c r="AF108" s="506">
        <v>171667.83837962634</v>
      </c>
      <c r="AG108" s="506">
        <v>0</v>
      </c>
      <c r="AH108" s="506">
        <v>762705.24</v>
      </c>
    </row>
    <row r="109" spans="2:34" s="506" customFormat="1" ht="12.75" x14ac:dyDescent="0.2">
      <c r="B109" s="483" t="s">
        <v>432</v>
      </c>
      <c r="C109" s="895" t="s">
        <v>433</v>
      </c>
      <c r="D109" s="895"/>
      <c r="E109" s="895"/>
      <c r="F109" s="895"/>
      <c r="G109" s="13">
        <f t="shared" si="1"/>
        <v>0</v>
      </c>
      <c r="H109" s="507">
        <v>0</v>
      </c>
      <c r="I109" s="20">
        <v>0</v>
      </c>
      <c r="J109" s="21">
        <v>0</v>
      </c>
      <c r="K109" s="21">
        <v>0</v>
      </c>
      <c r="L109" s="21">
        <v>0</v>
      </c>
      <c r="M109" s="21">
        <v>0</v>
      </c>
      <c r="N109" s="21">
        <v>0</v>
      </c>
      <c r="O109" s="21">
        <v>0</v>
      </c>
      <c r="P109" s="21">
        <v>0</v>
      </c>
      <c r="Q109" s="21">
        <v>0</v>
      </c>
      <c r="R109" s="21">
        <v>0</v>
      </c>
      <c r="S109" s="21">
        <v>0</v>
      </c>
      <c r="T109" s="508">
        <v>0</v>
      </c>
      <c r="Y109" s="506">
        <v>6972426.6704024654</v>
      </c>
      <c r="Z109" s="506">
        <v>5882543.0889753569</v>
      </c>
      <c r="AA109" s="506">
        <v>92631.937925063423</v>
      </c>
      <c r="AB109" s="506">
        <v>0</v>
      </c>
      <c r="AC109" s="506">
        <v>263012.25654230942</v>
      </c>
      <c r="AD109" s="506">
        <v>0</v>
      </c>
      <c r="AE109" s="506">
        <v>4697644.6069989633</v>
      </c>
      <c r="AF109" s="506">
        <v>527579.55674897949</v>
      </c>
      <c r="AG109" s="506">
        <v>13466932.779720776</v>
      </c>
      <c r="AH109" s="506">
        <v>31902770.897313915</v>
      </c>
    </row>
    <row r="110" spans="2:34" s="506" customFormat="1" ht="12.75" x14ac:dyDescent="0.2">
      <c r="B110" s="483" t="s">
        <v>434</v>
      </c>
      <c r="C110" s="895" t="s">
        <v>435</v>
      </c>
      <c r="D110" s="895"/>
      <c r="E110" s="895"/>
      <c r="F110" s="895"/>
      <c r="G110" s="13">
        <f t="shared" si="1"/>
        <v>0</v>
      </c>
      <c r="H110" s="507">
        <v>0</v>
      </c>
      <c r="I110" s="20">
        <v>0</v>
      </c>
      <c r="J110" s="21">
        <v>0</v>
      </c>
      <c r="K110" s="21">
        <v>0</v>
      </c>
      <c r="L110" s="21">
        <v>0</v>
      </c>
      <c r="M110" s="21">
        <v>0</v>
      </c>
      <c r="N110" s="21">
        <v>0</v>
      </c>
      <c r="O110" s="21">
        <v>0</v>
      </c>
      <c r="P110" s="21">
        <v>0</v>
      </c>
      <c r="Q110" s="21">
        <v>0</v>
      </c>
      <c r="R110" s="21">
        <v>0</v>
      </c>
      <c r="S110" s="21">
        <v>0</v>
      </c>
      <c r="T110" s="508">
        <v>0</v>
      </c>
    </row>
    <row r="111" spans="2:34" s="506" customFormat="1" ht="12.75" x14ac:dyDescent="0.2">
      <c r="B111" s="483" t="s">
        <v>436</v>
      </c>
      <c r="C111" s="895" t="s">
        <v>437</v>
      </c>
      <c r="D111" s="895"/>
      <c r="E111" s="895"/>
      <c r="F111" s="895"/>
      <c r="G111" s="13">
        <f t="shared" si="1"/>
        <v>0</v>
      </c>
      <c r="H111" s="507">
        <v>0</v>
      </c>
      <c r="I111" s="20">
        <v>0</v>
      </c>
      <c r="J111" s="21">
        <v>0</v>
      </c>
      <c r="K111" s="21">
        <v>0</v>
      </c>
      <c r="L111" s="21">
        <v>0</v>
      </c>
      <c r="M111" s="21">
        <v>0</v>
      </c>
      <c r="N111" s="21">
        <v>0</v>
      </c>
      <c r="O111" s="21">
        <v>0</v>
      </c>
      <c r="P111" s="21">
        <v>0</v>
      </c>
      <c r="Q111" s="21">
        <v>0</v>
      </c>
      <c r="R111" s="21">
        <v>0</v>
      </c>
      <c r="S111" s="21">
        <v>0</v>
      </c>
      <c r="T111" s="508">
        <v>0</v>
      </c>
      <c r="Y111" s="506">
        <v>0</v>
      </c>
      <c r="Z111" s="506">
        <v>0</v>
      </c>
      <c r="AA111" s="506">
        <v>0</v>
      </c>
      <c r="AB111" s="506">
        <v>0</v>
      </c>
      <c r="AC111" s="506">
        <v>0</v>
      </c>
      <c r="AD111" s="506">
        <v>0</v>
      </c>
      <c r="AE111" s="506">
        <v>0</v>
      </c>
      <c r="AF111" s="506">
        <v>0</v>
      </c>
      <c r="AG111" s="506">
        <v>0</v>
      </c>
      <c r="AH111" s="506">
        <v>0</v>
      </c>
    </row>
    <row r="112" spans="2:34" s="506" customFormat="1" ht="12.75" x14ac:dyDescent="0.2">
      <c r="B112" s="483" t="s">
        <v>438</v>
      </c>
      <c r="C112" s="895" t="s">
        <v>439</v>
      </c>
      <c r="D112" s="895"/>
      <c r="E112" s="895"/>
      <c r="F112" s="895"/>
      <c r="G112" s="13">
        <f t="shared" si="1"/>
        <v>0</v>
      </c>
      <c r="H112" s="507">
        <v>0</v>
      </c>
      <c r="I112" s="20">
        <v>0</v>
      </c>
      <c r="J112" s="21">
        <v>0</v>
      </c>
      <c r="K112" s="21">
        <v>0</v>
      </c>
      <c r="L112" s="21">
        <v>0</v>
      </c>
      <c r="M112" s="21">
        <v>0</v>
      </c>
      <c r="N112" s="21">
        <v>0</v>
      </c>
      <c r="O112" s="21">
        <v>0</v>
      </c>
      <c r="P112" s="21">
        <v>0</v>
      </c>
      <c r="Q112" s="21">
        <v>0</v>
      </c>
      <c r="R112" s="21">
        <v>0</v>
      </c>
      <c r="S112" s="21">
        <v>0</v>
      </c>
      <c r="T112" s="508">
        <v>0</v>
      </c>
    </row>
    <row r="113" spans="2:34" s="506" customFormat="1" ht="12.75" x14ac:dyDescent="0.2">
      <c r="B113" s="479" t="s">
        <v>440</v>
      </c>
      <c r="C113" s="897" t="s">
        <v>441</v>
      </c>
      <c r="D113" s="897"/>
      <c r="E113" s="897"/>
      <c r="F113" s="897"/>
      <c r="G113" s="13">
        <f t="shared" si="1"/>
        <v>0</v>
      </c>
      <c r="H113" s="507">
        <v>0</v>
      </c>
      <c r="I113" s="20">
        <v>0</v>
      </c>
      <c r="J113" s="21">
        <v>0</v>
      </c>
      <c r="K113" s="21">
        <v>0</v>
      </c>
      <c r="L113" s="21">
        <v>0</v>
      </c>
      <c r="M113" s="21">
        <v>0</v>
      </c>
      <c r="N113" s="21">
        <v>0</v>
      </c>
      <c r="O113" s="21">
        <v>0</v>
      </c>
      <c r="P113" s="21">
        <v>0</v>
      </c>
      <c r="Q113" s="21">
        <v>0</v>
      </c>
      <c r="R113" s="21">
        <f>R34+R111+R62-R92-R100</f>
        <v>0</v>
      </c>
      <c r="S113" s="21">
        <v>0</v>
      </c>
      <c r="T113" s="508">
        <v>0</v>
      </c>
      <c r="Y113" s="506">
        <v>1453776.3211131655</v>
      </c>
      <c r="Z113" s="506">
        <v>-1156693.7618112941</v>
      </c>
      <c r="AA113" s="506">
        <v>87271.583041874095</v>
      </c>
      <c r="AB113" s="506">
        <v>0</v>
      </c>
      <c r="AC113" s="506">
        <v>194977.41902755934</v>
      </c>
      <c r="AD113" s="506">
        <v>0</v>
      </c>
      <c r="AE113" s="506">
        <v>-10172433.822695287</v>
      </c>
      <c r="AF113" s="506">
        <v>-4356547.3013620786</v>
      </c>
      <c r="AG113" s="506">
        <v>13457857.489999998</v>
      </c>
      <c r="AH113" s="506">
        <v>-491792.07268606126</v>
      </c>
    </row>
    <row r="114" spans="2:34" s="506" customFormat="1" ht="12.75" x14ac:dyDescent="0.2">
      <c r="B114" s="483" t="s">
        <v>442</v>
      </c>
      <c r="C114" s="895" t="s">
        <v>443</v>
      </c>
      <c r="D114" s="895"/>
      <c r="E114" s="895"/>
      <c r="F114" s="895"/>
      <c r="G114" s="13">
        <f t="shared" si="1"/>
        <v>1792.3699999999997</v>
      </c>
      <c r="H114" s="507">
        <v>0</v>
      </c>
      <c r="I114" s="20">
        <v>194.58682654354965</v>
      </c>
      <c r="J114" s="21">
        <v>0</v>
      </c>
      <c r="K114" s="21">
        <v>77.464105179530762</v>
      </c>
      <c r="L114" s="21">
        <v>9.0455291831731888</v>
      </c>
      <c r="M114" s="21">
        <v>0</v>
      </c>
      <c r="N114" s="21">
        <v>0</v>
      </c>
      <c r="O114" s="21">
        <v>0</v>
      </c>
      <c r="P114" s="21">
        <v>38.832480468477719</v>
      </c>
      <c r="Q114" s="21">
        <v>0</v>
      </c>
      <c r="R114" s="21">
        <v>0</v>
      </c>
      <c r="S114" s="21">
        <v>917.87505497514007</v>
      </c>
      <c r="T114" s="508">
        <v>554.56600365012832</v>
      </c>
    </row>
    <row r="115" spans="2:34" s="506" customFormat="1" ht="12.75" x14ac:dyDescent="0.2">
      <c r="B115" s="483" t="s">
        <v>444</v>
      </c>
      <c r="C115" s="895" t="s">
        <v>445</v>
      </c>
      <c r="D115" s="895"/>
      <c r="E115" s="895"/>
      <c r="F115" s="895"/>
      <c r="G115" s="13">
        <f t="shared" si="1"/>
        <v>2243.1378496267648</v>
      </c>
      <c r="H115" s="507">
        <v>0</v>
      </c>
      <c r="I115" s="20">
        <v>243.52397979133454</v>
      </c>
      <c r="J115" s="21">
        <v>0</v>
      </c>
      <c r="K115" s="21">
        <v>96.94575691161657</v>
      </c>
      <c r="L115" s="21">
        <v>11.320413129364615</v>
      </c>
      <c r="M115" s="21">
        <v>0</v>
      </c>
      <c r="N115" s="21">
        <v>0</v>
      </c>
      <c r="O115" s="21">
        <v>0</v>
      </c>
      <c r="P115" s="21">
        <v>48.598563206109489</v>
      </c>
      <c r="Q115" s="21">
        <v>0</v>
      </c>
      <c r="R115" s="21">
        <v>0</v>
      </c>
      <c r="S115" s="21">
        <v>1148.7138688122343</v>
      </c>
      <c r="T115" s="508">
        <v>694.03526777610512</v>
      </c>
    </row>
    <row r="116" spans="2:34" s="506" customFormat="1" ht="12.75" x14ac:dyDescent="0.2">
      <c r="B116" s="483" t="s">
        <v>446</v>
      </c>
      <c r="C116" s="895" t="s">
        <v>447</v>
      </c>
      <c r="D116" s="895"/>
      <c r="E116" s="895"/>
      <c r="F116" s="895"/>
      <c r="G116" s="13">
        <f t="shared" si="1"/>
        <v>3.525047216476302</v>
      </c>
      <c r="H116" s="507">
        <v>0</v>
      </c>
      <c r="I116" s="20">
        <v>0.38269316674029175</v>
      </c>
      <c r="J116" s="21">
        <v>0</v>
      </c>
      <c r="K116" s="21">
        <v>0.1523483590664497</v>
      </c>
      <c r="L116" s="21">
        <v>1.7789807611542155E-2</v>
      </c>
      <c r="M116" s="21">
        <v>0</v>
      </c>
      <c r="N116" s="21">
        <v>0</v>
      </c>
      <c r="O116" s="21">
        <v>0</v>
      </c>
      <c r="P116" s="21">
        <v>7.6371690657775881E-2</v>
      </c>
      <c r="Q116" s="21">
        <v>0</v>
      </c>
      <c r="R116" s="21">
        <v>0</v>
      </c>
      <c r="S116" s="21">
        <v>1.8051813563121177</v>
      </c>
      <c r="T116" s="508">
        <v>1.0906628360881245</v>
      </c>
    </row>
    <row r="117" spans="2:34" s="506" customFormat="1" ht="12.75" x14ac:dyDescent="0.2">
      <c r="B117" s="483" t="s">
        <v>448</v>
      </c>
      <c r="C117" s="895" t="s">
        <v>449</v>
      </c>
      <c r="D117" s="895"/>
      <c r="E117" s="895"/>
      <c r="F117" s="895"/>
      <c r="G117" s="13">
        <f t="shared" si="1"/>
        <v>0</v>
      </c>
      <c r="H117" s="507">
        <v>0</v>
      </c>
      <c r="I117" s="20">
        <v>0</v>
      </c>
      <c r="J117" s="21">
        <v>0</v>
      </c>
      <c r="K117" s="21">
        <v>0</v>
      </c>
      <c r="L117" s="21">
        <v>0</v>
      </c>
      <c r="M117" s="21">
        <v>0</v>
      </c>
      <c r="N117" s="21">
        <v>0</v>
      </c>
      <c r="O117" s="21">
        <v>0</v>
      </c>
      <c r="P117" s="21">
        <v>0</v>
      </c>
      <c r="Q117" s="21">
        <v>0</v>
      </c>
      <c r="R117" s="21">
        <v>0</v>
      </c>
      <c r="S117" s="21">
        <v>0</v>
      </c>
      <c r="T117" s="508">
        <v>0</v>
      </c>
    </row>
    <row r="118" spans="2:34" s="506" customFormat="1" ht="12.75" x14ac:dyDescent="0.2">
      <c r="B118" s="483" t="s">
        <v>450</v>
      </c>
      <c r="C118" s="895" t="s">
        <v>451</v>
      </c>
      <c r="D118" s="895"/>
      <c r="E118" s="895"/>
      <c r="F118" s="895"/>
      <c r="G118" s="13">
        <f t="shared" si="1"/>
        <v>1445.53</v>
      </c>
      <c r="H118" s="507">
        <v>0</v>
      </c>
      <c r="I118" s="20">
        <v>156.93249461522865</v>
      </c>
      <c r="J118" s="21">
        <v>0</v>
      </c>
      <c r="K118" s="21">
        <v>62.474091822652198</v>
      </c>
      <c r="L118" s="21">
        <v>7.2951364953398805</v>
      </c>
      <c r="M118" s="21">
        <v>0</v>
      </c>
      <c r="N118" s="21">
        <v>0</v>
      </c>
      <c r="O118" s="21">
        <v>0</v>
      </c>
      <c r="P118" s="21">
        <v>31.318040076322749</v>
      </c>
      <c r="Q118" s="21">
        <v>0</v>
      </c>
      <c r="R118" s="21">
        <v>0</v>
      </c>
      <c r="S118" s="21">
        <v>740.25783081518568</v>
      </c>
      <c r="T118" s="508">
        <v>447.25240617527083</v>
      </c>
    </row>
    <row r="119" spans="2:34" s="506" customFormat="1" ht="12.75" x14ac:dyDescent="0.2">
      <c r="B119" s="487" t="s">
        <v>452</v>
      </c>
      <c r="C119" s="1051" t="s">
        <v>453</v>
      </c>
      <c r="D119" s="1050"/>
      <c r="E119" s="1050"/>
      <c r="F119" s="1050"/>
      <c r="G119" s="13">
        <f t="shared" si="1"/>
        <v>1699.2474147855023</v>
      </c>
      <c r="H119" s="507">
        <v>0</v>
      </c>
      <c r="I119" s="20">
        <v>184.47706776806226</v>
      </c>
      <c r="J119" s="21">
        <v>0</v>
      </c>
      <c r="K119" s="21">
        <v>73.43945751434687</v>
      </c>
      <c r="L119" s="21">
        <v>8.5755687050518929</v>
      </c>
      <c r="M119" s="21">
        <v>0</v>
      </c>
      <c r="N119" s="21">
        <v>0</v>
      </c>
      <c r="O119" s="21">
        <v>0</v>
      </c>
      <c r="P119" s="21">
        <v>36.814938905342807</v>
      </c>
      <c r="Q119" s="21">
        <v>0</v>
      </c>
      <c r="R119" s="21">
        <v>0</v>
      </c>
      <c r="S119" s="21">
        <v>870.18685553909506</v>
      </c>
      <c r="T119" s="508">
        <v>525.75352635360343</v>
      </c>
    </row>
    <row r="120" spans="2:34" s="506" customFormat="1" ht="12.75" x14ac:dyDescent="0.2">
      <c r="B120" s="487" t="s">
        <v>454</v>
      </c>
      <c r="C120" s="1050" t="s">
        <v>455</v>
      </c>
      <c r="D120" s="1050"/>
      <c r="E120" s="1050"/>
      <c r="F120" s="1050"/>
      <c r="G120" s="13">
        <f t="shared" si="1"/>
        <v>133.96987139131218</v>
      </c>
      <c r="H120" s="507">
        <v>0</v>
      </c>
      <c r="I120" s="20">
        <v>14.544302865191295</v>
      </c>
      <c r="J120" s="21">
        <v>0</v>
      </c>
      <c r="K120" s="21">
        <v>5.7900189181613264</v>
      </c>
      <c r="L120" s="21">
        <v>0.67610391902122524</v>
      </c>
      <c r="M120" s="21">
        <v>0</v>
      </c>
      <c r="N120" s="21">
        <v>0</v>
      </c>
      <c r="O120" s="21">
        <v>0</v>
      </c>
      <c r="P120" s="21">
        <v>2.9025158946911644</v>
      </c>
      <c r="Q120" s="21">
        <v>0</v>
      </c>
      <c r="R120" s="21">
        <v>0</v>
      </c>
      <c r="S120" s="21">
        <v>68.606148880149263</v>
      </c>
      <c r="T120" s="508">
        <v>41.450780914097905</v>
      </c>
    </row>
    <row r="121" spans="2:34" s="506" customFormat="1" ht="12.75" x14ac:dyDescent="0.2">
      <c r="B121" s="479" t="s">
        <v>456</v>
      </c>
      <c r="C121" s="897" t="s">
        <v>457</v>
      </c>
      <c r="D121" s="897"/>
      <c r="E121" s="897"/>
      <c r="F121" s="897"/>
      <c r="G121" s="13">
        <f t="shared" si="1"/>
        <v>0</v>
      </c>
      <c r="H121" s="507">
        <v>0</v>
      </c>
      <c r="I121" s="20">
        <v>0</v>
      </c>
      <c r="J121" s="21">
        <v>0</v>
      </c>
      <c r="K121" s="21">
        <v>0</v>
      </c>
      <c r="L121" s="21">
        <v>0</v>
      </c>
      <c r="M121" s="21">
        <v>0</v>
      </c>
      <c r="N121" s="21">
        <v>0</v>
      </c>
      <c r="O121" s="21">
        <v>0</v>
      </c>
      <c r="P121" s="21">
        <v>0</v>
      </c>
      <c r="Q121" s="21">
        <v>0</v>
      </c>
      <c r="R121" s="21">
        <v>0</v>
      </c>
      <c r="S121" s="21">
        <v>0</v>
      </c>
      <c r="T121" s="508">
        <v>0</v>
      </c>
    </row>
    <row r="122" spans="2:34" s="506" customFormat="1" ht="12.75" x14ac:dyDescent="0.2">
      <c r="B122" s="483" t="s">
        <v>458</v>
      </c>
      <c r="C122" s="895" t="s">
        <v>459</v>
      </c>
      <c r="D122" s="895"/>
      <c r="E122" s="895"/>
      <c r="F122" s="895"/>
      <c r="G122" s="13">
        <f t="shared" si="1"/>
        <v>6227.44</v>
      </c>
      <c r="H122" s="507">
        <v>0</v>
      </c>
      <c r="I122" s="20">
        <v>676.07569145341802</v>
      </c>
      <c r="J122" s="21">
        <v>0</v>
      </c>
      <c r="K122" s="21">
        <v>269.14256942440295</v>
      </c>
      <c r="L122" s="21">
        <v>31.427936339293812</v>
      </c>
      <c r="M122" s="21">
        <v>0</v>
      </c>
      <c r="N122" s="21">
        <v>0</v>
      </c>
      <c r="O122" s="21">
        <v>0</v>
      </c>
      <c r="P122" s="21">
        <v>134.92021299654473</v>
      </c>
      <c r="Q122" s="21">
        <v>0</v>
      </c>
      <c r="R122" s="21">
        <v>0</v>
      </c>
      <c r="S122" s="21">
        <v>3189.0802860761933</v>
      </c>
      <c r="T122" s="508">
        <v>1926.7933037101466</v>
      </c>
    </row>
    <row r="123" spans="2:34" s="506" customFormat="1" ht="12.75" x14ac:dyDescent="0.2">
      <c r="B123" s="483" t="s">
        <v>460</v>
      </c>
      <c r="C123" s="895" t="s">
        <v>461</v>
      </c>
      <c r="D123" s="895"/>
      <c r="E123" s="895"/>
      <c r="F123" s="895"/>
      <c r="G123" s="13">
        <f t="shared" si="1"/>
        <v>3042.13</v>
      </c>
      <c r="H123" s="507">
        <v>3042.13</v>
      </c>
      <c r="I123" s="20">
        <v>330.265750170405</v>
      </c>
      <c r="J123" s="21">
        <v>0</v>
      </c>
      <c r="K123" s="21">
        <v>131.4772498367</v>
      </c>
      <c r="L123" s="21">
        <v>15.352675895047707</v>
      </c>
      <c r="M123" s="21">
        <v>0</v>
      </c>
      <c r="N123" s="21">
        <v>0</v>
      </c>
      <c r="O123" s="21">
        <v>0</v>
      </c>
      <c r="P123" s="21">
        <v>65.90907781739827</v>
      </c>
      <c r="Q123" s="21">
        <v>0</v>
      </c>
      <c r="R123" s="21">
        <v>0</v>
      </c>
      <c r="S123" s="21">
        <v>1557.8788090581315</v>
      </c>
      <c r="T123" s="508">
        <v>941.24643722231747</v>
      </c>
    </row>
    <row r="124" spans="2:34" s="506" customFormat="1" ht="12.75" x14ac:dyDescent="0.2">
      <c r="B124" s="483" t="s">
        <v>462</v>
      </c>
      <c r="C124" s="895" t="s">
        <v>463</v>
      </c>
      <c r="D124" s="895"/>
      <c r="E124" s="895"/>
      <c r="F124" s="895"/>
      <c r="G124" s="13">
        <f t="shared" si="1"/>
        <v>0</v>
      </c>
      <c r="H124" s="507">
        <v>0</v>
      </c>
      <c r="I124" s="20">
        <v>0</v>
      </c>
      <c r="J124" s="21">
        <v>0</v>
      </c>
      <c r="K124" s="21">
        <v>0</v>
      </c>
      <c r="L124" s="21">
        <v>0</v>
      </c>
      <c r="M124" s="21">
        <v>0</v>
      </c>
      <c r="N124" s="21">
        <v>0</v>
      </c>
      <c r="O124" s="21">
        <v>0</v>
      </c>
      <c r="P124" s="21">
        <v>0</v>
      </c>
      <c r="Q124" s="21">
        <v>0</v>
      </c>
      <c r="R124" s="21">
        <v>0</v>
      </c>
      <c r="S124" s="21">
        <v>0</v>
      </c>
      <c r="T124" s="508">
        <v>0</v>
      </c>
    </row>
    <row r="125" spans="2:34" s="506" customFormat="1" ht="12.75" x14ac:dyDescent="0.2">
      <c r="B125" s="483" t="s">
        <v>464</v>
      </c>
      <c r="C125" s="895" t="s">
        <v>465</v>
      </c>
      <c r="D125" s="895"/>
      <c r="E125" s="895"/>
      <c r="F125" s="895"/>
      <c r="G125" s="13">
        <f t="shared" si="1"/>
        <v>200.14999999999998</v>
      </c>
      <c r="H125" s="507">
        <v>0</v>
      </c>
      <c r="I125" s="20">
        <v>21.72908123472914</v>
      </c>
      <c r="J125" s="21">
        <v>0</v>
      </c>
      <c r="K125" s="21">
        <v>8.6502455696553078</v>
      </c>
      <c r="L125" s="21">
        <v>1.0100942696051116</v>
      </c>
      <c r="M125" s="21">
        <v>0</v>
      </c>
      <c r="N125" s="21">
        <v>0</v>
      </c>
      <c r="O125" s="21">
        <v>0</v>
      </c>
      <c r="P125" s="21">
        <v>4.3363373442792597</v>
      </c>
      <c r="Q125" s="21">
        <v>0</v>
      </c>
      <c r="R125" s="21">
        <v>0</v>
      </c>
      <c r="S125" s="21">
        <v>102.49708054323287</v>
      </c>
      <c r="T125" s="508">
        <v>61.927161038498305</v>
      </c>
    </row>
    <row r="126" spans="2:34" s="506" customFormat="1" ht="12.75" x14ac:dyDescent="0.2">
      <c r="B126" s="479" t="s">
        <v>466</v>
      </c>
      <c r="C126" s="897" t="s">
        <v>467</v>
      </c>
      <c r="D126" s="897"/>
      <c r="E126" s="897"/>
      <c r="F126" s="897"/>
      <c r="G126" s="13">
        <f t="shared" si="1"/>
        <v>0</v>
      </c>
      <c r="H126" s="507">
        <v>0</v>
      </c>
      <c r="I126" s="20">
        <v>0</v>
      </c>
      <c r="J126" s="21">
        <v>0</v>
      </c>
      <c r="K126" s="21">
        <v>0</v>
      </c>
      <c r="L126" s="21">
        <v>0</v>
      </c>
      <c r="M126" s="21">
        <v>0</v>
      </c>
      <c r="N126" s="21">
        <v>0</v>
      </c>
      <c r="O126" s="21">
        <v>0</v>
      </c>
      <c r="P126" s="21">
        <v>0</v>
      </c>
      <c r="Q126" s="21">
        <v>0</v>
      </c>
      <c r="R126" s="21">
        <v>0</v>
      </c>
      <c r="S126" s="21">
        <v>0</v>
      </c>
      <c r="T126" s="508">
        <v>0</v>
      </c>
    </row>
    <row r="127" spans="2:34" s="506" customFormat="1" ht="12.75" x14ac:dyDescent="0.2">
      <c r="B127" s="483" t="s">
        <v>468</v>
      </c>
      <c r="C127" s="895" t="s">
        <v>469</v>
      </c>
      <c r="D127" s="895"/>
      <c r="E127" s="895"/>
      <c r="F127" s="895"/>
      <c r="G127" s="13">
        <f t="shared" si="1"/>
        <v>13162.449999999999</v>
      </c>
      <c r="H127" s="507">
        <v>0</v>
      </c>
      <c r="I127" s="20">
        <v>1428.9680004899353</v>
      </c>
      <c r="J127" s="21">
        <v>0</v>
      </c>
      <c r="K127" s="21">
        <v>568.86547488538349</v>
      </c>
      <c r="L127" s="21">
        <v>66.42675652742345</v>
      </c>
      <c r="M127" s="21">
        <v>0</v>
      </c>
      <c r="N127" s="21">
        <v>0</v>
      </c>
      <c r="O127" s="21">
        <v>0</v>
      </c>
      <c r="P127" s="21">
        <v>285.17023970626298</v>
      </c>
      <c r="Q127" s="21">
        <v>0</v>
      </c>
      <c r="R127" s="21">
        <v>0</v>
      </c>
      <c r="S127" s="21">
        <v>6740.5081079004522</v>
      </c>
      <c r="T127" s="508">
        <v>4072.5114204905417</v>
      </c>
    </row>
    <row r="128" spans="2:34" s="506" customFormat="1" ht="12.75" x14ac:dyDescent="0.2">
      <c r="B128" s="483" t="s">
        <v>470</v>
      </c>
      <c r="C128" s="895" t="s">
        <v>471</v>
      </c>
      <c r="D128" s="895"/>
      <c r="E128" s="895"/>
      <c r="F128" s="895"/>
      <c r="G128" s="13">
        <f t="shared" si="1"/>
        <v>5845.03</v>
      </c>
      <c r="H128" s="507">
        <v>0</v>
      </c>
      <c r="I128" s="20">
        <v>634.55973864316195</v>
      </c>
      <c r="J128" s="21">
        <v>0</v>
      </c>
      <c r="K128" s="21">
        <v>252.61526286286468</v>
      </c>
      <c r="L128" s="21">
        <v>29.49803301858589</v>
      </c>
      <c r="M128" s="21">
        <v>0</v>
      </c>
      <c r="N128" s="21">
        <v>0</v>
      </c>
      <c r="O128" s="21">
        <v>0</v>
      </c>
      <c r="P128" s="21">
        <v>126.63513298742242</v>
      </c>
      <c r="Q128" s="21">
        <v>0</v>
      </c>
      <c r="R128" s="21">
        <v>0</v>
      </c>
      <c r="S128" s="21">
        <v>2993.2476177247686</v>
      </c>
      <c r="T128" s="508">
        <v>1808.4742147631962</v>
      </c>
    </row>
    <row r="129" spans="2:20" s="506" customFormat="1" ht="12.75" x14ac:dyDescent="0.2">
      <c r="B129" s="483" t="s">
        <v>472</v>
      </c>
      <c r="C129" s="895" t="s">
        <v>473</v>
      </c>
      <c r="D129" s="895"/>
      <c r="E129" s="895"/>
      <c r="F129" s="895"/>
      <c r="G129" s="13">
        <f t="shared" si="1"/>
        <v>17158.59</v>
      </c>
      <c r="H129" s="507">
        <v>0</v>
      </c>
      <c r="I129" s="20">
        <v>1862.8048762598605</v>
      </c>
      <c r="J129" s="21">
        <v>0</v>
      </c>
      <c r="K129" s="21">
        <v>741.57390521624723</v>
      </c>
      <c r="L129" s="21">
        <v>86.594021651279405</v>
      </c>
      <c r="M129" s="21">
        <v>0</v>
      </c>
      <c r="N129" s="21">
        <v>0</v>
      </c>
      <c r="O129" s="21">
        <v>0</v>
      </c>
      <c r="P129" s="21">
        <v>371.7483616896161</v>
      </c>
      <c r="Q129" s="21">
        <v>0</v>
      </c>
      <c r="R129" s="21">
        <v>0</v>
      </c>
      <c r="S129" s="21">
        <v>8786.9367036638032</v>
      </c>
      <c r="T129" s="508">
        <v>5308.9321315191937</v>
      </c>
    </row>
    <row r="130" spans="2:20" s="506" customFormat="1" ht="12.75" x14ac:dyDescent="0.2">
      <c r="B130" s="483" t="s">
        <v>474</v>
      </c>
      <c r="C130" s="895" t="s">
        <v>475</v>
      </c>
      <c r="D130" s="895"/>
      <c r="E130" s="895"/>
      <c r="F130" s="895"/>
      <c r="G130" s="13">
        <f t="shared" si="1"/>
        <v>1543.2399999999998</v>
      </c>
      <c r="H130" s="507">
        <v>0</v>
      </c>
      <c r="I130" s="20">
        <v>167.5402814123577</v>
      </c>
      <c r="J130" s="21">
        <v>0</v>
      </c>
      <c r="K130" s="21">
        <v>66.697002112989537</v>
      </c>
      <c r="L130" s="21">
        <v>7.7882482169642397</v>
      </c>
      <c r="M130" s="21">
        <v>0</v>
      </c>
      <c r="N130" s="21">
        <v>0</v>
      </c>
      <c r="O130" s="21">
        <v>0</v>
      </c>
      <c r="P130" s="21">
        <v>33.434969988436293</v>
      </c>
      <c r="Q130" s="21">
        <v>0</v>
      </c>
      <c r="R130" s="21">
        <v>0</v>
      </c>
      <c r="S130" s="21">
        <v>790.29525144910667</v>
      </c>
      <c r="T130" s="508">
        <v>477.48424682014547</v>
      </c>
    </row>
    <row r="131" spans="2:20" s="506" customFormat="1" ht="12.75" x14ac:dyDescent="0.2">
      <c r="B131" s="483" t="s">
        <v>476</v>
      </c>
      <c r="C131" s="895" t="s">
        <v>477</v>
      </c>
      <c r="D131" s="895"/>
      <c r="E131" s="895"/>
      <c r="F131" s="895"/>
      <c r="G131" s="13">
        <f t="shared" si="1"/>
        <v>13152.34</v>
      </c>
      <c r="H131" s="507">
        <v>0</v>
      </c>
      <c r="I131" s="20">
        <v>1427.8704186199222</v>
      </c>
      <c r="J131" s="21">
        <v>0</v>
      </c>
      <c r="K131" s="21">
        <v>568.4285326784925</v>
      </c>
      <c r="L131" s="21">
        <v>66.375734528594023</v>
      </c>
      <c r="M131" s="21">
        <v>0</v>
      </c>
      <c r="N131" s="21">
        <v>0</v>
      </c>
      <c r="O131" s="21">
        <v>0</v>
      </c>
      <c r="P131" s="21">
        <v>284.95120213169059</v>
      </c>
      <c r="Q131" s="21">
        <v>0</v>
      </c>
      <c r="R131" s="21">
        <v>0</v>
      </c>
      <c r="S131" s="21">
        <v>6735.3307634873017</v>
      </c>
      <c r="T131" s="508">
        <v>4069.3833485539981</v>
      </c>
    </row>
    <row r="132" spans="2:20" s="506" customFormat="1" ht="12.75" x14ac:dyDescent="0.2">
      <c r="B132" s="483" t="s">
        <v>478</v>
      </c>
      <c r="C132" s="895" t="s">
        <v>479</v>
      </c>
      <c r="D132" s="895"/>
      <c r="E132" s="895"/>
      <c r="F132" s="895"/>
      <c r="G132" s="13">
        <f t="shared" si="1"/>
        <v>307.5</v>
      </c>
      <c r="H132" s="507">
        <v>0</v>
      </c>
      <c r="I132" s="20">
        <v>33.383424829773723</v>
      </c>
      <c r="J132" s="21">
        <v>0</v>
      </c>
      <c r="K132" s="21">
        <v>13.289785224426716</v>
      </c>
      <c r="L132" s="21">
        <v>1.5518560474822476</v>
      </c>
      <c r="M132" s="21">
        <v>0</v>
      </c>
      <c r="N132" s="21">
        <v>0</v>
      </c>
      <c r="O132" s="21">
        <v>0</v>
      </c>
      <c r="P132" s="21">
        <v>6.6621220752729071</v>
      </c>
      <c r="Q132" s="21">
        <v>0</v>
      </c>
      <c r="R132" s="21">
        <v>0</v>
      </c>
      <c r="S132" s="21">
        <v>157.47115796674549</v>
      </c>
      <c r="T132" s="508">
        <v>95.141653856298916</v>
      </c>
    </row>
    <row r="133" spans="2:20" s="506" customFormat="1" ht="12.75" x14ac:dyDescent="0.2">
      <c r="B133" s="483" t="s">
        <v>480</v>
      </c>
      <c r="C133" s="1050" t="s">
        <v>481</v>
      </c>
      <c r="D133" s="1050"/>
      <c r="E133" s="1050"/>
      <c r="F133" s="1050"/>
      <c r="G133" s="13">
        <f t="shared" si="1"/>
        <v>0</v>
      </c>
      <c r="H133" s="507">
        <v>0</v>
      </c>
      <c r="I133" s="20">
        <v>0</v>
      </c>
      <c r="J133" s="21">
        <v>0</v>
      </c>
      <c r="K133" s="21">
        <v>0</v>
      </c>
      <c r="L133" s="21">
        <v>0</v>
      </c>
      <c r="M133" s="21">
        <v>0</v>
      </c>
      <c r="N133" s="21">
        <v>0</v>
      </c>
      <c r="O133" s="21">
        <v>0</v>
      </c>
      <c r="P133" s="21">
        <v>0</v>
      </c>
      <c r="Q133" s="21">
        <v>0</v>
      </c>
      <c r="R133" s="21">
        <v>0</v>
      </c>
      <c r="S133" s="21">
        <v>0</v>
      </c>
      <c r="T133" s="508">
        <v>0</v>
      </c>
    </row>
    <row r="134" spans="2:20" s="506" customFormat="1" ht="12.75" x14ac:dyDescent="0.2">
      <c r="B134" s="483" t="s">
        <v>482</v>
      </c>
      <c r="C134" s="895" t="s">
        <v>483</v>
      </c>
      <c r="D134" s="895"/>
      <c r="E134" s="895"/>
      <c r="F134" s="895"/>
      <c r="G134" s="13">
        <f t="shared" si="1"/>
        <v>0</v>
      </c>
      <c r="H134" s="507">
        <v>0</v>
      </c>
      <c r="I134" s="20">
        <v>0</v>
      </c>
      <c r="J134" s="21">
        <v>0</v>
      </c>
      <c r="K134" s="21">
        <v>0</v>
      </c>
      <c r="L134" s="21">
        <v>0</v>
      </c>
      <c r="M134" s="21">
        <v>0</v>
      </c>
      <c r="N134" s="21">
        <v>0</v>
      </c>
      <c r="O134" s="21">
        <v>0</v>
      </c>
      <c r="P134" s="21">
        <v>0</v>
      </c>
      <c r="Q134" s="21">
        <v>0</v>
      </c>
      <c r="R134" s="21">
        <v>0</v>
      </c>
      <c r="S134" s="21">
        <v>0</v>
      </c>
      <c r="T134" s="508">
        <v>0</v>
      </c>
    </row>
    <row r="135" spans="2:20" s="506" customFormat="1" ht="12.75" x14ac:dyDescent="0.2">
      <c r="B135" s="483" t="s">
        <v>484</v>
      </c>
      <c r="C135" s="1049" t="s">
        <v>485</v>
      </c>
      <c r="D135" s="895"/>
      <c r="E135" s="895"/>
      <c r="F135" s="895"/>
      <c r="G135" s="13">
        <f t="shared" si="1"/>
        <v>1026.1600000000001</v>
      </c>
      <c r="H135" s="507">
        <v>0</v>
      </c>
      <c r="I135" s="20">
        <v>111.40401698640846</v>
      </c>
      <c r="J135" s="21">
        <v>0</v>
      </c>
      <c r="K135" s="21">
        <v>44.349417905358436</v>
      </c>
      <c r="L135" s="21">
        <v>5.1787076477540914</v>
      </c>
      <c r="M135" s="21">
        <v>0</v>
      </c>
      <c r="N135" s="21">
        <v>0</v>
      </c>
      <c r="O135" s="21">
        <v>0</v>
      </c>
      <c r="P135" s="21">
        <v>22.232205491909092</v>
      </c>
      <c r="Q135" s="21">
        <v>0</v>
      </c>
      <c r="R135" s="21">
        <v>0</v>
      </c>
      <c r="S135" s="21">
        <v>525.49789742814812</v>
      </c>
      <c r="T135" s="508">
        <v>317.49775454042179</v>
      </c>
    </row>
    <row r="136" spans="2:20" s="506" customFormat="1" ht="12.75" x14ac:dyDescent="0.2">
      <c r="B136" s="483" t="s">
        <v>486</v>
      </c>
      <c r="C136" s="895" t="s">
        <v>487</v>
      </c>
      <c r="D136" s="895"/>
      <c r="E136" s="895"/>
      <c r="F136" s="895"/>
      <c r="G136" s="13">
        <f t="shared" si="1"/>
        <v>7010.1299999999992</v>
      </c>
      <c r="H136" s="507">
        <v>0</v>
      </c>
      <c r="I136" s="20">
        <v>761.04763545346873</v>
      </c>
      <c r="J136" s="21">
        <v>0</v>
      </c>
      <c r="K136" s="21">
        <v>302.96950274897705</v>
      </c>
      <c r="L136" s="21">
        <v>35.37792726548529</v>
      </c>
      <c r="M136" s="21">
        <v>0</v>
      </c>
      <c r="N136" s="21">
        <v>0</v>
      </c>
      <c r="O136" s="21">
        <v>0</v>
      </c>
      <c r="P136" s="21">
        <v>151.8775343854727</v>
      </c>
      <c r="Q136" s="21">
        <v>0</v>
      </c>
      <c r="R136" s="21">
        <v>0</v>
      </c>
      <c r="S136" s="21">
        <v>3589.8968734875493</v>
      </c>
      <c r="T136" s="508">
        <v>2168.9605266590461</v>
      </c>
    </row>
    <row r="137" spans="2:20" s="506" customFormat="1" ht="12.75" x14ac:dyDescent="0.2">
      <c r="B137" s="479" t="s">
        <v>488</v>
      </c>
      <c r="C137" s="897" t="s">
        <v>489</v>
      </c>
      <c r="D137" s="897"/>
      <c r="E137" s="897"/>
      <c r="F137" s="897"/>
      <c r="G137" s="13">
        <f t="shared" si="1"/>
        <v>0</v>
      </c>
      <c r="H137" s="507">
        <v>0</v>
      </c>
      <c r="I137" s="20">
        <v>0</v>
      </c>
      <c r="J137" s="21">
        <v>0</v>
      </c>
      <c r="K137" s="21">
        <v>0</v>
      </c>
      <c r="L137" s="21">
        <v>0</v>
      </c>
      <c r="M137" s="21">
        <v>0</v>
      </c>
      <c r="N137" s="21">
        <v>0</v>
      </c>
      <c r="O137" s="21">
        <v>0</v>
      </c>
      <c r="P137" s="21">
        <v>0</v>
      </c>
      <c r="Q137" s="21">
        <v>0</v>
      </c>
      <c r="R137" s="21">
        <v>0</v>
      </c>
      <c r="S137" s="21">
        <v>0</v>
      </c>
      <c r="T137" s="508">
        <v>0</v>
      </c>
    </row>
    <row r="138" spans="2:20" s="506" customFormat="1" ht="12.75" x14ac:dyDescent="0.2">
      <c r="B138" s="483" t="s">
        <v>490</v>
      </c>
      <c r="C138" s="1050" t="s">
        <v>491</v>
      </c>
      <c r="D138" s="1050"/>
      <c r="E138" s="1050"/>
      <c r="F138" s="1050"/>
      <c r="G138" s="13">
        <f t="shared" si="1"/>
        <v>0</v>
      </c>
      <c r="H138" s="507">
        <v>0</v>
      </c>
      <c r="I138" s="20">
        <v>0</v>
      </c>
      <c r="J138" s="21">
        <v>0</v>
      </c>
      <c r="K138" s="21">
        <v>0</v>
      </c>
      <c r="L138" s="21">
        <v>0</v>
      </c>
      <c r="M138" s="21">
        <v>0</v>
      </c>
      <c r="N138" s="21">
        <v>0</v>
      </c>
      <c r="O138" s="21">
        <v>0</v>
      </c>
      <c r="P138" s="21">
        <v>0</v>
      </c>
      <c r="Q138" s="21">
        <v>0</v>
      </c>
      <c r="R138" s="21">
        <v>0</v>
      </c>
      <c r="S138" s="21">
        <v>0</v>
      </c>
      <c r="T138" s="508">
        <v>0</v>
      </c>
    </row>
    <row r="139" spans="2:20" s="506" customFormat="1" ht="12.75" x14ac:dyDescent="0.2">
      <c r="B139" s="483" t="s">
        <v>492</v>
      </c>
      <c r="C139" s="1050" t="s">
        <v>493</v>
      </c>
      <c r="D139" s="1050"/>
      <c r="E139" s="1050"/>
      <c r="F139" s="1050"/>
      <c r="G139" s="13">
        <f t="shared" si="1"/>
        <v>0</v>
      </c>
      <c r="H139" s="507">
        <v>0</v>
      </c>
      <c r="I139" s="20">
        <v>0</v>
      </c>
      <c r="J139" s="21">
        <v>0</v>
      </c>
      <c r="K139" s="21">
        <v>0</v>
      </c>
      <c r="L139" s="21">
        <v>0</v>
      </c>
      <c r="M139" s="21">
        <v>0</v>
      </c>
      <c r="N139" s="21">
        <v>0</v>
      </c>
      <c r="O139" s="21">
        <v>0</v>
      </c>
      <c r="P139" s="21">
        <v>0</v>
      </c>
      <c r="Q139" s="21">
        <v>0</v>
      </c>
      <c r="R139" s="21">
        <v>0</v>
      </c>
      <c r="S139" s="21">
        <v>0</v>
      </c>
      <c r="T139" s="508">
        <v>0</v>
      </c>
    </row>
    <row r="140" spans="2:20" s="506" customFormat="1" ht="12.75" x14ac:dyDescent="0.2">
      <c r="B140" s="483" t="s">
        <v>494</v>
      </c>
      <c r="C140" s="1050" t="s">
        <v>495</v>
      </c>
      <c r="D140" s="1050"/>
      <c r="E140" s="1050"/>
      <c r="F140" s="1050"/>
      <c r="G140" s="13">
        <f t="shared" si="1"/>
        <v>0</v>
      </c>
      <c r="H140" s="507">
        <v>0</v>
      </c>
      <c r="I140" s="20">
        <v>0</v>
      </c>
      <c r="J140" s="21">
        <v>0</v>
      </c>
      <c r="K140" s="21">
        <v>0</v>
      </c>
      <c r="L140" s="21">
        <v>0</v>
      </c>
      <c r="M140" s="21">
        <v>0</v>
      </c>
      <c r="N140" s="21">
        <v>0</v>
      </c>
      <c r="O140" s="21">
        <v>0</v>
      </c>
      <c r="P140" s="21">
        <v>0</v>
      </c>
      <c r="Q140" s="21">
        <v>0</v>
      </c>
      <c r="R140" s="21">
        <v>0</v>
      </c>
      <c r="S140" s="21">
        <v>0</v>
      </c>
      <c r="T140" s="508">
        <v>0</v>
      </c>
    </row>
    <row r="141" spans="2:20" s="506" customFormat="1" ht="12.75" x14ac:dyDescent="0.2">
      <c r="B141" s="483" t="s">
        <v>496</v>
      </c>
      <c r="C141" s="1050" t="s">
        <v>497</v>
      </c>
      <c r="D141" s="1050"/>
      <c r="E141" s="1050"/>
      <c r="F141" s="1050"/>
      <c r="G141" s="13">
        <f t="shared" si="1"/>
        <v>0</v>
      </c>
      <c r="H141" s="507">
        <v>0</v>
      </c>
      <c r="I141" s="20">
        <v>0</v>
      </c>
      <c r="J141" s="21">
        <v>0</v>
      </c>
      <c r="K141" s="21">
        <v>0</v>
      </c>
      <c r="L141" s="21">
        <v>0</v>
      </c>
      <c r="M141" s="21">
        <v>0</v>
      </c>
      <c r="N141" s="21">
        <v>0</v>
      </c>
      <c r="O141" s="21">
        <v>0</v>
      </c>
      <c r="P141" s="21">
        <v>0</v>
      </c>
      <c r="Q141" s="21">
        <v>0</v>
      </c>
      <c r="R141" s="21">
        <v>0</v>
      </c>
      <c r="S141" s="21">
        <v>0</v>
      </c>
      <c r="T141" s="508">
        <v>0</v>
      </c>
    </row>
    <row r="142" spans="2:20" s="506" customFormat="1" ht="12.75" x14ac:dyDescent="0.2">
      <c r="B142" s="483" t="s">
        <v>498</v>
      </c>
      <c r="C142" s="1050" t="s">
        <v>499</v>
      </c>
      <c r="D142" s="1050"/>
      <c r="E142" s="1050"/>
      <c r="F142" s="1050"/>
      <c r="G142" s="13">
        <f t="shared" si="1"/>
        <v>0</v>
      </c>
      <c r="H142" s="507">
        <v>0</v>
      </c>
      <c r="I142" s="20">
        <v>0</v>
      </c>
      <c r="J142" s="21">
        <v>0</v>
      </c>
      <c r="K142" s="21">
        <v>0</v>
      </c>
      <c r="L142" s="21">
        <v>0</v>
      </c>
      <c r="M142" s="21">
        <v>0</v>
      </c>
      <c r="N142" s="21">
        <v>0</v>
      </c>
      <c r="O142" s="21">
        <v>0</v>
      </c>
      <c r="P142" s="21">
        <v>0</v>
      </c>
      <c r="Q142" s="21">
        <v>0</v>
      </c>
      <c r="R142" s="21">
        <v>0</v>
      </c>
      <c r="S142" s="21">
        <v>0</v>
      </c>
      <c r="T142" s="508">
        <v>0</v>
      </c>
    </row>
    <row r="143" spans="2:20" s="506" customFormat="1" ht="12.75" x14ac:dyDescent="0.2">
      <c r="B143" s="483" t="s">
        <v>500</v>
      </c>
      <c r="C143" s="1050" t="s">
        <v>501</v>
      </c>
      <c r="D143" s="1050"/>
      <c r="E143" s="1050"/>
      <c r="F143" s="1050"/>
      <c r="G143" s="13">
        <f t="shared" si="1"/>
        <v>0</v>
      </c>
      <c r="H143" s="507">
        <v>0</v>
      </c>
      <c r="I143" s="20">
        <v>0</v>
      </c>
      <c r="J143" s="21">
        <v>0</v>
      </c>
      <c r="K143" s="21">
        <v>0</v>
      </c>
      <c r="L143" s="21">
        <v>0</v>
      </c>
      <c r="M143" s="21">
        <v>0</v>
      </c>
      <c r="N143" s="21">
        <v>0</v>
      </c>
      <c r="O143" s="21">
        <v>0</v>
      </c>
      <c r="P143" s="21">
        <v>0</v>
      </c>
      <c r="Q143" s="21">
        <v>0</v>
      </c>
      <c r="R143" s="21">
        <v>0</v>
      </c>
      <c r="S143" s="21">
        <v>0</v>
      </c>
      <c r="T143" s="508">
        <v>0</v>
      </c>
    </row>
    <row r="144" spans="2:20" s="506" customFormat="1" ht="12.75" x14ac:dyDescent="0.2">
      <c r="B144" s="483" t="s">
        <v>502</v>
      </c>
      <c r="C144" s="895" t="s">
        <v>503</v>
      </c>
      <c r="D144" s="895"/>
      <c r="E144" s="895"/>
      <c r="F144" s="895"/>
      <c r="G144" s="13">
        <f t="shared" si="1"/>
        <v>0</v>
      </c>
      <c r="H144" s="507">
        <v>0</v>
      </c>
      <c r="I144" s="20">
        <v>0</v>
      </c>
      <c r="J144" s="21">
        <v>0</v>
      </c>
      <c r="K144" s="21">
        <v>0</v>
      </c>
      <c r="L144" s="21">
        <v>0</v>
      </c>
      <c r="M144" s="21">
        <v>0</v>
      </c>
      <c r="N144" s="21">
        <v>0</v>
      </c>
      <c r="O144" s="21">
        <v>0</v>
      </c>
      <c r="P144" s="21">
        <v>0</v>
      </c>
      <c r="Q144" s="21">
        <v>0</v>
      </c>
      <c r="R144" s="21">
        <v>0</v>
      </c>
      <c r="S144" s="21">
        <v>0</v>
      </c>
      <c r="T144" s="508">
        <v>0</v>
      </c>
    </row>
    <row r="145" spans="2:20" s="506" customFormat="1" ht="12.75" x14ac:dyDescent="0.2">
      <c r="B145" s="483" t="s">
        <v>504</v>
      </c>
      <c r="C145" s="895" t="s">
        <v>505</v>
      </c>
      <c r="D145" s="895"/>
      <c r="E145" s="895"/>
      <c r="F145" s="895"/>
      <c r="G145" s="13">
        <f t="shared" si="1"/>
        <v>0</v>
      </c>
      <c r="H145" s="507">
        <v>0</v>
      </c>
      <c r="I145" s="20">
        <v>0</v>
      </c>
      <c r="J145" s="21">
        <v>0</v>
      </c>
      <c r="K145" s="21">
        <v>0</v>
      </c>
      <c r="L145" s="21">
        <v>0</v>
      </c>
      <c r="M145" s="21">
        <v>0</v>
      </c>
      <c r="N145" s="21">
        <v>0</v>
      </c>
      <c r="O145" s="21">
        <v>0</v>
      </c>
      <c r="P145" s="21">
        <v>0</v>
      </c>
      <c r="Q145" s="21">
        <v>0</v>
      </c>
      <c r="R145" s="21">
        <v>0</v>
      </c>
      <c r="S145" s="21">
        <v>0</v>
      </c>
      <c r="T145" s="508">
        <v>0</v>
      </c>
    </row>
    <row r="146" spans="2:20" s="506" customFormat="1" ht="12.75" x14ac:dyDescent="0.2">
      <c r="B146" s="479" t="s">
        <v>506</v>
      </c>
      <c r="C146" s="899" t="s">
        <v>507</v>
      </c>
      <c r="D146" s="897"/>
      <c r="E146" s="897"/>
      <c r="F146" s="897"/>
      <c r="G146" s="13">
        <f t="shared" si="1"/>
        <v>0</v>
      </c>
      <c r="H146" s="507">
        <v>0</v>
      </c>
      <c r="I146" s="20">
        <v>0</v>
      </c>
      <c r="J146" s="21">
        <v>0</v>
      </c>
      <c r="K146" s="21">
        <v>0</v>
      </c>
      <c r="L146" s="21">
        <v>0</v>
      </c>
      <c r="M146" s="21">
        <v>0</v>
      </c>
      <c r="N146" s="21">
        <v>0</v>
      </c>
      <c r="O146" s="21">
        <v>0</v>
      </c>
      <c r="P146" s="21">
        <v>0</v>
      </c>
      <c r="Q146" s="21">
        <v>0</v>
      </c>
      <c r="R146" s="21">
        <v>0</v>
      </c>
      <c r="S146" s="21">
        <v>0</v>
      </c>
      <c r="T146" s="508">
        <v>0</v>
      </c>
    </row>
    <row r="147" spans="2:20" s="506" customFormat="1" ht="12.75" x14ac:dyDescent="0.2">
      <c r="B147" s="483" t="s">
        <v>508</v>
      </c>
      <c r="C147" s="895" t="s">
        <v>509</v>
      </c>
      <c r="D147" s="895"/>
      <c r="E147" s="895"/>
      <c r="F147" s="895"/>
      <c r="G147" s="13">
        <f t="shared" si="1"/>
        <v>0</v>
      </c>
      <c r="H147" s="507">
        <v>0</v>
      </c>
      <c r="I147" s="20">
        <v>0</v>
      </c>
      <c r="J147" s="21">
        <v>0</v>
      </c>
      <c r="K147" s="21">
        <v>0</v>
      </c>
      <c r="L147" s="21">
        <v>0</v>
      </c>
      <c r="M147" s="21">
        <v>0</v>
      </c>
      <c r="N147" s="21">
        <v>0</v>
      </c>
      <c r="O147" s="21">
        <v>0</v>
      </c>
      <c r="P147" s="21">
        <v>0</v>
      </c>
      <c r="Q147" s="21">
        <v>0</v>
      </c>
      <c r="R147" s="21">
        <v>0</v>
      </c>
      <c r="S147" s="21">
        <v>0</v>
      </c>
      <c r="T147" s="508">
        <v>0</v>
      </c>
    </row>
    <row r="148" spans="2:20" s="506" customFormat="1" ht="12.75" x14ac:dyDescent="0.2">
      <c r="B148" s="483" t="s">
        <v>510</v>
      </c>
      <c r="C148" s="895" t="s">
        <v>511</v>
      </c>
      <c r="D148" s="895"/>
      <c r="E148" s="895"/>
      <c r="F148" s="895"/>
      <c r="G148" s="13">
        <f t="shared" si="1"/>
        <v>0</v>
      </c>
      <c r="H148" s="507">
        <v>0</v>
      </c>
      <c r="I148" s="20">
        <v>0</v>
      </c>
      <c r="J148" s="21">
        <v>0</v>
      </c>
      <c r="K148" s="21">
        <v>0</v>
      </c>
      <c r="L148" s="21">
        <v>0</v>
      </c>
      <c r="M148" s="21">
        <v>0</v>
      </c>
      <c r="N148" s="21">
        <v>0</v>
      </c>
      <c r="O148" s="21">
        <v>0</v>
      </c>
      <c r="P148" s="21">
        <v>0</v>
      </c>
      <c r="Q148" s="21">
        <v>0</v>
      </c>
      <c r="R148" s="21">
        <v>0</v>
      </c>
      <c r="S148" s="21">
        <v>0</v>
      </c>
      <c r="T148" s="508">
        <v>0</v>
      </c>
    </row>
    <row r="149" spans="2:20" s="506" customFormat="1" ht="12.75" x14ac:dyDescent="0.2">
      <c r="B149" s="479" t="s">
        <v>512</v>
      </c>
      <c r="C149" s="897" t="s">
        <v>513</v>
      </c>
      <c r="D149" s="897"/>
      <c r="E149" s="897"/>
      <c r="F149" s="897"/>
      <c r="G149" s="13">
        <f t="shared" si="1"/>
        <v>0</v>
      </c>
      <c r="H149" s="507">
        <v>0</v>
      </c>
      <c r="I149" s="20">
        <v>0</v>
      </c>
      <c r="J149" s="21">
        <v>0</v>
      </c>
      <c r="K149" s="21">
        <v>0</v>
      </c>
      <c r="L149" s="21">
        <v>0</v>
      </c>
      <c r="M149" s="21">
        <v>0</v>
      </c>
      <c r="N149" s="21">
        <v>0</v>
      </c>
      <c r="O149" s="21">
        <v>0</v>
      </c>
      <c r="P149" s="21">
        <v>0</v>
      </c>
      <c r="Q149" s="21">
        <v>0</v>
      </c>
      <c r="R149" s="21">
        <v>0</v>
      </c>
      <c r="S149" s="21">
        <v>0</v>
      </c>
      <c r="T149" s="508">
        <v>0</v>
      </c>
    </row>
    <row r="150" spans="2:20" s="506" customFormat="1" ht="12.75" x14ac:dyDescent="0.2">
      <c r="B150" s="483" t="s">
        <v>514</v>
      </c>
      <c r="C150" s="895" t="s">
        <v>515</v>
      </c>
      <c r="D150" s="895"/>
      <c r="E150" s="895"/>
      <c r="F150" s="895"/>
      <c r="G150" s="13">
        <f t="shared" si="1"/>
        <v>1452.86</v>
      </c>
      <c r="H150" s="507">
        <v>0</v>
      </c>
      <c r="I150" s="20">
        <v>157.72826861198388</v>
      </c>
      <c r="J150" s="21">
        <v>0</v>
      </c>
      <c r="K150" s="21">
        <v>62.790885727351537</v>
      </c>
      <c r="L150" s="21">
        <v>7.3321287061627904</v>
      </c>
      <c r="M150" s="21">
        <v>0</v>
      </c>
      <c r="N150" s="21">
        <v>0</v>
      </c>
      <c r="O150" s="21">
        <v>0</v>
      </c>
      <c r="P150" s="21">
        <v>31.476847734247137</v>
      </c>
      <c r="Q150" s="21">
        <v>0</v>
      </c>
      <c r="R150" s="21">
        <v>0</v>
      </c>
      <c r="S150" s="21">
        <v>744.01153354005146</v>
      </c>
      <c r="T150" s="508">
        <v>449.52033568020306</v>
      </c>
    </row>
    <row r="151" spans="2:20" s="506" customFormat="1" ht="12.75" x14ac:dyDescent="0.2">
      <c r="B151" s="483" t="s">
        <v>516</v>
      </c>
      <c r="C151" s="895" t="s">
        <v>517</v>
      </c>
      <c r="D151" s="895"/>
      <c r="E151" s="895"/>
      <c r="F151" s="895"/>
      <c r="G151" s="13">
        <f t="shared" si="1"/>
        <v>33</v>
      </c>
      <c r="H151" s="507">
        <v>0</v>
      </c>
      <c r="I151" s="20">
        <v>3.5826114451464481</v>
      </c>
      <c r="J151" s="21">
        <v>0</v>
      </c>
      <c r="K151" s="21">
        <v>1.4262208533531111</v>
      </c>
      <c r="L151" s="21">
        <v>0.16654064899809487</v>
      </c>
      <c r="M151" s="21">
        <v>0</v>
      </c>
      <c r="N151" s="21">
        <v>0</v>
      </c>
      <c r="O151" s="21">
        <v>0</v>
      </c>
      <c r="P151" s="21">
        <v>0.71495944222440955</v>
      </c>
      <c r="Q151" s="21">
        <v>0</v>
      </c>
      <c r="R151" s="21">
        <v>0</v>
      </c>
      <c r="S151" s="21">
        <v>16.899343781797079</v>
      </c>
      <c r="T151" s="508">
        <v>10.21032382848086</v>
      </c>
    </row>
    <row r="152" spans="2:20" s="506" customFormat="1" ht="12.75" x14ac:dyDescent="0.2">
      <c r="B152" s="483" t="s">
        <v>518</v>
      </c>
      <c r="C152" s="895" t="s">
        <v>519</v>
      </c>
      <c r="D152" s="895"/>
      <c r="E152" s="895"/>
      <c r="F152" s="895"/>
      <c r="G152" s="13">
        <f t="shared" si="1"/>
        <v>0</v>
      </c>
      <c r="H152" s="507">
        <v>0</v>
      </c>
      <c r="I152" s="20">
        <v>0</v>
      </c>
      <c r="J152" s="21">
        <v>0</v>
      </c>
      <c r="K152" s="21">
        <v>0</v>
      </c>
      <c r="L152" s="21">
        <v>0</v>
      </c>
      <c r="M152" s="21">
        <v>0</v>
      </c>
      <c r="N152" s="21">
        <v>0</v>
      </c>
      <c r="O152" s="21">
        <v>0</v>
      </c>
      <c r="P152" s="21">
        <v>0</v>
      </c>
      <c r="Q152" s="21">
        <v>0</v>
      </c>
      <c r="R152" s="21">
        <v>0</v>
      </c>
      <c r="S152" s="21">
        <v>0</v>
      </c>
      <c r="T152" s="508">
        <v>0</v>
      </c>
    </row>
    <row r="153" spans="2:20" s="506" customFormat="1" ht="12.75" x14ac:dyDescent="0.2">
      <c r="B153" s="483" t="s">
        <v>520</v>
      </c>
      <c r="C153" s="895" t="s">
        <v>521</v>
      </c>
      <c r="D153" s="895"/>
      <c r="E153" s="895"/>
      <c r="F153" s="895"/>
      <c r="G153" s="13">
        <f t="shared" si="1"/>
        <v>2896.2</v>
      </c>
      <c r="H153" s="507">
        <v>0</v>
      </c>
      <c r="I153" s="20">
        <v>314.42300810403464</v>
      </c>
      <c r="J153" s="21">
        <v>0</v>
      </c>
      <c r="K153" s="21">
        <v>125.17032834791756</v>
      </c>
      <c r="L153" s="21">
        <v>14.616212958432797</v>
      </c>
      <c r="M153" s="21">
        <v>0</v>
      </c>
      <c r="N153" s="21">
        <v>0</v>
      </c>
      <c r="O153" s="21">
        <v>0</v>
      </c>
      <c r="P153" s="21">
        <v>62.747440502131354</v>
      </c>
      <c r="Q153" s="21">
        <v>0</v>
      </c>
      <c r="R153" s="21">
        <v>0</v>
      </c>
      <c r="S153" s="21">
        <v>1483.1478624497179</v>
      </c>
      <c r="T153" s="508">
        <v>896.09514763776554</v>
      </c>
    </row>
    <row r="154" spans="2:20" s="506" customFormat="1" ht="12.75" x14ac:dyDescent="0.2">
      <c r="B154" s="483" t="s">
        <v>522</v>
      </c>
      <c r="C154" s="895" t="s">
        <v>523</v>
      </c>
      <c r="D154" s="895"/>
      <c r="E154" s="895"/>
      <c r="F154" s="895"/>
      <c r="G154" s="13">
        <f t="shared" si="1"/>
        <v>0</v>
      </c>
      <c r="H154" s="507">
        <v>0</v>
      </c>
      <c r="I154" s="20">
        <v>0</v>
      </c>
      <c r="J154" s="21">
        <v>0</v>
      </c>
      <c r="K154" s="21">
        <v>0</v>
      </c>
      <c r="L154" s="21">
        <v>0</v>
      </c>
      <c r="M154" s="21">
        <v>0</v>
      </c>
      <c r="N154" s="21">
        <v>0</v>
      </c>
      <c r="O154" s="21">
        <v>0</v>
      </c>
      <c r="P154" s="21">
        <v>0</v>
      </c>
      <c r="Q154" s="21">
        <v>0</v>
      </c>
      <c r="R154" s="21">
        <v>0</v>
      </c>
      <c r="S154" s="21">
        <v>0</v>
      </c>
      <c r="T154" s="508">
        <v>0</v>
      </c>
    </row>
    <row r="155" spans="2:20" s="506" customFormat="1" ht="12.75" x14ac:dyDescent="0.2">
      <c r="B155" s="483" t="s">
        <v>524</v>
      </c>
      <c r="C155" s="895" t="s">
        <v>525</v>
      </c>
      <c r="D155" s="895"/>
      <c r="E155" s="895"/>
      <c r="F155" s="895"/>
      <c r="G155" s="13">
        <f t="shared" si="1"/>
        <v>0</v>
      </c>
      <c r="H155" s="507">
        <v>0</v>
      </c>
      <c r="I155" s="20">
        <v>0</v>
      </c>
      <c r="J155" s="21">
        <v>0</v>
      </c>
      <c r="K155" s="21">
        <v>0</v>
      </c>
      <c r="L155" s="21">
        <v>0</v>
      </c>
      <c r="M155" s="21">
        <v>0</v>
      </c>
      <c r="N155" s="21">
        <v>0</v>
      </c>
      <c r="O155" s="21">
        <v>0</v>
      </c>
      <c r="P155" s="21">
        <v>0</v>
      </c>
      <c r="Q155" s="21">
        <v>0</v>
      </c>
      <c r="R155" s="21">
        <v>0</v>
      </c>
      <c r="S155" s="21">
        <v>0</v>
      </c>
      <c r="T155" s="508">
        <v>0</v>
      </c>
    </row>
    <row r="156" spans="2:20" s="506" customFormat="1" ht="12.75" x14ac:dyDescent="0.2">
      <c r="B156" s="483" t="s">
        <v>526</v>
      </c>
      <c r="C156" s="1049" t="s">
        <v>527</v>
      </c>
      <c r="D156" s="895"/>
      <c r="E156" s="895"/>
      <c r="F156" s="895"/>
      <c r="G156" s="13">
        <f t="shared" si="1"/>
        <v>0</v>
      </c>
      <c r="H156" s="507">
        <v>0</v>
      </c>
      <c r="I156" s="20">
        <v>0</v>
      </c>
      <c r="J156" s="21">
        <v>0</v>
      </c>
      <c r="K156" s="21">
        <v>0</v>
      </c>
      <c r="L156" s="21">
        <v>0</v>
      </c>
      <c r="M156" s="21">
        <v>0</v>
      </c>
      <c r="N156" s="21">
        <v>0</v>
      </c>
      <c r="O156" s="21">
        <v>0</v>
      </c>
      <c r="P156" s="21">
        <v>0</v>
      </c>
      <c r="Q156" s="21">
        <v>0</v>
      </c>
      <c r="R156" s="21">
        <v>0</v>
      </c>
      <c r="S156" s="21">
        <v>0</v>
      </c>
      <c r="T156" s="508">
        <v>0</v>
      </c>
    </row>
    <row r="157" spans="2:20" s="506" customFormat="1" ht="12.75" x14ac:dyDescent="0.2">
      <c r="B157" s="483" t="s">
        <v>528</v>
      </c>
      <c r="C157" s="895" t="s">
        <v>529</v>
      </c>
      <c r="D157" s="895"/>
      <c r="E157" s="895"/>
      <c r="F157" s="895"/>
      <c r="G157" s="13">
        <f t="shared" si="1"/>
        <v>0</v>
      </c>
      <c r="H157" s="507">
        <v>0</v>
      </c>
      <c r="I157" s="20">
        <v>0</v>
      </c>
      <c r="J157" s="21">
        <v>0</v>
      </c>
      <c r="K157" s="21">
        <v>0</v>
      </c>
      <c r="L157" s="21">
        <v>0</v>
      </c>
      <c r="M157" s="21">
        <v>0</v>
      </c>
      <c r="N157" s="21">
        <v>0</v>
      </c>
      <c r="O157" s="21">
        <v>0</v>
      </c>
      <c r="P157" s="21">
        <v>0</v>
      </c>
      <c r="Q157" s="21">
        <v>0</v>
      </c>
      <c r="R157" s="21">
        <v>0</v>
      </c>
      <c r="S157" s="21">
        <v>0</v>
      </c>
      <c r="T157" s="508">
        <v>0</v>
      </c>
    </row>
    <row r="158" spans="2:20" s="506" customFormat="1" ht="12.75" x14ac:dyDescent="0.2">
      <c r="B158" s="479" t="s">
        <v>530</v>
      </c>
      <c r="C158" s="897" t="s">
        <v>531</v>
      </c>
      <c r="D158" s="897"/>
      <c r="E158" s="897"/>
      <c r="F158" s="897"/>
      <c r="G158" s="13">
        <f t="shared" si="1"/>
        <v>0</v>
      </c>
      <c r="H158" s="507">
        <v>0</v>
      </c>
      <c r="I158" s="20">
        <v>0</v>
      </c>
      <c r="J158" s="21">
        <v>0</v>
      </c>
      <c r="K158" s="21">
        <v>0</v>
      </c>
      <c r="L158" s="21">
        <v>0</v>
      </c>
      <c r="M158" s="21">
        <v>0</v>
      </c>
      <c r="N158" s="21">
        <v>0</v>
      </c>
      <c r="O158" s="21">
        <v>0</v>
      </c>
      <c r="P158" s="21">
        <v>0</v>
      </c>
      <c r="Q158" s="21">
        <v>0</v>
      </c>
      <c r="R158" s="21">
        <v>0</v>
      </c>
      <c r="S158" s="21">
        <v>0</v>
      </c>
      <c r="T158" s="508">
        <v>0</v>
      </c>
    </row>
    <row r="159" spans="2:20" s="506" customFormat="1" ht="12.75" x14ac:dyDescent="0.2">
      <c r="B159" s="483" t="s">
        <v>532</v>
      </c>
      <c r="C159" s="895" t="s">
        <v>533</v>
      </c>
      <c r="D159" s="895"/>
      <c r="E159" s="895"/>
      <c r="F159" s="895"/>
      <c r="G159" s="13">
        <f t="shared" si="1"/>
        <v>0</v>
      </c>
      <c r="H159" s="507">
        <v>0</v>
      </c>
      <c r="I159" s="20">
        <v>0</v>
      </c>
      <c r="J159" s="21">
        <v>0</v>
      </c>
      <c r="K159" s="21">
        <v>0</v>
      </c>
      <c r="L159" s="21">
        <v>0</v>
      </c>
      <c r="M159" s="21">
        <v>0</v>
      </c>
      <c r="N159" s="21">
        <v>0</v>
      </c>
      <c r="O159" s="21">
        <v>0</v>
      </c>
      <c r="P159" s="21">
        <v>0</v>
      </c>
      <c r="Q159" s="21">
        <v>0</v>
      </c>
      <c r="R159" s="21">
        <v>0</v>
      </c>
      <c r="S159" s="21">
        <v>0</v>
      </c>
      <c r="T159" s="508">
        <v>0</v>
      </c>
    </row>
    <row r="160" spans="2:20" s="506" customFormat="1" ht="12.75" x14ac:dyDescent="0.2">
      <c r="B160" s="483" t="s">
        <v>534</v>
      </c>
      <c r="C160" s="895" t="s">
        <v>535</v>
      </c>
      <c r="D160" s="895"/>
      <c r="E160" s="895"/>
      <c r="F160" s="895"/>
      <c r="G160" s="13">
        <f t="shared" si="1"/>
        <v>0</v>
      </c>
      <c r="H160" s="507">
        <v>0</v>
      </c>
      <c r="I160" s="20">
        <v>0</v>
      </c>
      <c r="J160" s="21">
        <v>0</v>
      </c>
      <c r="K160" s="21">
        <v>0</v>
      </c>
      <c r="L160" s="21">
        <v>0</v>
      </c>
      <c r="M160" s="21">
        <v>0</v>
      </c>
      <c r="N160" s="21">
        <v>0</v>
      </c>
      <c r="O160" s="21">
        <v>0</v>
      </c>
      <c r="P160" s="21">
        <v>0</v>
      </c>
      <c r="Q160" s="21">
        <v>0</v>
      </c>
      <c r="R160" s="21">
        <v>0</v>
      </c>
      <c r="S160" s="21">
        <v>0</v>
      </c>
      <c r="T160" s="508">
        <v>0</v>
      </c>
    </row>
    <row r="161" spans="2:20" s="506" customFormat="1" ht="12.75" x14ac:dyDescent="0.2">
      <c r="B161" s="483" t="s">
        <v>536</v>
      </c>
      <c r="C161" s="895" t="s">
        <v>537</v>
      </c>
      <c r="D161" s="895"/>
      <c r="E161" s="895"/>
      <c r="F161" s="895"/>
      <c r="G161" s="13">
        <f t="shared" si="1"/>
        <v>0</v>
      </c>
      <c r="H161" s="507">
        <v>0</v>
      </c>
      <c r="I161" s="20">
        <v>0</v>
      </c>
      <c r="J161" s="21">
        <v>0</v>
      </c>
      <c r="K161" s="21">
        <v>0</v>
      </c>
      <c r="L161" s="21">
        <v>0</v>
      </c>
      <c r="M161" s="21">
        <v>0</v>
      </c>
      <c r="N161" s="21">
        <v>0</v>
      </c>
      <c r="O161" s="21">
        <v>0</v>
      </c>
      <c r="P161" s="21">
        <v>0</v>
      </c>
      <c r="Q161" s="21">
        <v>0</v>
      </c>
      <c r="R161" s="21">
        <v>0</v>
      </c>
      <c r="S161" s="21">
        <v>0</v>
      </c>
      <c r="T161" s="508">
        <v>0</v>
      </c>
    </row>
    <row r="162" spans="2:20" s="506" customFormat="1" ht="12.75" x14ac:dyDescent="0.2">
      <c r="B162" s="483" t="s">
        <v>538</v>
      </c>
      <c r="C162" s="895" t="s">
        <v>539</v>
      </c>
      <c r="D162" s="895"/>
      <c r="E162" s="895"/>
      <c r="F162" s="895"/>
      <c r="G162" s="13">
        <f t="shared" si="1"/>
        <v>0</v>
      </c>
      <c r="H162" s="507">
        <v>0</v>
      </c>
      <c r="I162" s="20">
        <v>0</v>
      </c>
      <c r="J162" s="21">
        <v>0</v>
      </c>
      <c r="K162" s="21">
        <v>0</v>
      </c>
      <c r="L162" s="21">
        <v>0</v>
      </c>
      <c r="M162" s="21">
        <v>0</v>
      </c>
      <c r="N162" s="21">
        <v>0</v>
      </c>
      <c r="O162" s="21">
        <v>0</v>
      </c>
      <c r="P162" s="21">
        <v>0</v>
      </c>
      <c r="Q162" s="21">
        <v>0</v>
      </c>
      <c r="R162" s="21">
        <v>0</v>
      </c>
      <c r="S162" s="21">
        <v>0</v>
      </c>
      <c r="T162" s="508">
        <v>0</v>
      </c>
    </row>
    <row r="163" spans="2:20" s="506" customFormat="1" ht="13.5" thickBot="1" x14ac:dyDescent="0.25">
      <c r="B163" s="488" t="s">
        <v>540</v>
      </c>
      <c r="C163" s="1042" t="s">
        <v>541</v>
      </c>
      <c r="D163" s="1042"/>
      <c r="E163" s="1042"/>
      <c r="F163" s="1042"/>
      <c r="G163" s="509">
        <f>SUM(I163:T163)</f>
        <v>0</v>
      </c>
      <c r="H163" s="510">
        <v>0</v>
      </c>
      <c r="I163" s="34">
        <v>0</v>
      </c>
      <c r="J163" s="35">
        <v>0</v>
      </c>
      <c r="K163" s="35">
        <v>0</v>
      </c>
      <c r="L163" s="35">
        <v>0</v>
      </c>
      <c r="M163" s="35">
        <v>0</v>
      </c>
      <c r="N163" s="35">
        <v>0</v>
      </c>
      <c r="O163" s="35">
        <v>0</v>
      </c>
      <c r="P163" s="35">
        <v>0</v>
      </c>
      <c r="Q163" s="35">
        <v>0</v>
      </c>
      <c r="R163" s="35">
        <v>0</v>
      </c>
      <c r="S163" s="35">
        <v>0</v>
      </c>
      <c r="T163" s="36">
        <v>0</v>
      </c>
    </row>
    <row r="164" spans="2:20" s="506" customFormat="1" ht="13.5" thickBot="1" x14ac:dyDescent="0.25">
      <c r="B164" s="511"/>
      <c r="C164" s="1088" t="s">
        <v>573</v>
      </c>
      <c r="D164" s="1046"/>
      <c r="E164" s="1046"/>
      <c r="F164" s="1046"/>
      <c r="G164" s="512">
        <f t="shared" ref="G164:T164" si="2">SUM(G30:G163)</f>
        <v>288731.32901499252</v>
      </c>
      <c r="H164" s="513">
        <f t="shared" si="2"/>
        <v>3042.13</v>
      </c>
      <c r="I164" s="514">
        <f>SUM(I30:I163)</f>
        <v>31345.823148528994</v>
      </c>
      <c r="J164" s="515">
        <f t="shared" si="2"/>
        <v>0</v>
      </c>
      <c r="K164" s="515">
        <f t="shared" si="2"/>
        <v>12478.625529016383</v>
      </c>
      <c r="L164" s="515">
        <f t="shared" si="2"/>
        <v>1457.1364521284643</v>
      </c>
      <c r="M164" s="515">
        <f t="shared" si="2"/>
        <v>0</v>
      </c>
      <c r="N164" s="515">
        <f t="shared" si="2"/>
        <v>0</v>
      </c>
      <c r="O164" s="515">
        <f t="shared" si="2"/>
        <v>0</v>
      </c>
      <c r="P164" s="515">
        <f t="shared" si="2"/>
        <v>6255.4906044021673</v>
      </c>
      <c r="Q164" s="515">
        <f t="shared" si="2"/>
        <v>0</v>
      </c>
      <c r="R164" s="515">
        <f t="shared" si="2"/>
        <v>0</v>
      </c>
      <c r="S164" s="515">
        <f t="shared" si="2"/>
        <v>147859.69665453085</v>
      </c>
      <c r="T164" s="516">
        <f t="shared" si="2"/>
        <v>89334.556626385587</v>
      </c>
    </row>
    <row r="165" spans="2:20" s="506" customFormat="1" ht="13.5" thickBot="1" x14ac:dyDescent="0.25">
      <c r="B165" s="1045" t="s">
        <v>574</v>
      </c>
      <c r="C165" s="1046"/>
      <c r="D165" s="1046"/>
      <c r="E165" s="1046"/>
      <c r="F165" s="1046"/>
      <c r="G165" s="512">
        <f>G164+G29</f>
        <v>4364477.6699611237</v>
      </c>
      <c r="H165" s="514">
        <f>H164+H29</f>
        <v>3042.13</v>
      </c>
      <c r="I165" s="514">
        <f>I164+I29</f>
        <v>1396378.8607561493</v>
      </c>
      <c r="J165" s="515">
        <f t="shared" ref="J165:T165" si="3">J164+J29</f>
        <v>0</v>
      </c>
      <c r="K165" s="515">
        <f t="shared" si="3"/>
        <v>153741.65412981302</v>
      </c>
      <c r="L165" s="515">
        <f t="shared" si="3"/>
        <v>15577.260335891928</v>
      </c>
      <c r="M165" s="515">
        <f t="shared" si="3"/>
        <v>0</v>
      </c>
      <c r="N165" s="515">
        <f t="shared" si="3"/>
        <v>0</v>
      </c>
      <c r="O165" s="515">
        <f t="shared" si="3"/>
        <v>0</v>
      </c>
      <c r="P165" s="515">
        <f t="shared" si="3"/>
        <v>66873.219410001897</v>
      </c>
      <c r="Q165" s="515">
        <f t="shared" si="3"/>
        <v>0</v>
      </c>
      <c r="R165" s="515">
        <f t="shared" si="3"/>
        <v>0</v>
      </c>
      <c r="S165" s="515">
        <f t="shared" si="3"/>
        <v>1744931.5381593436</v>
      </c>
      <c r="T165" s="516">
        <f t="shared" si="3"/>
        <v>986975.13716992422</v>
      </c>
    </row>
    <row r="166" spans="2:20" s="506" customFormat="1" ht="12.75" x14ac:dyDescent="0.2">
      <c r="I166" s="517"/>
      <c r="J166" s="517"/>
      <c r="K166" s="517"/>
      <c r="L166" s="517"/>
      <c r="M166" s="517"/>
      <c r="N166" s="517"/>
      <c r="O166" s="517"/>
      <c r="P166" s="517"/>
      <c r="Q166" s="517"/>
      <c r="R166" s="517"/>
      <c r="S166" s="517"/>
      <c r="T166" s="517"/>
    </row>
    <row r="167" spans="2:20" s="433" customFormat="1" ht="12.75" x14ac:dyDescent="0.2"/>
    <row r="168" spans="2:20" s="71" customFormat="1" ht="12.75" x14ac:dyDescent="0.2">
      <c r="B168" s="71" t="s">
        <v>58</v>
      </c>
      <c r="D168" s="71" t="s">
        <v>606</v>
      </c>
      <c r="F168" s="414"/>
      <c r="G168" s="73"/>
      <c r="J168" s="71" t="s">
        <v>607</v>
      </c>
      <c r="N168" s="74"/>
    </row>
    <row r="169" spans="2:20" s="433" customFormat="1" ht="12.75" x14ac:dyDescent="0.2">
      <c r="I169" s="434"/>
    </row>
    <row r="170" spans="2:20" s="468" customFormat="1" ht="12.75" x14ac:dyDescent="0.2"/>
  </sheetData>
  <mergeCells count="193">
    <mergeCell ref="B7:D7"/>
    <mergeCell ref="E7:F7"/>
    <mergeCell ref="G7:H7"/>
    <mergeCell ref="I7:M7"/>
    <mergeCell ref="B8:D8"/>
    <mergeCell ref="E8:F8"/>
    <mergeCell ref="G8:H8"/>
    <mergeCell ref="I8:M8"/>
    <mergeCell ref="B5:D5"/>
    <mergeCell ref="E5:F5"/>
    <mergeCell ref="G5:H5"/>
    <mergeCell ref="I5:M5"/>
    <mergeCell ref="B6:D6"/>
    <mergeCell ref="E6:F6"/>
    <mergeCell ref="G6:H6"/>
    <mergeCell ref="I6:M6"/>
    <mergeCell ref="B11:D11"/>
    <mergeCell ref="E11:F11"/>
    <mergeCell ref="G11:H11"/>
    <mergeCell ref="I11:M11"/>
    <mergeCell ref="B12:D12"/>
    <mergeCell ref="E12:F12"/>
    <mergeCell ref="G12:H12"/>
    <mergeCell ref="I12:M12"/>
    <mergeCell ref="B9:D9"/>
    <mergeCell ref="E9:F9"/>
    <mergeCell ref="G9:H9"/>
    <mergeCell ref="I9:M9"/>
    <mergeCell ref="B10:D10"/>
    <mergeCell ref="E10:F10"/>
    <mergeCell ref="G10:H10"/>
    <mergeCell ref="I10:M10"/>
    <mergeCell ref="B14:R14"/>
    <mergeCell ref="E17:G17"/>
    <mergeCell ref="E18:G18"/>
    <mergeCell ref="B20:F20"/>
    <mergeCell ref="B21:F21"/>
    <mergeCell ref="B23:F28"/>
    <mergeCell ref="G23:G28"/>
    <mergeCell ref="H23:H28"/>
    <mergeCell ref="I23:T23"/>
    <mergeCell ref="I24:J26"/>
    <mergeCell ref="T24:T28"/>
    <mergeCell ref="I27:I28"/>
    <mergeCell ref="J27:J28"/>
    <mergeCell ref="K27:K28"/>
    <mergeCell ref="L27:L28"/>
    <mergeCell ref="M27:M28"/>
    <mergeCell ref="N27:N28"/>
    <mergeCell ref="O27:O28"/>
    <mergeCell ref="P27:P28"/>
    <mergeCell ref="Q27:Q28"/>
    <mergeCell ref="K24:K26"/>
    <mergeCell ref="L24:L26"/>
    <mergeCell ref="M24:O26"/>
    <mergeCell ref="P24:Q26"/>
    <mergeCell ref="R24:R26"/>
    <mergeCell ref="S24:S28"/>
    <mergeCell ref="R27:R28"/>
    <mergeCell ref="C35:F35"/>
    <mergeCell ref="C36:F36"/>
    <mergeCell ref="C37:F37"/>
    <mergeCell ref="C38:F38"/>
    <mergeCell ref="C42:F42"/>
    <mergeCell ref="C43:F43"/>
    <mergeCell ref="B29:F29"/>
    <mergeCell ref="C30:F30"/>
    <mergeCell ref="C31:F31"/>
    <mergeCell ref="C32:F32"/>
    <mergeCell ref="C33:F33"/>
    <mergeCell ref="C34:F34"/>
    <mergeCell ref="C50:F50"/>
    <mergeCell ref="C51:F51"/>
    <mergeCell ref="C52:F52"/>
    <mergeCell ref="C53:F53"/>
    <mergeCell ref="C54:F54"/>
    <mergeCell ref="C55:F55"/>
    <mergeCell ref="C44:F44"/>
    <mergeCell ref="C45:F45"/>
    <mergeCell ref="C46:F46"/>
    <mergeCell ref="C47:F47"/>
    <mergeCell ref="C48:F48"/>
    <mergeCell ref="C49:F49"/>
    <mergeCell ref="C62:F62"/>
    <mergeCell ref="C63:F63"/>
    <mergeCell ref="C64:F64"/>
    <mergeCell ref="C65:F65"/>
    <mergeCell ref="C66:F66"/>
    <mergeCell ref="C67:F67"/>
    <mergeCell ref="C56:F56"/>
    <mergeCell ref="C57:F57"/>
    <mergeCell ref="C58:F58"/>
    <mergeCell ref="C59:F59"/>
    <mergeCell ref="C60:F60"/>
    <mergeCell ref="C61:F61"/>
    <mergeCell ref="C74:F74"/>
    <mergeCell ref="C75:F75"/>
    <mergeCell ref="C76:F76"/>
    <mergeCell ref="C77:F77"/>
    <mergeCell ref="C78:F78"/>
    <mergeCell ref="C79:F79"/>
    <mergeCell ref="C68:F68"/>
    <mergeCell ref="C69:F69"/>
    <mergeCell ref="C70:F70"/>
    <mergeCell ref="C71:F71"/>
    <mergeCell ref="C72:F72"/>
    <mergeCell ref="C73:F73"/>
    <mergeCell ref="C86:F86"/>
    <mergeCell ref="C87:F87"/>
    <mergeCell ref="C88:F88"/>
    <mergeCell ref="C89:F89"/>
    <mergeCell ref="C90:F90"/>
    <mergeCell ref="C91:F91"/>
    <mergeCell ref="C80:F80"/>
    <mergeCell ref="C81:F81"/>
    <mergeCell ref="C82:F82"/>
    <mergeCell ref="C83:F83"/>
    <mergeCell ref="C84:F84"/>
    <mergeCell ref="C85:F85"/>
    <mergeCell ref="C98:F98"/>
    <mergeCell ref="C99:F99"/>
    <mergeCell ref="C100:F100"/>
    <mergeCell ref="C101:F101"/>
    <mergeCell ref="C102:F102"/>
    <mergeCell ref="C103:F103"/>
    <mergeCell ref="C92:F92"/>
    <mergeCell ref="C93:F93"/>
    <mergeCell ref="C94:F94"/>
    <mergeCell ref="C95:F95"/>
    <mergeCell ref="C96:F96"/>
    <mergeCell ref="C97:F97"/>
    <mergeCell ref="C110:F110"/>
    <mergeCell ref="C111:F111"/>
    <mergeCell ref="C112:F112"/>
    <mergeCell ref="C113:F113"/>
    <mergeCell ref="C114:F114"/>
    <mergeCell ref="C115:F115"/>
    <mergeCell ref="C104:F104"/>
    <mergeCell ref="C105:F105"/>
    <mergeCell ref="C106:F106"/>
    <mergeCell ref="C107:F107"/>
    <mergeCell ref="C108:F108"/>
    <mergeCell ref="C109:F109"/>
    <mergeCell ref="C122:F122"/>
    <mergeCell ref="C123:F123"/>
    <mergeCell ref="C124:F124"/>
    <mergeCell ref="C125:F125"/>
    <mergeCell ref="C126:F126"/>
    <mergeCell ref="C127:F127"/>
    <mergeCell ref="C116:F116"/>
    <mergeCell ref="C117:F117"/>
    <mergeCell ref="C118:F118"/>
    <mergeCell ref="C119:F119"/>
    <mergeCell ref="C120:F120"/>
    <mergeCell ref="C121:F121"/>
    <mergeCell ref="C134:F134"/>
    <mergeCell ref="C135:F135"/>
    <mergeCell ref="C136:F136"/>
    <mergeCell ref="C137:F137"/>
    <mergeCell ref="C138:F138"/>
    <mergeCell ref="C139:F139"/>
    <mergeCell ref="C128:F128"/>
    <mergeCell ref="C129:F129"/>
    <mergeCell ref="C130:F130"/>
    <mergeCell ref="C131:F131"/>
    <mergeCell ref="C132:F132"/>
    <mergeCell ref="C133:F133"/>
    <mergeCell ref="C146:F146"/>
    <mergeCell ref="C147:F147"/>
    <mergeCell ref="C148:F148"/>
    <mergeCell ref="C149:F149"/>
    <mergeCell ref="C150:F150"/>
    <mergeCell ref="C151:F151"/>
    <mergeCell ref="C140:F140"/>
    <mergeCell ref="C141:F141"/>
    <mergeCell ref="C142:F142"/>
    <mergeCell ref="C143:F143"/>
    <mergeCell ref="C144:F144"/>
    <mergeCell ref="C145:F145"/>
    <mergeCell ref="C164:F164"/>
    <mergeCell ref="B165:F165"/>
    <mergeCell ref="C158:F158"/>
    <mergeCell ref="C159:F159"/>
    <mergeCell ref="C160:F160"/>
    <mergeCell ref="C161:F161"/>
    <mergeCell ref="C162:F162"/>
    <mergeCell ref="C163:F163"/>
    <mergeCell ref="C152:F152"/>
    <mergeCell ref="C153:F153"/>
    <mergeCell ref="C154:F154"/>
    <mergeCell ref="C155:F155"/>
    <mergeCell ref="C156:F156"/>
    <mergeCell ref="C157:F157"/>
  </mergeCells>
  <printOptions horizontalCentered="1"/>
  <pageMargins left="0.11811023622047245" right="0.11811023622047245" top="0.74803149606299213" bottom="0.74803149606299213" header="0.31496062992125984" footer="0.31496062992125984"/>
  <pageSetup paperSize="9" scale="45" fitToHeight="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0" tint="-0.34998626667073579"/>
    <pageSetUpPr fitToPage="1"/>
  </sheetPr>
  <dimension ref="B1:T169"/>
  <sheetViews>
    <sheetView topLeftCell="A34" zoomScale="85" zoomScaleNormal="85" zoomScaleSheetLayoutView="55" workbookViewId="0">
      <selection activeCell="A13" sqref="A1:T1048576"/>
    </sheetView>
  </sheetViews>
  <sheetFormatPr defaultRowHeight="15" outlineLevelCol="1" x14ac:dyDescent="0.25"/>
  <cols>
    <col min="1" max="1" width="2.5703125" style="78" customWidth="1"/>
    <col min="2" max="2" width="11.28515625" style="78" customWidth="1"/>
    <col min="3" max="5" width="9.140625" style="78"/>
    <col min="6" max="6" width="30.140625" style="78" customWidth="1"/>
    <col min="7" max="8" width="13.85546875" style="78" customWidth="1"/>
    <col min="9" max="9" width="12.140625" style="78" customWidth="1" outlineLevel="1"/>
    <col min="10" max="10" width="15.42578125" style="78" customWidth="1" outlineLevel="1"/>
    <col min="11" max="11" width="11.7109375" style="78" customWidth="1" outlineLevel="1"/>
    <col min="12" max="12" width="12.28515625" style="78" customWidth="1" outlineLevel="1"/>
    <col min="13" max="13" width="13.140625" style="78" customWidth="1" outlineLevel="1"/>
    <col min="14" max="14" width="14.140625" style="78" customWidth="1" outlineLevel="1"/>
    <col min="15" max="15" width="12.28515625" style="78" customWidth="1" outlineLevel="1"/>
    <col min="16" max="16" width="11.7109375" style="78" customWidth="1" outlineLevel="1"/>
    <col min="17" max="17" width="9.140625" style="78" customWidth="1" outlineLevel="1"/>
    <col min="18" max="18" width="13.42578125" style="78" customWidth="1" outlineLevel="1"/>
    <col min="19" max="19" width="10.140625" style="78" customWidth="1" outlineLevel="1"/>
    <col min="20" max="20" width="12.7109375" style="78" customWidth="1" outlineLevel="1"/>
    <col min="21" max="216" width="9.140625" style="78"/>
    <col min="217" max="217" width="0" style="78" hidden="1" customWidth="1"/>
    <col min="218" max="218" width="11.28515625" style="78" customWidth="1"/>
    <col min="219" max="221" width="9.140625" style="78"/>
    <col min="222" max="222" width="30.140625" style="78" customWidth="1"/>
    <col min="223" max="224" width="13.85546875" style="78" customWidth="1"/>
    <col min="225" max="228" width="9.140625" style="78"/>
    <col min="229" max="229" width="13.140625" style="78" customWidth="1"/>
    <col min="230" max="233" width="9.140625" style="78"/>
    <col min="234" max="234" width="13.42578125" style="78" customWidth="1"/>
    <col min="235" max="238" width="9.140625" style="78"/>
    <col min="239" max="242" width="9.140625" style="78" customWidth="1"/>
    <col min="243" max="243" width="13.140625" style="78" customWidth="1"/>
    <col min="244" max="245" width="9.140625" style="78" customWidth="1"/>
    <col min="246" max="246" width="13.42578125" style="78" customWidth="1"/>
    <col min="247" max="472" width="9.140625" style="78"/>
    <col min="473" max="473" width="0" style="78" hidden="1" customWidth="1"/>
    <col min="474" max="474" width="11.28515625" style="78" customWidth="1"/>
    <col min="475" max="477" width="9.140625" style="78"/>
    <col min="478" max="478" width="30.140625" style="78" customWidth="1"/>
    <col min="479" max="480" width="13.85546875" style="78" customWidth="1"/>
    <col min="481" max="484" width="9.140625" style="78"/>
    <col min="485" max="485" width="13.140625" style="78" customWidth="1"/>
    <col min="486" max="489" width="9.140625" style="78"/>
    <col min="490" max="490" width="13.42578125" style="78" customWidth="1"/>
    <col min="491" max="494" width="9.140625" style="78"/>
    <col min="495" max="498" width="9.140625" style="78" customWidth="1"/>
    <col min="499" max="499" width="13.140625" style="78" customWidth="1"/>
    <col min="500" max="501" width="9.140625" style="78" customWidth="1"/>
    <col min="502" max="502" width="13.42578125" style="78" customWidth="1"/>
    <col min="503" max="728" width="9.140625" style="78"/>
    <col min="729" max="729" width="0" style="78" hidden="1" customWidth="1"/>
    <col min="730" max="730" width="11.28515625" style="78" customWidth="1"/>
    <col min="731" max="733" width="9.140625" style="78"/>
    <col min="734" max="734" width="30.140625" style="78" customWidth="1"/>
    <col min="735" max="736" width="13.85546875" style="78" customWidth="1"/>
    <col min="737" max="740" width="9.140625" style="78"/>
    <col min="741" max="741" width="13.140625" style="78" customWidth="1"/>
    <col min="742" max="745" width="9.140625" style="78"/>
    <col min="746" max="746" width="13.42578125" style="78" customWidth="1"/>
    <col min="747" max="750" width="9.140625" style="78"/>
    <col min="751" max="754" width="9.140625" style="78" customWidth="1"/>
    <col min="755" max="755" width="13.140625" style="78" customWidth="1"/>
    <col min="756" max="757" width="9.140625" style="78" customWidth="1"/>
    <col min="758" max="758" width="13.42578125" style="78" customWidth="1"/>
    <col min="759" max="984" width="9.140625" style="78"/>
    <col min="985" max="985" width="0" style="78" hidden="1" customWidth="1"/>
    <col min="986" max="986" width="11.28515625" style="78" customWidth="1"/>
    <col min="987" max="989" width="9.140625" style="78"/>
    <col min="990" max="990" width="30.140625" style="78" customWidth="1"/>
    <col min="991" max="992" width="13.85546875" style="78" customWidth="1"/>
    <col min="993" max="996" width="9.140625" style="78"/>
    <col min="997" max="997" width="13.140625" style="78" customWidth="1"/>
    <col min="998" max="1001" width="9.140625" style="78"/>
    <col min="1002" max="1002" width="13.42578125" style="78" customWidth="1"/>
    <col min="1003" max="1006" width="9.140625" style="78"/>
    <col min="1007" max="1010" width="9.140625" style="78" customWidth="1"/>
    <col min="1011" max="1011" width="13.140625" style="78" customWidth="1"/>
    <col min="1012" max="1013" width="9.140625" style="78" customWidth="1"/>
    <col min="1014" max="1014" width="13.42578125" style="78" customWidth="1"/>
    <col min="1015" max="1240" width="9.140625" style="78"/>
    <col min="1241" max="1241" width="0" style="78" hidden="1" customWidth="1"/>
    <col min="1242" max="1242" width="11.28515625" style="78" customWidth="1"/>
    <col min="1243" max="1245" width="9.140625" style="78"/>
    <col min="1246" max="1246" width="30.140625" style="78" customWidth="1"/>
    <col min="1247" max="1248" width="13.85546875" style="78" customWidth="1"/>
    <col min="1249" max="1252" width="9.140625" style="78"/>
    <col min="1253" max="1253" width="13.140625" style="78" customWidth="1"/>
    <col min="1254" max="1257" width="9.140625" style="78"/>
    <col min="1258" max="1258" width="13.42578125" style="78" customWidth="1"/>
    <col min="1259" max="1262" width="9.140625" style="78"/>
    <col min="1263" max="1266" width="9.140625" style="78" customWidth="1"/>
    <col min="1267" max="1267" width="13.140625" style="78" customWidth="1"/>
    <col min="1268" max="1269" width="9.140625" style="78" customWidth="1"/>
    <col min="1270" max="1270" width="13.42578125" style="78" customWidth="1"/>
    <col min="1271" max="1496" width="9.140625" style="78"/>
    <col min="1497" max="1497" width="0" style="78" hidden="1" customWidth="1"/>
    <col min="1498" max="1498" width="11.28515625" style="78" customWidth="1"/>
    <col min="1499" max="1501" width="9.140625" style="78"/>
    <col min="1502" max="1502" width="30.140625" style="78" customWidth="1"/>
    <col min="1503" max="1504" width="13.85546875" style="78" customWidth="1"/>
    <col min="1505" max="1508" width="9.140625" style="78"/>
    <col min="1509" max="1509" width="13.140625" style="78" customWidth="1"/>
    <col min="1510" max="1513" width="9.140625" style="78"/>
    <col min="1514" max="1514" width="13.42578125" style="78" customWidth="1"/>
    <col min="1515" max="1518" width="9.140625" style="78"/>
    <col min="1519" max="1522" width="9.140625" style="78" customWidth="1"/>
    <col min="1523" max="1523" width="13.140625" style="78" customWidth="1"/>
    <col min="1524" max="1525" width="9.140625" style="78" customWidth="1"/>
    <col min="1526" max="1526" width="13.42578125" style="78" customWidth="1"/>
    <col min="1527" max="1752" width="9.140625" style="78"/>
    <col min="1753" max="1753" width="0" style="78" hidden="1" customWidth="1"/>
    <col min="1754" max="1754" width="11.28515625" style="78" customWidth="1"/>
    <col min="1755" max="1757" width="9.140625" style="78"/>
    <col min="1758" max="1758" width="30.140625" style="78" customWidth="1"/>
    <col min="1759" max="1760" width="13.85546875" style="78" customWidth="1"/>
    <col min="1761" max="1764" width="9.140625" style="78"/>
    <col min="1765" max="1765" width="13.140625" style="78" customWidth="1"/>
    <col min="1766" max="1769" width="9.140625" style="78"/>
    <col min="1770" max="1770" width="13.42578125" style="78" customWidth="1"/>
    <col min="1771" max="1774" width="9.140625" style="78"/>
    <col min="1775" max="1778" width="9.140625" style="78" customWidth="1"/>
    <col min="1779" max="1779" width="13.140625" style="78" customWidth="1"/>
    <col min="1780" max="1781" width="9.140625" style="78" customWidth="1"/>
    <col min="1782" max="1782" width="13.42578125" style="78" customWidth="1"/>
    <col min="1783" max="2008" width="9.140625" style="78"/>
    <col min="2009" max="2009" width="0" style="78" hidden="1" customWidth="1"/>
    <col min="2010" max="2010" width="11.28515625" style="78" customWidth="1"/>
    <col min="2011" max="2013" width="9.140625" style="78"/>
    <col min="2014" max="2014" width="30.140625" style="78" customWidth="1"/>
    <col min="2015" max="2016" width="13.85546875" style="78" customWidth="1"/>
    <col min="2017" max="2020" width="9.140625" style="78"/>
    <col min="2021" max="2021" width="13.140625" style="78" customWidth="1"/>
    <col min="2022" max="2025" width="9.140625" style="78"/>
    <col min="2026" max="2026" width="13.42578125" style="78" customWidth="1"/>
    <col min="2027" max="2030" width="9.140625" style="78"/>
    <col min="2031" max="2034" width="9.140625" style="78" customWidth="1"/>
    <col min="2035" max="2035" width="13.140625" style="78" customWidth="1"/>
    <col min="2036" max="2037" width="9.140625" style="78" customWidth="1"/>
    <col min="2038" max="2038" width="13.42578125" style="78" customWidth="1"/>
    <col min="2039" max="2264" width="9.140625" style="78"/>
    <col min="2265" max="2265" width="0" style="78" hidden="1" customWidth="1"/>
    <col min="2266" max="2266" width="11.28515625" style="78" customWidth="1"/>
    <col min="2267" max="2269" width="9.140625" style="78"/>
    <col min="2270" max="2270" width="30.140625" style="78" customWidth="1"/>
    <col min="2271" max="2272" width="13.85546875" style="78" customWidth="1"/>
    <col min="2273" max="2276" width="9.140625" style="78"/>
    <col min="2277" max="2277" width="13.140625" style="78" customWidth="1"/>
    <col min="2278" max="2281" width="9.140625" style="78"/>
    <col min="2282" max="2282" width="13.42578125" style="78" customWidth="1"/>
    <col min="2283" max="2286" width="9.140625" style="78"/>
    <col min="2287" max="2290" width="9.140625" style="78" customWidth="1"/>
    <col min="2291" max="2291" width="13.140625" style="78" customWidth="1"/>
    <col min="2292" max="2293" width="9.140625" style="78" customWidth="1"/>
    <col min="2294" max="2294" width="13.42578125" style="78" customWidth="1"/>
    <col min="2295" max="2520" width="9.140625" style="78"/>
    <col min="2521" max="2521" width="0" style="78" hidden="1" customWidth="1"/>
    <col min="2522" max="2522" width="11.28515625" style="78" customWidth="1"/>
    <col min="2523" max="2525" width="9.140625" style="78"/>
    <col min="2526" max="2526" width="30.140625" style="78" customWidth="1"/>
    <col min="2527" max="2528" width="13.85546875" style="78" customWidth="1"/>
    <col min="2529" max="2532" width="9.140625" style="78"/>
    <col min="2533" max="2533" width="13.140625" style="78" customWidth="1"/>
    <col min="2534" max="2537" width="9.140625" style="78"/>
    <col min="2538" max="2538" width="13.42578125" style="78" customWidth="1"/>
    <col min="2539" max="2542" width="9.140625" style="78"/>
    <col min="2543" max="2546" width="9.140625" style="78" customWidth="1"/>
    <col min="2547" max="2547" width="13.140625" style="78" customWidth="1"/>
    <col min="2548" max="2549" width="9.140625" style="78" customWidth="1"/>
    <col min="2550" max="2550" width="13.42578125" style="78" customWidth="1"/>
    <col min="2551" max="2776" width="9.140625" style="78"/>
    <col min="2777" max="2777" width="0" style="78" hidden="1" customWidth="1"/>
    <col min="2778" max="2778" width="11.28515625" style="78" customWidth="1"/>
    <col min="2779" max="2781" width="9.140625" style="78"/>
    <col min="2782" max="2782" width="30.140625" style="78" customWidth="1"/>
    <col min="2783" max="2784" width="13.85546875" style="78" customWidth="1"/>
    <col min="2785" max="2788" width="9.140625" style="78"/>
    <col min="2789" max="2789" width="13.140625" style="78" customWidth="1"/>
    <col min="2790" max="2793" width="9.140625" style="78"/>
    <col min="2794" max="2794" width="13.42578125" style="78" customWidth="1"/>
    <col min="2795" max="2798" width="9.140625" style="78"/>
    <col min="2799" max="2802" width="9.140625" style="78" customWidth="1"/>
    <col min="2803" max="2803" width="13.140625" style="78" customWidth="1"/>
    <col min="2804" max="2805" width="9.140625" style="78" customWidth="1"/>
    <col min="2806" max="2806" width="13.42578125" style="78" customWidth="1"/>
    <col min="2807" max="3032" width="9.140625" style="78"/>
    <col min="3033" max="3033" width="0" style="78" hidden="1" customWidth="1"/>
    <col min="3034" max="3034" width="11.28515625" style="78" customWidth="1"/>
    <col min="3035" max="3037" width="9.140625" style="78"/>
    <col min="3038" max="3038" width="30.140625" style="78" customWidth="1"/>
    <col min="3039" max="3040" width="13.85546875" style="78" customWidth="1"/>
    <col min="3041" max="3044" width="9.140625" style="78"/>
    <col min="3045" max="3045" width="13.140625" style="78" customWidth="1"/>
    <col min="3046" max="3049" width="9.140625" style="78"/>
    <col min="3050" max="3050" width="13.42578125" style="78" customWidth="1"/>
    <col min="3051" max="3054" width="9.140625" style="78"/>
    <col min="3055" max="3058" width="9.140625" style="78" customWidth="1"/>
    <col min="3059" max="3059" width="13.140625" style="78" customWidth="1"/>
    <col min="3060" max="3061" width="9.140625" style="78" customWidth="1"/>
    <col min="3062" max="3062" width="13.42578125" style="78" customWidth="1"/>
    <col min="3063" max="3288" width="9.140625" style="78"/>
    <col min="3289" max="3289" width="0" style="78" hidden="1" customWidth="1"/>
    <col min="3290" max="3290" width="11.28515625" style="78" customWidth="1"/>
    <col min="3291" max="3293" width="9.140625" style="78"/>
    <col min="3294" max="3294" width="30.140625" style="78" customWidth="1"/>
    <col min="3295" max="3296" width="13.85546875" style="78" customWidth="1"/>
    <col min="3297" max="3300" width="9.140625" style="78"/>
    <col min="3301" max="3301" width="13.140625" style="78" customWidth="1"/>
    <col min="3302" max="3305" width="9.140625" style="78"/>
    <col min="3306" max="3306" width="13.42578125" style="78" customWidth="1"/>
    <col min="3307" max="3310" width="9.140625" style="78"/>
    <col min="3311" max="3314" width="9.140625" style="78" customWidth="1"/>
    <col min="3315" max="3315" width="13.140625" style="78" customWidth="1"/>
    <col min="3316" max="3317" width="9.140625" style="78" customWidth="1"/>
    <col min="3318" max="3318" width="13.42578125" style="78" customWidth="1"/>
    <col min="3319" max="3544" width="9.140625" style="78"/>
    <col min="3545" max="3545" width="0" style="78" hidden="1" customWidth="1"/>
    <col min="3546" max="3546" width="11.28515625" style="78" customWidth="1"/>
    <col min="3547" max="3549" width="9.140625" style="78"/>
    <col min="3550" max="3550" width="30.140625" style="78" customWidth="1"/>
    <col min="3551" max="3552" width="13.85546875" style="78" customWidth="1"/>
    <col min="3553" max="3556" width="9.140625" style="78"/>
    <col min="3557" max="3557" width="13.140625" style="78" customWidth="1"/>
    <col min="3558" max="3561" width="9.140625" style="78"/>
    <col min="3562" max="3562" width="13.42578125" style="78" customWidth="1"/>
    <col min="3563" max="3566" width="9.140625" style="78"/>
    <col min="3567" max="3570" width="9.140625" style="78" customWidth="1"/>
    <col min="3571" max="3571" width="13.140625" style="78" customWidth="1"/>
    <col min="3572" max="3573" width="9.140625" style="78" customWidth="1"/>
    <col min="3574" max="3574" width="13.42578125" style="78" customWidth="1"/>
    <col min="3575" max="3800" width="9.140625" style="78"/>
    <col min="3801" max="3801" width="0" style="78" hidden="1" customWidth="1"/>
    <col min="3802" max="3802" width="11.28515625" style="78" customWidth="1"/>
    <col min="3803" max="3805" width="9.140625" style="78"/>
    <col min="3806" max="3806" width="30.140625" style="78" customWidth="1"/>
    <col min="3807" max="3808" width="13.85546875" style="78" customWidth="1"/>
    <col min="3809" max="3812" width="9.140625" style="78"/>
    <col min="3813" max="3813" width="13.140625" style="78" customWidth="1"/>
    <col min="3814" max="3817" width="9.140625" style="78"/>
    <col min="3818" max="3818" width="13.42578125" style="78" customWidth="1"/>
    <col min="3819" max="3822" width="9.140625" style="78"/>
    <col min="3823" max="3826" width="9.140625" style="78" customWidth="1"/>
    <col min="3827" max="3827" width="13.140625" style="78" customWidth="1"/>
    <col min="3828" max="3829" width="9.140625" style="78" customWidth="1"/>
    <col min="3830" max="3830" width="13.42578125" style="78" customWidth="1"/>
    <col min="3831" max="4056" width="9.140625" style="78"/>
    <col min="4057" max="4057" width="0" style="78" hidden="1" customWidth="1"/>
    <col min="4058" max="4058" width="11.28515625" style="78" customWidth="1"/>
    <col min="4059" max="4061" width="9.140625" style="78"/>
    <col min="4062" max="4062" width="30.140625" style="78" customWidth="1"/>
    <col min="4063" max="4064" width="13.85546875" style="78" customWidth="1"/>
    <col min="4065" max="4068" width="9.140625" style="78"/>
    <col min="4069" max="4069" width="13.140625" style="78" customWidth="1"/>
    <col min="4070" max="4073" width="9.140625" style="78"/>
    <col min="4074" max="4074" width="13.42578125" style="78" customWidth="1"/>
    <col min="4075" max="4078" width="9.140625" style="78"/>
    <col min="4079" max="4082" width="9.140625" style="78" customWidth="1"/>
    <col min="4083" max="4083" width="13.140625" style="78" customWidth="1"/>
    <col min="4084" max="4085" width="9.140625" style="78" customWidth="1"/>
    <col min="4086" max="4086" width="13.42578125" style="78" customWidth="1"/>
    <col min="4087" max="4312" width="9.140625" style="78"/>
    <col min="4313" max="4313" width="0" style="78" hidden="1" customWidth="1"/>
    <col min="4314" max="4314" width="11.28515625" style="78" customWidth="1"/>
    <col min="4315" max="4317" width="9.140625" style="78"/>
    <col min="4318" max="4318" width="30.140625" style="78" customWidth="1"/>
    <col min="4319" max="4320" width="13.85546875" style="78" customWidth="1"/>
    <col min="4321" max="4324" width="9.140625" style="78"/>
    <col min="4325" max="4325" width="13.140625" style="78" customWidth="1"/>
    <col min="4326" max="4329" width="9.140625" style="78"/>
    <col min="4330" max="4330" width="13.42578125" style="78" customWidth="1"/>
    <col min="4331" max="4334" width="9.140625" style="78"/>
    <col min="4335" max="4338" width="9.140625" style="78" customWidth="1"/>
    <col min="4339" max="4339" width="13.140625" style="78" customWidth="1"/>
    <col min="4340" max="4341" width="9.140625" style="78" customWidth="1"/>
    <col min="4342" max="4342" width="13.42578125" style="78" customWidth="1"/>
    <col min="4343" max="4568" width="9.140625" style="78"/>
    <col min="4569" max="4569" width="0" style="78" hidden="1" customWidth="1"/>
    <col min="4570" max="4570" width="11.28515625" style="78" customWidth="1"/>
    <col min="4571" max="4573" width="9.140625" style="78"/>
    <col min="4574" max="4574" width="30.140625" style="78" customWidth="1"/>
    <col min="4575" max="4576" width="13.85546875" style="78" customWidth="1"/>
    <col min="4577" max="4580" width="9.140625" style="78"/>
    <col min="4581" max="4581" width="13.140625" style="78" customWidth="1"/>
    <col min="4582" max="4585" width="9.140625" style="78"/>
    <col min="4586" max="4586" width="13.42578125" style="78" customWidth="1"/>
    <col min="4587" max="4590" width="9.140625" style="78"/>
    <col min="4591" max="4594" width="9.140625" style="78" customWidth="1"/>
    <col min="4595" max="4595" width="13.140625" style="78" customWidth="1"/>
    <col min="4596" max="4597" width="9.140625" style="78" customWidth="1"/>
    <col min="4598" max="4598" width="13.42578125" style="78" customWidth="1"/>
    <col min="4599" max="4824" width="9.140625" style="78"/>
    <col min="4825" max="4825" width="0" style="78" hidden="1" customWidth="1"/>
    <col min="4826" max="4826" width="11.28515625" style="78" customWidth="1"/>
    <col min="4827" max="4829" width="9.140625" style="78"/>
    <col min="4830" max="4830" width="30.140625" style="78" customWidth="1"/>
    <col min="4831" max="4832" width="13.85546875" style="78" customWidth="1"/>
    <col min="4833" max="4836" width="9.140625" style="78"/>
    <col min="4837" max="4837" width="13.140625" style="78" customWidth="1"/>
    <col min="4838" max="4841" width="9.140625" style="78"/>
    <col min="4842" max="4842" width="13.42578125" style="78" customWidth="1"/>
    <col min="4843" max="4846" width="9.140625" style="78"/>
    <col min="4847" max="4850" width="9.140625" style="78" customWidth="1"/>
    <col min="4851" max="4851" width="13.140625" style="78" customWidth="1"/>
    <col min="4852" max="4853" width="9.140625" style="78" customWidth="1"/>
    <col min="4854" max="4854" width="13.42578125" style="78" customWidth="1"/>
    <col min="4855" max="5080" width="9.140625" style="78"/>
    <col min="5081" max="5081" width="0" style="78" hidden="1" customWidth="1"/>
    <col min="5082" max="5082" width="11.28515625" style="78" customWidth="1"/>
    <col min="5083" max="5085" width="9.140625" style="78"/>
    <col min="5086" max="5086" width="30.140625" style="78" customWidth="1"/>
    <col min="5087" max="5088" width="13.85546875" style="78" customWidth="1"/>
    <col min="5089" max="5092" width="9.140625" style="78"/>
    <col min="5093" max="5093" width="13.140625" style="78" customWidth="1"/>
    <col min="5094" max="5097" width="9.140625" style="78"/>
    <col min="5098" max="5098" width="13.42578125" style="78" customWidth="1"/>
    <col min="5099" max="5102" width="9.140625" style="78"/>
    <col min="5103" max="5106" width="9.140625" style="78" customWidth="1"/>
    <col min="5107" max="5107" width="13.140625" style="78" customWidth="1"/>
    <col min="5108" max="5109" width="9.140625" style="78" customWidth="1"/>
    <col min="5110" max="5110" width="13.42578125" style="78" customWidth="1"/>
    <col min="5111" max="5336" width="9.140625" style="78"/>
    <col min="5337" max="5337" width="0" style="78" hidden="1" customWidth="1"/>
    <col min="5338" max="5338" width="11.28515625" style="78" customWidth="1"/>
    <col min="5339" max="5341" width="9.140625" style="78"/>
    <col min="5342" max="5342" width="30.140625" style="78" customWidth="1"/>
    <col min="5343" max="5344" width="13.85546875" style="78" customWidth="1"/>
    <col min="5345" max="5348" width="9.140625" style="78"/>
    <col min="5349" max="5349" width="13.140625" style="78" customWidth="1"/>
    <col min="5350" max="5353" width="9.140625" style="78"/>
    <col min="5354" max="5354" width="13.42578125" style="78" customWidth="1"/>
    <col min="5355" max="5358" width="9.140625" style="78"/>
    <col min="5359" max="5362" width="9.140625" style="78" customWidth="1"/>
    <col min="5363" max="5363" width="13.140625" style="78" customWidth="1"/>
    <col min="5364" max="5365" width="9.140625" style="78" customWidth="1"/>
    <col min="5366" max="5366" width="13.42578125" style="78" customWidth="1"/>
    <col min="5367" max="5592" width="9.140625" style="78"/>
    <col min="5593" max="5593" width="0" style="78" hidden="1" customWidth="1"/>
    <col min="5594" max="5594" width="11.28515625" style="78" customWidth="1"/>
    <col min="5595" max="5597" width="9.140625" style="78"/>
    <col min="5598" max="5598" width="30.140625" style="78" customWidth="1"/>
    <col min="5599" max="5600" width="13.85546875" style="78" customWidth="1"/>
    <col min="5601" max="5604" width="9.140625" style="78"/>
    <col min="5605" max="5605" width="13.140625" style="78" customWidth="1"/>
    <col min="5606" max="5609" width="9.140625" style="78"/>
    <col min="5610" max="5610" width="13.42578125" style="78" customWidth="1"/>
    <col min="5611" max="5614" width="9.140625" style="78"/>
    <col min="5615" max="5618" width="9.140625" style="78" customWidth="1"/>
    <col min="5619" max="5619" width="13.140625" style="78" customWidth="1"/>
    <col min="5620" max="5621" width="9.140625" style="78" customWidth="1"/>
    <col min="5622" max="5622" width="13.42578125" style="78" customWidth="1"/>
    <col min="5623" max="5848" width="9.140625" style="78"/>
    <col min="5849" max="5849" width="0" style="78" hidden="1" customWidth="1"/>
    <col min="5850" max="5850" width="11.28515625" style="78" customWidth="1"/>
    <col min="5851" max="5853" width="9.140625" style="78"/>
    <col min="5854" max="5854" width="30.140625" style="78" customWidth="1"/>
    <col min="5855" max="5856" width="13.85546875" style="78" customWidth="1"/>
    <col min="5857" max="5860" width="9.140625" style="78"/>
    <col min="5861" max="5861" width="13.140625" style="78" customWidth="1"/>
    <col min="5862" max="5865" width="9.140625" style="78"/>
    <col min="5866" max="5866" width="13.42578125" style="78" customWidth="1"/>
    <col min="5867" max="5870" width="9.140625" style="78"/>
    <col min="5871" max="5874" width="9.140625" style="78" customWidth="1"/>
    <col min="5875" max="5875" width="13.140625" style="78" customWidth="1"/>
    <col min="5876" max="5877" width="9.140625" style="78" customWidth="1"/>
    <col min="5878" max="5878" width="13.42578125" style="78" customWidth="1"/>
    <col min="5879" max="6104" width="9.140625" style="78"/>
    <col min="6105" max="6105" width="0" style="78" hidden="1" customWidth="1"/>
    <col min="6106" max="6106" width="11.28515625" style="78" customWidth="1"/>
    <col min="6107" max="6109" width="9.140625" style="78"/>
    <col min="6110" max="6110" width="30.140625" style="78" customWidth="1"/>
    <col min="6111" max="6112" width="13.85546875" style="78" customWidth="1"/>
    <col min="6113" max="6116" width="9.140625" style="78"/>
    <col min="6117" max="6117" width="13.140625" style="78" customWidth="1"/>
    <col min="6118" max="6121" width="9.140625" style="78"/>
    <col min="6122" max="6122" width="13.42578125" style="78" customWidth="1"/>
    <col min="6123" max="6126" width="9.140625" style="78"/>
    <col min="6127" max="6130" width="9.140625" style="78" customWidth="1"/>
    <col min="6131" max="6131" width="13.140625" style="78" customWidth="1"/>
    <col min="6132" max="6133" width="9.140625" style="78" customWidth="1"/>
    <col min="6134" max="6134" width="13.42578125" style="78" customWidth="1"/>
    <col min="6135" max="6360" width="9.140625" style="78"/>
    <col min="6361" max="6361" width="0" style="78" hidden="1" customWidth="1"/>
    <col min="6362" max="6362" width="11.28515625" style="78" customWidth="1"/>
    <col min="6363" max="6365" width="9.140625" style="78"/>
    <col min="6366" max="6366" width="30.140625" style="78" customWidth="1"/>
    <col min="6367" max="6368" width="13.85546875" style="78" customWidth="1"/>
    <col min="6369" max="6372" width="9.140625" style="78"/>
    <col min="6373" max="6373" width="13.140625" style="78" customWidth="1"/>
    <col min="6374" max="6377" width="9.140625" style="78"/>
    <col min="6378" max="6378" width="13.42578125" style="78" customWidth="1"/>
    <col min="6379" max="6382" width="9.140625" style="78"/>
    <col min="6383" max="6386" width="9.140625" style="78" customWidth="1"/>
    <col min="6387" max="6387" width="13.140625" style="78" customWidth="1"/>
    <col min="6388" max="6389" width="9.140625" style="78" customWidth="1"/>
    <col min="6390" max="6390" width="13.42578125" style="78" customWidth="1"/>
    <col min="6391" max="6616" width="9.140625" style="78"/>
    <col min="6617" max="6617" width="0" style="78" hidden="1" customWidth="1"/>
    <col min="6618" max="6618" width="11.28515625" style="78" customWidth="1"/>
    <col min="6619" max="6621" width="9.140625" style="78"/>
    <col min="6622" max="6622" width="30.140625" style="78" customWidth="1"/>
    <col min="6623" max="6624" width="13.85546875" style="78" customWidth="1"/>
    <col min="6625" max="6628" width="9.140625" style="78"/>
    <col min="6629" max="6629" width="13.140625" style="78" customWidth="1"/>
    <col min="6630" max="6633" width="9.140625" style="78"/>
    <col min="6634" max="6634" width="13.42578125" style="78" customWidth="1"/>
    <col min="6635" max="6638" width="9.140625" style="78"/>
    <col min="6639" max="6642" width="9.140625" style="78" customWidth="1"/>
    <col min="6643" max="6643" width="13.140625" style="78" customWidth="1"/>
    <col min="6644" max="6645" width="9.140625" style="78" customWidth="1"/>
    <col min="6646" max="6646" width="13.42578125" style="78" customWidth="1"/>
    <col min="6647" max="6872" width="9.140625" style="78"/>
    <col min="6873" max="6873" width="0" style="78" hidden="1" customWidth="1"/>
    <col min="6874" max="6874" width="11.28515625" style="78" customWidth="1"/>
    <col min="6875" max="6877" width="9.140625" style="78"/>
    <col min="6878" max="6878" width="30.140625" style="78" customWidth="1"/>
    <col min="6879" max="6880" width="13.85546875" style="78" customWidth="1"/>
    <col min="6881" max="6884" width="9.140625" style="78"/>
    <col min="6885" max="6885" width="13.140625" style="78" customWidth="1"/>
    <col min="6886" max="6889" width="9.140625" style="78"/>
    <col min="6890" max="6890" width="13.42578125" style="78" customWidth="1"/>
    <col min="6891" max="6894" width="9.140625" style="78"/>
    <col min="6895" max="6898" width="9.140625" style="78" customWidth="1"/>
    <col min="6899" max="6899" width="13.140625" style="78" customWidth="1"/>
    <col min="6900" max="6901" width="9.140625" style="78" customWidth="1"/>
    <col min="6902" max="6902" width="13.42578125" style="78" customWidth="1"/>
    <col min="6903" max="7128" width="9.140625" style="78"/>
    <col min="7129" max="7129" width="0" style="78" hidden="1" customWidth="1"/>
    <col min="7130" max="7130" width="11.28515625" style="78" customWidth="1"/>
    <col min="7131" max="7133" width="9.140625" style="78"/>
    <col min="7134" max="7134" width="30.140625" style="78" customWidth="1"/>
    <col min="7135" max="7136" width="13.85546875" style="78" customWidth="1"/>
    <col min="7137" max="7140" width="9.140625" style="78"/>
    <col min="7141" max="7141" width="13.140625" style="78" customWidth="1"/>
    <col min="7142" max="7145" width="9.140625" style="78"/>
    <col min="7146" max="7146" width="13.42578125" style="78" customWidth="1"/>
    <col min="7147" max="7150" width="9.140625" style="78"/>
    <col min="7151" max="7154" width="9.140625" style="78" customWidth="1"/>
    <col min="7155" max="7155" width="13.140625" style="78" customWidth="1"/>
    <col min="7156" max="7157" width="9.140625" style="78" customWidth="1"/>
    <col min="7158" max="7158" width="13.42578125" style="78" customWidth="1"/>
    <col min="7159" max="7384" width="9.140625" style="78"/>
    <col min="7385" max="7385" width="0" style="78" hidden="1" customWidth="1"/>
    <col min="7386" max="7386" width="11.28515625" style="78" customWidth="1"/>
    <col min="7387" max="7389" width="9.140625" style="78"/>
    <col min="7390" max="7390" width="30.140625" style="78" customWidth="1"/>
    <col min="7391" max="7392" width="13.85546875" style="78" customWidth="1"/>
    <col min="7393" max="7396" width="9.140625" style="78"/>
    <col min="7397" max="7397" width="13.140625" style="78" customWidth="1"/>
    <col min="7398" max="7401" width="9.140625" style="78"/>
    <col min="7402" max="7402" width="13.42578125" style="78" customWidth="1"/>
    <col min="7403" max="7406" width="9.140625" style="78"/>
    <col min="7407" max="7410" width="9.140625" style="78" customWidth="1"/>
    <col min="7411" max="7411" width="13.140625" style="78" customWidth="1"/>
    <col min="7412" max="7413" width="9.140625" style="78" customWidth="1"/>
    <col min="7414" max="7414" width="13.42578125" style="78" customWidth="1"/>
    <col min="7415" max="7640" width="9.140625" style="78"/>
    <col min="7641" max="7641" width="0" style="78" hidden="1" customWidth="1"/>
    <col min="7642" max="7642" width="11.28515625" style="78" customWidth="1"/>
    <col min="7643" max="7645" width="9.140625" style="78"/>
    <col min="7646" max="7646" width="30.140625" style="78" customWidth="1"/>
    <col min="7647" max="7648" width="13.85546875" style="78" customWidth="1"/>
    <col min="7649" max="7652" width="9.140625" style="78"/>
    <col min="7653" max="7653" width="13.140625" style="78" customWidth="1"/>
    <col min="7654" max="7657" width="9.140625" style="78"/>
    <col min="7658" max="7658" width="13.42578125" style="78" customWidth="1"/>
    <col min="7659" max="7662" width="9.140625" style="78"/>
    <col min="7663" max="7666" width="9.140625" style="78" customWidth="1"/>
    <col min="7667" max="7667" width="13.140625" style="78" customWidth="1"/>
    <col min="7668" max="7669" width="9.140625" style="78" customWidth="1"/>
    <col min="7670" max="7670" width="13.42578125" style="78" customWidth="1"/>
    <col min="7671" max="7896" width="9.140625" style="78"/>
    <col min="7897" max="7897" width="0" style="78" hidden="1" customWidth="1"/>
    <col min="7898" max="7898" width="11.28515625" style="78" customWidth="1"/>
    <col min="7899" max="7901" width="9.140625" style="78"/>
    <col min="7902" max="7902" width="30.140625" style="78" customWidth="1"/>
    <col min="7903" max="7904" width="13.85546875" style="78" customWidth="1"/>
    <col min="7905" max="7908" width="9.140625" style="78"/>
    <col min="7909" max="7909" width="13.140625" style="78" customWidth="1"/>
    <col min="7910" max="7913" width="9.140625" style="78"/>
    <col min="7914" max="7914" width="13.42578125" style="78" customWidth="1"/>
    <col min="7915" max="7918" width="9.140625" style="78"/>
    <col min="7919" max="7922" width="9.140625" style="78" customWidth="1"/>
    <col min="7923" max="7923" width="13.140625" style="78" customWidth="1"/>
    <col min="7924" max="7925" width="9.140625" style="78" customWidth="1"/>
    <col min="7926" max="7926" width="13.42578125" style="78" customWidth="1"/>
    <col min="7927" max="8152" width="9.140625" style="78"/>
    <col min="8153" max="8153" width="0" style="78" hidden="1" customWidth="1"/>
    <col min="8154" max="8154" width="11.28515625" style="78" customWidth="1"/>
    <col min="8155" max="8157" width="9.140625" style="78"/>
    <col min="8158" max="8158" width="30.140625" style="78" customWidth="1"/>
    <col min="8159" max="8160" width="13.85546875" style="78" customWidth="1"/>
    <col min="8161" max="8164" width="9.140625" style="78"/>
    <col min="8165" max="8165" width="13.140625" style="78" customWidth="1"/>
    <col min="8166" max="8169" width="9.140625" style="78"/>
    <col min="8170" max="8170" width="13.42578125" style="78" customWidth="1"/>
    <col min="8171" max="8174" width="9.140625" style="78"/>
    <col min="8175" max="8178" width="9.140625" style="78" customWidth="1"/>
    <col min="8179" max="8179" width="13.140625" style="78" customWidth="1"/>
    <col min="8180" max="8181" width="9.140625" style="78" customWidth="1"/>
    <col min="8182" max="8182" width="13.42578125" style="78" customWidth="1"/>
    <col min="8183" max="8408" width="9.140625" style="78"/>
    <col min="8409" max="8409" width="0" style="78" hidden="1" customWidth="1"/>
    <col min="8410" max="8410" width="11.28515625" style="78" customWidth="1"/>
    <col min="8411" max="8413" width="9.140625" style="78"/>
    <col min="8414" max="8414" width="30.140625" style="78" customWidth="1"/>
    <col min="8415" max="8416" width="13.85546875" style="78" customWidth="1"/>
    <col min="8417" max="8420" width="9.140625" style="78"/>
    <col min="8421" max="8421" width="13.140625" style="78" customWidth="1"/>
    <col min="8422" max="8425" width="9.140625" style="78"/>
    <col min="8426" max="8426" width="13.42578125" style="78" customWidth="1"/>
    <col min="8427" max="8430" width="9.140625" style="78"/>
    <col min="8431" max="8434" width="9.140625" style="78" customWidth="1"/>
    <col min="8435" max="8435" width="13.140625" style="78" customWidth="1"/>
    <col min="8436" max="8437" width="9.140625" style="78" customWidth="1"/>
    <col min="8438" max="8438" width="13.42578125" style="78" customWidth="1"/>
    <col min="8439" max="8664" width="9.140625" style="78"/>
    <col min="8665" max="8665" width="0" style="78" hidden="1" customWidth="1"/>
    <col min="8666" max="8666" width="11.28515625" style="78" customWidth="1"/>
    <col min="8667" max="8669" width="9.140625" style="78"/>
    <col min="8670" max="8670" width="30.140625" style="78" customWidth="1"/>
    <col min="8671" max="8672" width="13.85546875" style="78" customWidth="1"/>
    <col min="8673" max="8676" width="9.140625" style="78"/>
    <col min="8677" max="8677" width="13.140625" style="78" customWidth="1"/>
    <col min="8678" max="8681" width="9.140625" style="78"/>
    <col min="8682" max="8682" width="13.42578125" style="78" customWidth="1"/>
    <col min="8683" max="8686" width="9.140625" style="78"/>
    <col min="8687" max="8690" width="9.140625" style="78" customWidth="1"/>
    <col min="8691" max="8691" width="13.140625" style="78" customWidth="1"/>
    <col min="8692" max="8693" width="9.140625" style="78" customWidth="1"/>
    <col min="8694" max="8694" width="13.42578125" style="78" customWidth="1"/>
    <col min="8695" max="8920" width="9.140625" style="78"/>
    <col min="8921" max="8921" width="0" style="78" hidden="1" customWidth="1"/>
    <col min="8922" max="8922" width="11.28515625" style="78" customWidth="1"/>
    <col min="8923" max="8925" width="9.140625" style="78"/>
    <col min="8926" max="8926" width="30.140625" style="78" customWidth="1"/>
    <col min="8927" max="8928" width="13.85546875" style="78" customWidth="1"/>
    <col min="8929" max="8932" width="9.140625" style="78"/>
    <col min="8933" max="8933" width="13.140625" style="78" customWidth="1"/>
    <col min="8934" max="8937" width="9.140625" style="78"/>
    <col min="8938" max="8938" width="13.42578125" style="78" customWidth="1"/>
    <col min="8939" max="8942" width="9.140625" style="78"/>
    <col min="8943" max="8946" width="9.140625" style="78" customWidth="1"/>
    <col min="8947" max="8947" width="13.140625" style="78" customWidth="1"/>
    <col min="8948" max="8949" width="9.140625" style="78" customWidth="1"/>
    <col min="8950" max="8950" width="13.42578125" style="78" customWidth="1"/>
    <col min="8951" max="9176" width="9.140625" style="78"/>
    <col min="9177" max="9177" width="0" style="78" hidden="1" customWidth="1"/>
    <col min="9178" max="9178" width="11.28515625" style="78" customWidth="1"/>
    <col min="9179" max="9181" width="9.140625" style="78"/>
    <col min="9182" max="9182" width="30.140625" style="78" customWidth="1"/>
    <col min="9183" max="9184" width="13.85546875" style="78" customWidth="1"/>
    <col min="9185" max="9188" width="9.140625" style="78"/>
    <col min="9189" max="9189" width="13.140625" style="78" customWidth="1"/>
    <col min="9190" max="9193" width="9.140625" style="78"/>
    <col min="9194" max="9194" width="13.42578125" style="78" customWidth="1"/>
    <col min="9195" max="9198" width="9.140625" style="78"/>
    <col min="9199" max="9202" width="9.140625" style="78" customWidth="1"/>
    <col min="9203" max="9203" width="13.140625" style="78" customWidth="1"/>
    <col min="9204" max="9205" width="9.140625" style="78" customWidth="1"/>
    <col min="9206" max="9206" width="13.42578125" style="78" customWidth="1"/>
    <col min="9207" max="9432" width="9.140625" style="78"/>
    <col min="9433" max="9433" width="0" style="78" hidden="1" customWidth="1"/>
    <col min="9434" max="9434" width="11.28515625" style="78" customWidth="1"/>
    <col min="9435" max="9437" width="9.140625" style="78"/>
    <col min="9438" max="9438" width="30.140625" style="78" customWidth="1"/>
    <col min="9439" max="9440" width="13.85546875" style="78" customWidth="1"/>
    <col min="9441" max="9444" width="9.140625" style="78"/>
    <col min="9445" max="9445" width="13.140625" style="78" customWidth="1"/>
    <col min="9446" max="9449" width="9.140625" style="78"/>
    <col min="9450" max="9450" width="13.42578125" style="78" customWidth="1"/>
    <col min="9451" max="9454" width="9.140625" style="78"/>
    <col min="9455" max="9458" width="9.140625" style="78" customWidth="1"/>
    <col min="9459" max="9459" width="13.140625" style="78" customWidth="1"/>
    <col min="9460" max="9461" width="9.140625" style="78" customWidth="1"/>
    <col min="9462" max="9462" width="13.42578125" style="78" customWidth="1"/>
    <col min="9463" max="9688" width="9.140625" style="78"/>
    <col min="9689" max="9689" width="0" style="78" hidden="1" customWidth="1"/>
    <col min="9690" max="9690" width="11.28515625" style="78" customWidth="1"/>
    <col min="9691" max="9693" width="9.140625" style="78"/>
    <col min="9694" max="9694" width="30.140625" style="78" customWidth="1"/>
    <col min="9695" max="9696" width="13.85546875" style="78" customWidth="1"/>
    <col min="9697" max="9700" width="9.140625" style="78"/>
    <col min="9701" max="9701" width="13.140625" style="78" customWidth="1"/>
    <col min="9702" max="9705" width="9.140625" style="78"/>
    <col min="9706" max="9706" width="13.42578125" style="78" customWidth="1"/>
    <col min="9707" max="9710" width="9.140625" style="78"/>
    <col min="9711" max="9714" width="9.140625" style="78" customWidth="1"/>
    <col min="9715" max="9715" width="13.140625" style="78" customWidth="1"/>
    <col min="9716" max="9717" width="9.140625" style="78" customWidth="1"/>
    <col min="9718" max="9718" width="13.42578125" style="78" customWidth="1"/>
    <col min="9719" max="9944" width="9.140625" style="78"/>
    <col min="9945" max="9945" width="0" style="78" hidden="1" customWidth="1"/>
    <col min="9946" max="9946" width="11.28515625" style="78" customWidth="1"/>
    <col min="9947" max="9949" width="9.140625" style="78"/>
    <col min="9950" max="9950" width="30.140625" style="78" customWidth="1"/>
    <col min="9951" max="9952" width="13.85546875" style="78" customWidth="1"/>
    <col min="9953" max="9956" width="9.140625" style="78"/>
    <col min="9957" max="9957" width="13.140625" style="78" customWidth="1"/>
    <col min="9958" max="9961" width="9.140625" style="78"/>
    <col min="9962" max="9962" width="13.42578125" style="78" customWidth="1"/>
    <col min="9963" max="9966" width="9.140625" style="78"/>
    <col min="9967" max="9970" width="9.140625" style="78" customWidth="1"/>
    <col min="9971" max="9971" width="13.140625" style="78" customWidth="1"/>
    <col min="9972" max="9973" width="9.140625" style="78" customWidth="1"/>
    <col min="9974" max="9974" width="13.42578125" style="78" customWidth="1"/>
    <col min="9975" max="10200" width="9.140625" style="78"/>
    <col min="10201" max="10201" width="0" style="78" hidden="1" customWidth="1"/>
    <col min="10202" max="10202" width="11.28515625" style="78" customWidth="1"/>
    <col min="10203" max="10205" width="9.140625" style="78"/>
    <col min="10206" max="10206" width="30.140625" style="78" customWidth="1"/>
    <col min="10207" max="10208" width="13.85546875" style="78" customWidth="1"/>
    <col min="10209" max="10212" width="9.140625" style="78"/>
    <col min="10213" max="10213" width="13.140625" style="78" customWidth="1"/>
    <col min="10214" max="10217" width="9.140625" style="78"/>
    <col min="10218" max="10218" width="13.42578125" style="78" customWidth="1"/>
    <col min="10219" max="10222" width="9.140625" style="78"/>
    <col min="10223" max="10226" width="9.140625" style="78" customWidth="1"/>
    <col min="10227" max="10227" width="13.140625" style="78" customWidth="1"/>
    <col min="10228" max="10229" width="9.140625" style="78" customWidth="1"/>
    <col min="10230" max="10230" width="13.42578125" style="78" customWidth="1"/>
    <col min="10231" max="10456" width="9.140625" style="78"/>
    <col min="10457" max="10457" width="0" style="78" hidden="1" customWidth="1"/>
    <col min="10458" max="10458" width="11.28515625" style="78" customWidth="1"/>
    <col min="10459" max="10461" width="9.140625" style="78"/>
    <col min="10462" max="10462" width="30.140625" style="78" customWidth="1"/>
    <col min="10463" max="10464" width="13.85546875" style="78" customWidth="1"/>
    <col min="10465" max="10468" width="9.140625" style="78"/>
    <col min="10469" max="10469" width="13.140625" style="78" customWidth="1"/>
    <col min="10470" max="10473" width="9.140625" style="78"/>
    <col min="10474" max="10474" width="13.42578125" style="78" customWidth="1"/>
    <col min="10475" max="10478" width="9.140625" style="78"/>
    <col min="10479" max="10482" width="9.140625" style="78" customWidth="1"/>
    <col min="10483" max="10483" width="13.140625" style="78" customWidth="1"/>
    <col min="10484" max="10485" width="9.140625" style="78" customWidth="1"/>
    <col min="10486" max="10486" width="13.42578125" style="78" customWidth="1"/>
    <col min="10487" max="10712" width="9.140625" style="78"/>
    <col min="10713" max="10713" width="0" style="78" hidden="1" customWidth="1"/>
    <col min="10714" max="10714" width="11.28515625" style="78" customWidth="1"/>
    <col min="10715" max="10717" width="9.140625" style="78"/>
    <col min="10718" max="10718" width="30.140625" style="78" customWidth="1"/>
    <col min="10719" max="10720" width="13.85546875" style="78" customWidth="1"/>
    <col min="10721" max="10724" width="9.140625" style="78"/>
    <col min="10725" max="10725" width="13.140625" style="78" customWidth="1"/>
    <col min="10726" max="10729" width="9.140625" style="78"/>
    <col min="10730" max="10730" width="13.42578125" style="78" customWidth="1"/>
    <col min="10731" max="10734" width="9.140625" style="78"/>
    <col min="10735" max="10738" width="9.140625" style="78" customWidth="1"/>
    <col min="10739" max="10739" width="13.140625" style="78" customWidth="1"/>
    <col min="10740" max="10741" width="9.140625" style="78" customWidth="1"/>
    <col min="10742" max="10742" width="13.42578125" style="78" customWidth="1"/>
    <col min="10743" max="10968" width="9.140625" style="78"/>
    <col min="10969" max="10969" width="0" style="78" hidden="1" customWidth="1"/>
    <col min="10970" max="10970" width="11.28515625" style="78" customWidth="1"/>
    <col min="10971" max="10973" width="9.140625" style="78"/>
    <col min="10974" max="10974" width="30.140625" style="78" customWidth="1"/>
    <col min="10975" max="10976" width="13.85546875" style="78" customWidth="1"/>
    <col min="10977" max="10980" width="9.140625" style="78"/>
    <col min="10981" max="10981" width="13.140625" style="78" customWidth="1"/>
    <col min="10982" max="10985" width="9.140625" style="78"/>
    <col min="10986" max="10986" width="13.42578125" style="78" customWidth="1"/>
    <col min="10987" max="10990" width="9.140625" style="78"/>
    <col min="10991" max="10994" width="9.140625" style="78" customWidth="1"/>
    <col min="10995" max="10995" width="13.140625" style="78" customWidth="1"/>
    <col min="10996" max="10997" width="9.140625" style="78" customWidth="1"/>
    <col min="10998" max="10998" width="13.42578125" style="78" customWidth="1"/>
    <col min="10999" max="11224" width="9.140625" style="78"/>
    <col min="11225" max="11225" width="0" style="78" hidden="1" customWidth="1"/>
    <col min="11226" max="11226" width="11.28515625" style="78" customWidth="1"/>
    <col min="11227" max="11229" width="9.140625" style="78"/>
    <col min="11230" max="11230" width="30.140625" style="78" customWidth="1"/>
    <col min="11231" max="11232" width="13.85546875" style="78" customWidth="1"/>
    <col min="11233" max="11236" width="9.140625" style="78"/>
    <col min="11237" max="11237" width="13.140625" style="78" customWidth="1"/>
    <col min="11238" max="11241" width="9.140625" style="78"/>
    <col min="11242" max="11242" width="13.42578125" style="78" customWidth="1"/>
    <col min="11243" max="11246" width="9.140625" style="78"/>
    <col min="11247" max="11250" width="9.140625" style="78" customWidth="1"/>
    <col min="11251" max="11251" width="13.140625" style="78" customWidth="1"/>
    <col min="11252" max="11253" width="9.140625" style="78" customWidth="1"/>
    <col min="11254" max="11254" width="13.42578125" style="78" customWidth="1"/>
    <col min="11255" max="11480" width="9.140625" style="78"/>
    <col min="11481" max="11481" width="0" style="78" hidden="1" customWidth="1"/>
    <col min="11482" max="11482" width="11.28515625" style="78" customWidth="1"/>
    <col min="11483" max="11485" width="9.140625" style="78"/>
    <col min="11486" max="11486" width="30.140625" style="78" customWidth="1"/>
    <col min="11487" max="11488" width="13.85546875" style="78" customWidth="1"/>
    <col min="11489" max="11492" width="9.140625" style="78"/>
    <col min="11493" max="11493" width="13.140625" style="78" customWidth="1"/>
    <col min="11494" max="11497" width="9.140625" style="78"/>
    <col min="11498" max="11498" width="13.42578125" style="78" customWidth="1"/>
    <col min="11499" max="11502" width="9.140625" style="78"/>
    <col min="11503" max="11506" width="9.140625" style="78" customWidth="1"/>
    <col min="11507" max="11507" width="13.140625" style="78" customWidth="1"/>
    <col min="11508" max="11509" width="9.140625" style="78" customWidth="1"/>
    <col min="11510" max="11510" width="13.42578125" style="78" customWidth="1"/>
    <col min="11511" max="11736" width="9.140625" style="78"/>
    <col min="11737" max="11737" width="0" style="78" hidden="1" customWidth="1"/>
    <col min="11738" max="11738" width="11.28515625" style="78" customWidth="1"/>
    <col min="11739" max="11741" width="9.140625" style="78"/>
    <col min="11742" max="11742" width="30.140625" style="78" customWidth="1"/>
    <col min="11743" max="11744" width="13.85546875" style="78" customWidth="1"/>
    <col min="11745" max="11748" width="9.140625" style="78"/>
    <col min="11749" max="11749" width="13.140625" style="78" customWidth="1"/>
    <col min="11750" max="11753" width="9.140625" style="78"/>
    <col min="11754" max="11754" width="13.42578125" style="78" customWidth="1"/>
    <col min="11755" max="11758" width="9.140625" style="78"/>
    <col min="11759" max="11762" width="9.140625" style="78" customWidth="1"/>
    <col min="11763" max="11763" width="13.140625" style="78" customWidth="1"/>
    <col min="11764" max="11765" width="9.140625" style="78" customWidth="1"/>
    <col min="11766" max="11766" width="13.42578125" style="78" customWidth="1"/>
    <col min="11767" max="11992" width="9.140625" style="78"/>
    <col min="11993" max="11993" width="0" style="78" hidden="1" customWidth="1"/>
    <col min="11994" max="11994" width="11.28515625" style="78" customWidth="1"/>
    <col min="11995" max="11997" width="9.140625" style="78"/>
    <col min="11998" max="11998" width="30.140625" style="78" customWidth="1"/>
    <col min="11999" max="12000" width="13.85546875" style="78" customWidth="1"/>
    <col min="12001" max="12004" width="9.140625" style="78"/>
    <col min="12005" max="12005" width="13.140625" style="78" customWidth="1"/>
    <col min="12006" max="12009" width="9.140625" style="78"/>
    <col min="12010" max="12010" width="13.42578125" style="78" customWidth="1"/>
    <col min="12011" max="12014" width="9.140625" style="78"/>
    <col min="12015" max="12018" width="9.140625" style="78" customWidth="1"/>
    <col min="12019" max="12019" width="13.140625" style="78" customWidth="1"/>
    <col min="12020" max="12021" width="9.140625" style="78" customWidth="1"/>
    <col min="12022" max="12022" width="13.42578125" style="78" customWidth="1"/>
    <col min="12023" max="12248" width="9.140625" style="78"/>
    <col min="12249" max="12249" width="0" style="78" hidden="1" customWidth="1"/>
    <col min="12250" max="12250" width="11.28515625" style="78" customWidth="1"/>
    <col min="12251" max="12253" width="9.140625" style="78"/>
    <col min="12254" max="12254" width="30.140625" style="78" customWidth="1"/>
    <col min="12255" max="12256" width="13.85546875" style="78" customWidth="1"/>
    <col min="12257" max="12260" width="9.140625" style="78"/>
    <col min="12261" max="12261" width="13.140625" style="78" customWidth="1"/>
    <col min="12262" max="12265" width="9.140625" style="78"/>
    <col min="12266" max="12266" width="13.42578125" style="78" customWidth="1"/>
    <col min="12267" max="12270" width="9.140625" style="78"/>
    <col min="12271" max="12274" width="9.140625" style="78" customWidth="1"/>
    <col min="12275" max="12275" width="13.140625" style="78" customWidth="1"/>
    <col min="12276" max="12277" width="9.140625" style="78" customWidth="1"/>
    <col min="12278" max="12278" width="13.42578125" style="78" customWidth="1"/>
    <col min="12279" max="12504" width="9.140625" style="78"/>
    <col min="12505" max="12505" width="0" style="78" hidden="1" customWidth="1"/>
    <col min="12506" max="12506" width="11.28515625" style="78" customWidth="1"/>
    <col min="12507" max="12509" width="9.140625" style="78"/>
    <col min="12510" max="12510" width="30.140625" style="78" customWidth="1"/>
    <col min="12511" max="12512" width="13.85546875" style="78" customWidth="1"/>
    <col min="12513" max="12516" width="9.140625" style="78"/>
    <col min="12517" max="12517" width="13.140625" style="78" customWidth="1"/>
    <col min="12518" max="12521" width="9.140625" style="78"/>
    <col min="12522" max="12522" width="13.42578125" style="78" customWidth="1"/>
    <col min="12523" max="12526" width="9.140625" style="78"/>
    <col min="12527" max="12530" width="9.140625" style="78" customWidth="1"/>
    <col min="12531" max="12531" width="13.140625" style="78" customWidth="1"/>
    <col min="12532" max="12533" width="9.140625" style="78" customWidth="1"/>
    <col min="12534" max="12534" width="13.42578125" style="78" customWidth="1"/>
    <col min="12535" max="12760" width="9.140625" style="78"/>
    <col min="12761" max="12761" width="0" style="78" hidden="1" customWidth="1"/>
    <col min="12762" max="12762" width="11.28515625" style="78" customWidth="1"/>
    <col min="12763" max="12765" width="9.140625" style="78"/>
    <col min="12766" max="12766" width="30.140625" style="78" customWidth="1"/>
    <col min="12767" max="12768" width="13.85546875" style="78" customWidth="1"/>
    <col min="12769" max="12772" width="9.140625" style="78"/>
    <col min="12773" max="12773" width="13.140625" style="78" customWidth="1"/>
    <col min="12774" max="12777" width="9.140625" style="78"/>
    <col min="12778" max="12778" width="13.42578125" style="78" customWidth="1"/>
    <col min="12779" max="12782" width="9.140625" style="78"/>
    <col min="12783" max="12786" width="9.140625" style="78" customWidth="1"/>
    <col min="12787" max="12787" width="13.140625" style="78" customWidth="1"/>
    <col min="12788" max="12789" width="9.140625" style="78" customWidth="1"/>
    <col min="12790" max="12790" width="13.42578125" style="78" customWidth="1"/>
    <col min="12791" max="13016" width="9.140625" style="78"/>
    <col min="13017" max="13017" width="0" style="78" hidden="1" customWidth="1"/>
    <col min="13018" max="13018" width="11.28515625" style="78" customWidth="1"/>
    <col min="13019" max="13021" width="9.140625" style="78"/>
    <col min="13022" max="13022" width="30.140625" style="78" customWidth="1"/>
    <col min="13023" max="13024" width="13.85546875" style="78" customWidth="1"/>
    <col min="13025" max="13028" width="9.140625" style="78"/>
    <col min="13029" max="13029" width="13.140625" style="78" customWidth="1"/>
    <col min="13030" max="13033" width="9.140625" style="78"/>
    <col min="13034" max="13034" width="13.42578125" style="78" customWidth="1"/>
    <col min="13035" max="13038" width="9.140625" style="78"/>
    <col min="13039" max="13042" width="9.140625" style="78" customWidth="1"/>
    <col min="13043" max="13043" width="13.140625" style="78" customWidth="1"/>
    <col min="13044" max="13045" width="9.140625" style="78" customWidth="1"/>
    <col min="13046" max="13046" width="13.42578125" style="78" customWidth="1"/>
    <col min="13047" max="13272" width="9.140625" style="78"/>
    <col min="13273" max="13273" width="0" style="78" hidden="1" customWidth="1"/>
    <col min="13274" max="13274" width="11.28515625" style="78" customWidth="1"/>
    <col min="13275" max="13277" width="9.140625" style="78"/>
    <col min="13278" max="13278" width="30.140625" style="78" customWidth="1"/>
    <col min="13279" max="13280" width="13.85546875" style="78" customWidth="1"/>
    <col min="13281" max="13284" width="9.140625" style="78"/>
    <col min="13285" max="13285" width="13.140625" style="78" customWidth="1"/>
    <col min="13286" max="13289" width="9.140625" style="78"/>
    <col min="13290" max="13290" width="13.42578125" style="78" customWidth="1"/>
    <col min="13291" max="13294" width="9.140625" style="78"/>
    <col min="13295" max="13298" width="9.140625" style="78" customWidth="1"/>
    <col min="13299" max="13299" width="13.140625" style="78" customWidth="1"/>
    <col min="13300" max="13301" width="9.140625" style="78" customWidth="1"/>
    <col min="13302" max="13302" width="13.42578125" style="78" customWidth="1"/>
    <col min="13303" max="13528" width="9.140625" style="78"/>
    <col min="13529" max="13529" width="0" style="78" hidden="1" customWidth="1"/>
    <col min="13530" max="13530" width="11.28515625" style="78" customWidth="1"/>
    <col min="13531" max="13533" width="9.140625" style="78"/>
    <col min="13534" max="13534" width="30.140625" style="78" customWidth="1"/>
    <col min="13535" max="13536" width="13.85546875" style="78" customWidth="1"/>
    <col min="13537" max="13540" width="9.140625" style="78"/>
    <col min="13541" max="13541" width="13.140625" style="78" customWidth="1"/>
    <col min="13542" max="13545" width="9.140625" style="78"/>
    <col min="13546" max="13546" width="13.42578125" style="78" customWidth="1"/>
    <col min="13547" max="13550" width="9.140625" style="78"/>
    <col min="13551" max="13554" width="9.140625" style="78" customWidth="1"/>
    <col min="13555" max="13555" width="13.140625" style="78" customWidth="1"/>
    <col min="13556" max="13557" width="9.140625" style="78" customWidth="1"/>
    <col min="13558" max="13558" width="13.42578125" style="78" customWidth="1"/>
    <col min="13559" max="13784" width="9.140625" style="78"/>
    <col min="13785" max="13785" width="0" style="78" hidden="1" customWidth="1"/>
    <col min="13786" max="13786" width="11.28515625" style="78" customWidth="1"/>
    <col min="13787" max="13789" width="9.140625" style="78"/>
    <col min="13790" max="13790" width="30.140625" style="78" customWidth="1"/>
    <col min="13791" max="13792" width="13.85546875" style="78" customWidth="1"/>
    <col min="13793" max="13796" width="9.140625" style="78"/>
    <col min="13797" max="13797" width="13.140625" style="78" customWidth="1"/>
    <col min="13798" max="13801" width="9.140625" style="78"/>
    <col min="13802" max="13802" width="13.42578125" style="78" customWidth="1"/>
    <col min="13803" max="13806" width="9.140625" style="78"/>
    <col min="13807" max="13810" width="9.140625" style="78" customWidth="1"/>
    <col min="13811" max="13811" width="13.140625" style="78" customWidth="1"/>
    <col min="13812" max="13813" width="9.140625" style="78" customWidth="1"/>
    <col min="13814" max="13814" width="13.42578125" style="78" customWidth="1"/>
    <col min="13815" max="14040" width="9.140625" style="78"/>
    <col min="14041" max="14041" width="0" style="78" hidden="1" customWidth="1"/>
    <col min="14042" max="14042" width="11.28515625" style="78" customWidth="1"/>
    <col min="14043" max="14045" width="9.140625" style="78"/>
    <col min="14046" max="14046" width="30.140625" style="78" customWidth="1"/>
    <col min="14047" max="14048" width="13.85546875" style="78" customWidth="1"/>
    <col min="14049" max="14052" width="9.140625" style="78"/>
    <col min="14053" max="14053" width="13.140625" style="78" customWidth="1"/>
    <col min="14054" max="14057" width="9.140625" style="78"/>
    <col min="14058" max="14058" width="13.42578125" style="78" customWidth="1"/>
    <col min="14059" max="14062" width="9.140625" style="78"/>
    <col min="14063" max="14066" width="9.140625" style="78" customWidth="1"/>
    <col min="14067" max="14067" width="13.140625" style="78" customWidth="1"/>
    <col min="14068" max="14069" width="9.140625" style="78" customWidth="1"/>
    <col min="14070" max="14070" width="13.42578125" style="78" customWidth="1"/>
    <col min="14071" max="14296" width="9.140625" style="78"/>
    <col min="14297" max="14297" width="0" style="78" hidden="1" customWidth="1"/>
    <col min="14298" max="14298" width="11.28515625" style="78" customWidth="1"/>
    <col min="14299" max="14301" width="9.140625" style="78"/>
    <col min="14302" max="14302" width="30.140625" style="78" customWidth="1"/>
    <col min="14303" max="14304" width="13.85546875" style="78" customWidth="1"/>
    <col min="14305" max="14308" width="9.140625" style="78"/>
    <col min="14309" max="14309" width="13.140625" style="78" customWidth="1"/>
    <col min="14310" max="14313" width="9.140625" style="78"/>
    <col min="14314" max="14314" width="13.42578125" style="78" customWidth="1"/>
    <col min="14315" max="14318" width="9.140625" style="78"/>
    <col min="14319" max="14322" width="9.140625" style="78" customWidth="1"/>
    <col min="14323" max="14323" width="13.140625" style="78" customWidth="1"/>
    <col min="14324" max="14325" width="9.140625" style="78" customWidth="1"/>
    <col min="14326" max="14326" width="13.42578125" style="78" customWidth="1"/>
    <col min="14327" max="14552" width="9.140625" style="78"/>
    <col min="14553" max="14553" width="0" style="78" hidden="1" customWidth="1"/>
    <col min="14554" max="14554" width="11.28515625" style="78" customWidth="1"/>
    <col min="14555" max="14557" width="9.140625" style="78"/>
    <col min="14558" max="14558" width="30.140625" style="78" customWidth="1"/>
    <col min="14559" max="14560" width="13.85546875" style="78" customWidth="1"/>
    <col min="14561" max="14564" width="9.140625" style="78"/>
    <col min="14565" max="14565" width="13.140625" style="78" customWidth="1"/>
    <col min="14566" max="14569" width="9.140625" style="78"/>
    <col min="14570" max="14570" width="13.42578125" style="78" customWidth="1"/>
    <col min="14571" max="14574" width="9.140625" style="78"/>
    <col min="14575" max="14578" width="9.140625" style="78" customWidth="1"/>
    <col min="14579" max="14579" width="13.140625" style="78" customWidth="1"/>
    <col min="14580" max="14581" width="9.140625" style="78" customWidth="1"/>
    <col min="14582" max="14582" width="13.42578125" style="78" customWidth="1"/>
    <col min="14583" max="14808" width="9.140625" style="78"/>
    <col min="14809" max="14809" width="0" style="78" hidden="1" customWidth="1"/>
    <col min="14810" max="14810" width="11.28515625" style="78" customWidth="1"/>
    <col min="14811" max="14813" width="9.140625" style="78"/>
    <col min="14814" max="14814" width="30.140625" style="78" customWidth="1"/>
    <col min="14815" max="14816" width="13.85546875" style="78" customWidth="1"/>
    <col min="14817" max="14820" width="9.140625" style="78"/>
    <col min="14821" max="14821" width="13.140625" style="78" customWidth="1"/>
    <col min="14822" max="14825" width="9.140625" style="78"/>
    <col min="14826" max="14826" width="13.42578125" style="78" customWidth="1"/>
    <col min="14827" max="14830" width="9.140625" style="78"/>
    <col min="14831" max="14834" width="9.140625" style="78" customWidth="1"/>
    <col min="14835" max="14835" width="13.140625" style="78" customWidth="1"/>
    <col min="14836" max="14837" width="9.140625" style="78" customWidth="1"/>
    <col min="14838" max="14838" width="13.42578125" style="78" customWidth="1"/>
    <col min="14839" max="15064" width="9.140625" style="78"/>
    <col min="15065" max="15065" width="0" style="78" hidden="1" customWidth="1"/>
    <col min="15066" max="15066" width="11.28515625" style="78" customWidth="1"/>
    <col min="15067" max="15069" width="9.140625" style="78"/>
    <col min="15070" max="15070" width="30.140625" style="78" customWidth="1"/>
    <col min="15071" max="15072" width="13.85546875" style="78" customWidth="1"/>
    <col min="15073" max="15076" width="9.140625" style="78"/>
    <col min="15077" max="15077" width="13.140625" style="78" customWidth="1"/>
    <col min="15078" max="15081" width="9.140625" style="78"/>
    <col min="15082" max="15082" width="13.42578125" style="78" customWidth="1"/>
    <col min="15083" max="15086" width="9.140625" style="78"/>
    <col min="15087" max="15090" width="9.140625" style="78" customWidth="1"/>
    <col min="15091" max="15091" width="13.140625" style="78" customWidth="1"/>
    <col min="15092" max="15093" width="9.140625" style="78" customWidth="1"/>
    <col min="15094" max="15094" width="13.42578125" style="78" customWidth="1"/>
    <col min="15095" max="15320" width="9.140625" style="78"/>
    <col min="15321" max="15321" width="0" style="78" hidden="1" customWidth="1"/>
    <col min="15322" max="15322" width="11.28515625" style="78" customWidth="1"/>
    <col min="15323" max="15325" width="9.140625" style="78"/>
    <col min="15326" max="15326" width="30.140625" style="78" customWidth="1"/>
    <col min="15327" max="15328" width="13.85546875" style="78" customWidth="1"/>
    <col min="15329" max="15332" width="9.140625" style="78"/>
    <col min="15333" max="15333" width="13.140625" style="78" customWidth="1"/>
    <col min="15334" max="15337" width="9.140625" style="78"/>
    <col min="15338" max="15338" width="13.42578125" style="78" customWidth="1"/>
    <col min="15339" max="15342" width="9.140625" style="78"/>
    <col min="15343" max="15346" width="9.140625" style="78" customWidth="1"/>
    <col min="15347" max="15347" width="13.140625" style="78" customWidth="1"/>
    <col min="15348" max="15349" width="9.140625" style="78" customWidth="1"/>
    <col min="15350" max="15350" width="13.42578125" style="78" customWidth="1"/>
    <col min="15351" max="15576" width="9.140625" style="78"/>
    <col min="15577" max="15577" width="0" style="78" hidden="1" customWidth="1"/>
    <col min="15578" max="15578" width="11.28515625" style="78" customWidth="1"/>
    <col min="15579" max="15581" width="9.140625" style="78"/>
    <col min="15582" max="15582" width="30.140625" style="78" customWidth="1"/>
    <col min="15583" max="15584" width="13.85546875" style="78" customWidth="1"/>
    <col min="15585" max="15588" width="9.140625" style="78"/>
    <col min="15589" max="15589" width="13.140625" style="78" customWidth="1"/>
    <col min="15590" max="15593" width="9.140625" style="78"/>
    <col min="15594" max="15594" width="13.42578125" style="78" customWidth="1"/>
    <col min="15595" max="15598" width="9.140625" style="78"/>
    <col min="15599" max="15602" width="9.140625" style="78" customWidth="1"/>
    <col min="15603" max="15603" width="13.140625" style="78" customWidth="1"/>
    <col min="15604" max="15605" width="9.140625" style="78" customWidth="1"/>
    <col min="15606" max="15606" width="13.42578125" style="78" customWidth="1"/>
    <col min="15607" max="15832" width="9.140625" style="78"/>
    <col min="15833" max="15833" width="0" style="78" hidden="1" customWidth="1"/>
    <col min="15834" max="15834" width="11.28515625" style="78" customWidth="1"/>
    <col min="15835" max="15837" width="9.140625" style="78"/>
    <col min="15838" max="15838" width="30.140625" style="78" customWidth="1"/>
    <col min="15839" max="15840" width="13.85546875" style="78" customWidth="1"/>
    <col min="15841" max="15844" width="9.140625" style="78"/>
    <col min="15845" max="15845" width="13.140625" style="78" customWidth="1"/>
    <col min="15846" max="15849" width="9.140625" style="78"/>
    <col min="15850" max="15850" width="13.42578125" style="78" customWidth="1"/>
    <col min="15851" max="15854" width="9.140625" style="78"/>
    <col min="15855" max="15858" width="9.140625" style="78" customWidth="1"/>
    <col min="15859" max="15859" width="13.140625" style="78" customWidth="1"/>
    <col min="15860" max="15861" width="9.140625" style="78" customWidth="1"/>
    <col min="15862" max="15862" width="13.42578125" style="78" customWidth="1"/>
    <col min="15863" max="16088" width="9.140625" style="78"/>
    <col min="16089" max="16089" width="0" style="78" hidden="1" customWidth="1"/>
    <col min="16090" max="16090" width="11.28515625" style="78" customWidth="1"/>
    <col min="16091" max="16093" width="9.140625" style="78"/>
    <col min="16094" max="16094" width="30.140625" style="78" customWidth="1"/>
    <col min="16095" max="16096" width="13.85546875" style="78" customWidth="1"/>
    <col min="16097" max="16100" width="9.140625" style="78"/>
    <col min="16101" max="16101" width="13.140625" style="78" customWidth="1"/>
    <col min="16102" max="16105" width="9.140625" style="78"/>
    <col min="16106" max="16106" width="13.42578125" style="78" customWidth="1"/>
    <col min="16107" max="16110" width="9.140625" style="78"/>
    <col min="16111" max="16114" width="9.140625" style="78" customWidth="1"/>
    <col min="16115" max="16115" width="13.140625" style="78" customWidth="1"/>
    <col min="16116" max="16117" width="9.140625" style="78" customWidth="1"/>
    <col min="16118" max="16118" width="13.42578125" style="78" customWidth="1"/>
    <col min="16119" max="16384" width="9.140625" style="78"/>
  </cols>
  <sheetData>
    <row r="1" spans="2:18" s="2" customFormat="1" ht="12.75" x14ac:dyDescent="0.2"/>
    <row r="2" spans="2:18" s="2" customFormat="1" ht="12.75" x14ac:dyDescent="0.2">
      <c r="B2" s="1"/>
      <c r="G2" s="2" t="s">
        <v>0</v>
      </c>
    </row>
    <row r="3" spans="2:18" s="2" customFormat="1" ht="12.75" x14ac:dyDescent="0.2">
      <c r="G3" s="2" t="s">
        <v>575</v>
      </c>
    </row>
    <row r="4" spans="2:18" s="2" customFormat="1" ht="12.75" x14ac:dyDescent="0.2">
      <c r="M4" s="67"/>
      <c r="N4" s="67"/>
    </row>
    <row r="5" spans="2:18" s="2" customFormat="1" ht="12.75" customHeight="1" x14ac:dyDescent="0.2">
      <c r="B5" s="763" t="s">
        <v>2</v>
      </c>
      <c r="C5" s="764"/>
      <c r="D5" s="765"/>
      <c r="E5" s="769"/>
      <c r="F5" s="769"/>
      <c r="G5" s="763" t="s">
        <v>3</v>
      </c>
      <c r="H5" s="764"/>
      <c r="I5" s="764"/>
      <c r="J5" s="766"/>
      <c r="K5" s="1121"/>
      <c r="L5" s="1121"/>
      <c r="M5" s="767"/>
    </row>
    <row r="6" spans="2:18" s="2" customFormat="1" ht="12.75" customHeight="1" x14ac:dyDescent="0.2">
      <c r="B6" s="763" t="s">
        <v>4</v>
      </c>
      <c r="C6" s="764"/>
      <c r="D6" s="765"/>
      <c r="E6" s="766" t="s">
        <v>594</v>
      </c>
      <c r="F6" s="767"/>
      <c r="G6" s="763" t="s">
        <v>5</v>
      </c>
      <c r="H6" s="764"/>
      <c r="I6" s="764"/>
      <c r="J6" s="766" t="s">
        <v>599</v>
      </c>
      <c r="K6" s="1121"/>
      <c r="L6" s="1121"/>
      <c r="M6" s="767"/>
    </row>
    <row r="7" spans="2:18" s="2" customFormat="1" ht="12.75" customHeight="1" x14ac:dyDescent="0.2">
      <c r="B7" s="763" t="s">
        <v>6</v>
      </c>
      <c r="C7" s="764"/>
      <c r="D7" s="765"/>
      <c r="E7" s="766">
        <v>186442084</v>
      </c>
      <c r="F7" s="767"/>
      <c r="G7" s="763" t="s">
        <v>7</v>
      </c>
      <c r="H7" s="764"/>
      <c r="I7" s="764"/>
      <c r="J7" s="766" t="s">
        <v>600</v>
      </c>
      <c r="K7" s="1121"/>
      <c r="L7" s="1121"/>
      <c r="M7" s="767"/>
    </row>
    <row r="8" spans="2:18" s="2" customFormat="1" ht="12.75" customHeight="1" x14ac:dyDescent="0.2">
      <c r="B8" s="763" t="s">
        <v>8</v>
      </c>
      <c r="C8" s="764"/>
      <c r="D8" s="765"/>
      <c r="E8" s="766" t="s">
        <v>595</v>
      </c>
      <c r="F8" s="767"/>
      <c r="G8" s="763" t="s">
        <v>9</v>
      </c>
      <c r="H8" s="764"/>
      <c r="I8" s="764"/>
      <c r="J8" s="766" t="s">
        <v>601</v>
      </c>
      <c r="K8" s="1121"/>
      <c r="L8" s="1121"/>
      <c r="M8" s="767"/>
    </row>
    <row r="9" spans="2:18" s="2" customFormat="1" ht="12.75" customHeight="1" x14ac:dyDescent="0.2">
      <c r="B9" s="763" t="s">
        <v>9</v>
      </c>
      <c r="C9" s="764"/>
      <c r="D9" s="765"/>
      <c r="E9" s="766" t="s">
        <v>596</v>
      </c>
      <c r="F9" s="767"/>
      <c r="G9" s="763" t="s">
        <v>10</v>
      </c>
      <c r="H9" s="764"/>
      <c r="I9" s="764"/>
      <c r="J9" s="766" t="s">
        <v>596</v>
      </c>
      <c r="K9" s="1121"/>
      <c r="L9" s="1121"/>
      <c r="M9" s="767"/>
    </row>
    <row r="10" spans="2:18" s="2" customFormat="1" ht="12.75" customHeight="1" x14ac:dyDescent="0.2">
      <c r="B10" s="763" t="s">
        <v>10</v>
      </c>
      <c r="C10" s="764"/>
      <c r="D10" s="765"/>
      <c r="E10" s="766" t="s">
        <v>596</v>
      </c>
      <c r="F10" s="767"/>
      <c r="G10" s="763" t="s">
        <v>11</v>
      </c>
      <c r="H10" s="764"/>
      <c r="I10" s="764"/>
      <c r="J10" s="766" t="s">
        <v>602</v>
      </c>
      <c r="K10" s="1121"/>
      <c r="L10" s="1121"/>
      <c r="M10" s="767"/>
    </row>
    <row r="11" spans="2:18" s="2" customFormat="1" ht="12.75" customHeight="1" x14ac:dyDescent="0.2">
      <c r="B11" s="763" t="s">
        <v>12</v>
      </c>
      <c r="C11" s="764"/>
      <c r="D11" s="765"/>
      <c r="E11" s="766" t="s">
        <v>597</v>
      </c>
      <c r="F11" s="767"/>
      <c r="G11" s="1119"/>
      <c r="H11" s="1120"/>
      <c r="I11" s="1120"/>
      <c r="J11" s="766"/>
      <c r="K11" s="1121"/>
      <c r="L11" s="1121"/>
      <c r="M11" s="767"/>
    </row>
    <row r="12" spans="2:18" s="2" customFormat="1" ht="12.75" customHeight="1" x14ac:dyDescent="0.2">
      <c r="B12" s="763" t="s">
        <v>11</v>
      </c>
      <c r="C12" s="764"/>
      <c r="D12" s="765"/>
      <c r="E12" s="766" t="s">
        <v>598</v>
      </c>
      <c r="F12" s="767"/>
      <c r="G12" s="1119"/>
      <c r="H12" s="1120"/>
      <c r="I12" s="1120"/>
      <c r="J12" s="766"/>
      <c r="K12" s="1121"/>
      <c r="L12" s="1121"/>
      <c r="M12" s="767"/>
    </row>
    <row r="13" spans="2:18" s="2" customFormat="1" ht="12.75" x14ac:dyDescent="0.2"/>
    <row r="14" spans="2:18" s="2" customFormat="1" ht="15.75" x14ac:dyDescent="0.2">
      <c r="B14" s="676" t="s">
        <v>617</v>
      </c>
      <c r="C14" s="676"/>
      <c r="D14" s="676"/>
      <c r="E14" s="676"/>
      <c r="F14" s="676"/>
      <c r="G14" s="676"/>
      <c r="H14" s="676"/>
      <c r="I14" s="676"/>
      <c r="J14" s="676"/>
      <c r="K14" s="676"/>
      <c r="L14" s="676"/>
      <c r="M14" s="676"/>
      <c r="N14" s="676"/>
      <c r="O14" s="676"/>
      <c r="P14" s="676"/>
      <c r="Q14" s="676"/>
      <c r="R14" s="676"/>
    </row>
    <row r="15" spans="2:18" s="2" customFormat="1" ht="15.75" x14ac:dyDescent="0.2">
      <c r="D15" s="77"/>
      <c r="E15" s="77"/>
      <c r="F15" s="77"/>
      <c r="G15" s="77"/>
      <c r="H15" s="77"/>
      <c r="I15" s="77"/>
      <c r="J15" s="77"/>
      <c r="K15" s="77"/>
      <c r="L15" s="77"/>
      <c r="M15" s="77"/>
      <c r="N15" s="77"/>
    </row>
    <row r="16" spans="2:18" s="2" customFormat="1" ht="12.75" x14ac:dyDescent="0.2"/>
    <row r="17" spans="2:20" s="2" customFormat="1" ht="12.75" x14ac:dyDescent="0.2">
      <c r="E17" s="762">
        <v>42795</v>
      </c>
      <c r="F17" s="762"/>
      <c r="G17" s="762"/>
    </row>
    <row r="18" spans="2:20" s="2" customFormat="1" ht="12.75" x14ac:dyDescent="0.2">
      <c r="E18" s="678" t="s">
        <v>14</v>
      </c>
      <c r="F18" s="678"/>
      <c r="G18" s="678"/>
    </row>
    <row r="19" spans="2:20" s="2" customFormat="1" ht="12.75" x14ac:dyDescent="0.2"/>
    <row r="20" spans="2:20" s="2" customFormat="1" ht="12.75" x14ac:dyDescent="0.2">
      <c r="B20" s="679" t="s">
        <v>15</v>
      </c>
      <c r="C20" s="679"/>
      <c r="D20" s="679"/>
      <c r="E20" s="679"/>
      <c r="F20" s="679"/>
    </row>
    <row r="21" spans="2:20" s="2" customFormat="1" ht="12.75" x14ac:dyDescent="0.2">
      <c r="B21" s="680"/>
      <c r="C21" s="680"/>
      <c r="D21" s="680"/>
      <c r="E21" s="680"/>
      <c r="F21" s="680"/>
    </row>
    <row r="22" spans="2:20" s="2" customFormat="1" ht="13.5" thickBot="1" x14ac:dyDescent="0.25"/>
    <row r="23" spans="2:20" s="8" customFormat="1" ht="12.75" customHeight="1" x14ac:dyDescent="0.25">
      <c r="B23" s="1106" t="s">
        <v>291</v>
      </c>
      <c r="C23" s="1107"/>
      <c r="D23" s="1107"/>
      <c r="E23" s="1107"/>
      <c r="F23" s="1108"/>
      <c r="G23" s="1115" t="s">
        <v>576</v>
      </c>
      <c r="H23" s="670" t="s">
        <v>549</v>
      </c>
      <c r="I23" s="962" t="s">
        <v>69</v>
      </c>
      <c r="J23" s="963"/>
      <c r="K23" s="963"/>
      <c r="L23" s="963"/>
      <c r="M23" s="963"/>
      <c r="N23" s="963"/>
      <c r="O23" s="963"/>
      <c r="P23" s="963"/>
      <c r="Q23" s="963"/>
      <c r="R23" s="963"/>
      <c r="S23" s="963"/>
      <c r="T23" s="964"/>
    </row>
    <row r="24" spans="2:20" s="8" customFormat="1" ht="12.75" customHeight="1" x14ac:dyDescent="0.25">
      <c r="B24" s="1109"/>
      <c r="C24" s="1110"/>
      <c r="D24" s="1110"/>
      <c r="E24" s="1110"/>
      <c r="F24" s="1111"/>
      <c r="G24" s="1116"/>
      <c r="H24" s="671"/>
      <c r="I24" s="965" t="s">
        <v>20</v>
      </c>
      <c r="J24" s="966"/>
      <c r="K24" s="970" t="s">
        <v>21</v>
      </c>
      <c r="L24" s="945" t="s">
        <v>22</v>
      </c>
      <c r="M24" s="942" t="s">
        <v>23</v>
      </c>
      <c r="N24" s="943"/>
      <c r="O24" s="944"/>
      <c r="P24" s="942" t="s">
        <v>24</v>
      </c>
      <c r="Q24" s="944"/>
      <c r="R24" s="945" t="s">
        <v>25</v>
      </c>
      <c r="S24" s="945" t="s">
        <v>26</v>
      </c>
      <c r="T24" s="946" t="s">
        <v>230</v>
      </c>
    </row>
    <row r="25" spans="2:20" s="8" customFormat="1" ht="15" customHeight="1" x14ac:dyDescent="0.25">
      <c r="B25" s="1109"/>
      <c r="C25" s="1110"/>
      <c r="D25" s="1110"/>
      <c r="E25" s="1110"/>
      <c r="F25" s="1111"/>
      <c r="G25" s="1116"/>
      <c r="H25" s="671"/>
      <c r="I25" s="967"/>
      <c r="J25" s="947"/>
      <c r="K25" s="971"/>
      <c r="L25" s="843"/>
      <c r="M25" s="827"/>
      <c r="N25" s="846"/>
      <c r="O25" s="816"/>
      <c r="P25" s="827"/>
      <c r="Q25" s="816"/>
      <c r="R25" s="843"/>
      <c r="S25" s="843"/>
      <c r="T25" s="876"/>
    </row>
    <row r="26" spans="2:20" s="8" customFormat="1" ht="23.25" customHeight="1" x14ac:dyDescent="0.25">
      <c r="B26" s="1109"/>
      <c r="C26" s="1110"/>
      <c r="D26" s="1110"/>
      <c r="E26" s="1110"/>
      <c r="F26" s="1111"/>
      <c r="G26" s="1116"/>
      <c r="H26" s="671"/>
      <c r="I26" s="968"/>
      <c r="J26" s="969"/>
      <c r="K26" s="972"/>
      <c r="L26" s="844"/>
      <c r="M26" s="828"/>
      <c r="N26" s="847"/>
      <c r="O26" s="829"/>
      <c r="P26" s="828"/>
      <c r="Q26" s="829"/>
      <c r="R26" s="844"/>
      <c r="S26" s="843"/>
      <c r="T26" s="876"/>
    </row>
    <row r="27" spans="2:20" s="8" customFormat="1" ht="15" customHeight="1" x14ac:dyDescent="0.25">
      <c r="B27" s="1109"/>
      <c r="C27" s="1110"/>
      <c r="D27" s="1110"/>
      <c r="E27" s="1110"/>
      <c r="F27" s="1111"/>
      <c r="G27" s="1116"/>
      <c r="H27" s="671"/>
      <c r="I27" s="967" t="s">
        <v>621</v>
      </c>
      <c r="J27" s="973" t="s">
        <v>622</v>
      </c>
      <c r="K27" s="973" t="s">
        <v>623</v>
      </c>
      <c r="L27" s="973" t="s">
        <v>624</v>
      </c>
      <c r="M27" s="973" t="s">
        <v>625</v>
      </c>
      <c r="N27" s="947" t="s">
        <v>626</v>
      </c>
      <c r="O27" s="947" t="s">
        <v>627</v>
      </c>
      <c r="P27" s="947" t="s">
        <v>628</v>
      </c>
      <c r="Q27" s="947" t="s">
        <v>629</v>
      </c>
      <c r="R27" s="947" t="s">
        <v>630</v>
      </c>
      <c r="S27" s="843"/>
      <c r="T27" s="876"/>
    </row>
    <row r="28" spans="2:20" s="519" customFormat="1" ht="27.75" customHeight="1" thickBot="1" x14ac:dyDescent="0.3">
      <c r="B28" s="1112"/>
      <c r="C28" s="1113"/>
      <c r="D28" s="1113"/>
      <c r="E28" s="1113"/>
      <c r="F28" s="1114"/>
      <c r="G28" s="1117"/>
      <c r="H28" s="672"/>
      <c r="I28" s="1118"/>
      <c r="J28" s="1063"/>
      <c r="K28" s="1063"/>
      <c r="L28" s="1063"/>
      <c r="M28" s="1063"/>
      <c r="N28" s="1105"/>
      <c r="O28" s="1105"/>
      <c r="P28" s="1105"/>
      <c r="Q28" s="1105"/>
      <c r="R28" s="1105"/>
      <c r="S28" s="874"/>
      <c r="T28" s="877"/>
    </row>
    <row r="29" spans="2:20" s="4" customFormat="1" ht="12.75" x14ac:dyDescent="0.2">
      <c r="B29" s="479" t="s">
        <v>84</v>
      </c>
      <c r="C29" s="899" t="s">
        <v>293</v>
      </c>
      <c r="D29" s="897"/>
      <c r="E29" s="897"/>
      <c r="F29" s="897"/>
      <c r="G29" s="520"/>
      <c r="H29" s="521"/>
      <c r="I29" s="522"/>
      <c r="J29" s="523"/>
      <c r="K29" s="523"/>
      <c r="L29" s="523"/>
      <c r="M29" s="523"/>
      <c r="N29" s="523"/>
      <c r="O29" s="523"/>
      <c r="P29" s="523"/>
      <c r="Q29" s="523"/>
      <c r="R29" s="523"/>
      <c r="S29" s="523"/>
      <c r="T29" s="524"/>
    </row>
    <row r="30" spans="2:20" s="4" customFormat="1" ht="12.75" x14ac:dyDescent="0.2">
      <c r="B30" s="483" t="s">
        <v>142</v>
      </c>
      <c r="C30" s="895" t="s">
        <v>294</v>
      </c>
      <c r="D30" s="895"/>
      <c r="E30" s="895"/>
      <c r="F30" s="895"/>
      <c r="G30" s="525">
        <f>SUM(I30:T30)</f>
        <v>0</v>
      </c>
      <c r="H30" s="526">
        <v>0</v>
      </c>
      <c r="I30" s="527">
        <v>0</v>
      </c>
      <c r="J30" s="485">
        <v>0</v>
      </c>
      <c r="K30" s="485">
        <v>0</v>
      </c>
      <c r="L30" s="485">
        <v>0</v>
      </c>
      <c r="M30" s="485">
        <v>0</v>
      </c>
      <c r="N30" s="485">
        <v>0</v>
      </c>
      <c r="O30" s="485">
        <v>0</v>
      </c>
      <c r="P30" s="485">
        <v>0</v>
      </c>
      <c r="Q30" s="485">
        <v>0</v>
      </c>
      <c r="R30" s="485">
        <v>0</v>
      </c>
      <c r="S30" s="485">
        <v>0</v>
      </c>
      <c r="T30" s="528">
        <v>0</v>
      </c>
    </row>
    <row r="31" spans="2:20" s="4" customFormat="1" ht="12.75" x14ac:dyDescent="0.2">
      <c r="B31" s="483" t="s">
        <v>154</v>
      </c>
      <c r="C31" s="895" t="s">
        <v>295</v>
      </c>
      <c r="D31" s="895"/>
      <c r="E31" s="895"/>
      <c r="F31" s="895"/>
      <c r="G31" s="525">
        <f t="shared" ref="G31:G97" si="0">SUM(I31:T31)</f>
        <v>0</v>
      </c>
      <c r="H31" s="526">
        <v>0</v>
      </c>
      <c r="I31" s="527">
        <v>0</v>
      </c>
      <c r="J31" s="485">
        <v>0</v>
      </c>
      <c r="K31" s="485">
        <v>0</v>
      </c>
      <c r="L31" s="485">
        <v>0</v>
      </c>
      <c r="M31" s="485">
        <v>0</v>
      </c>
      <c r="N31" s="485">
        <v>0</v>
      </c>
      <c r="O31" s="485">
        <v>0</v>
      </c>
      <c r="P31" s="485">
        <v>0</v>
      </c>
      <c r="Q31" s="485">
        <v>0</v>
      </c>
      <c r="R31" s="485">
        <v>0</v>
      </c>
      <c r="S31" s="485">
        <v>0</v>
      </c>
      <c r="T31" s="528">
        <v>0</v>
      </c>
    </row>
    <row r="32" spans="2:20" s="4" customFormat="1" ht="12.75" x14ac:dyDescent="0.2">
      <c r="B32" s="479" t="s">
        <v>96</v>
      </c>
      <c r="C32" s="897" t="s">
        <v>296</v>
      </c>
      <c r="D32" s="897"/>
      <c r="E32" s="897"/>
      <c r="F32" s="897"/>
      <c r="G32" s="525">
        <f t="shared" si="0"/>
        <v>0</v>
      </c>
      <c r="H32" s="526">
        <v>0</v>
      </c>
      <c r="I32" s="527">
        <v>0</v>
      </c>
      <c r="J32" s="485">
        <v>0</v>
      </c>
      <c r="K32" s="485">
        <v>0</v>
      </c>
      <c r="L32" s="485">
        <v>0</v>
      </c>
      <c r="M32" s="485">
        <v>0</v>
      </c>
      <c r="N32" s="485">
        <v>0</v>
      </c>
      <c r="O32" s="485">
        <v>0</v>
      </c>
      <c r="P32" s="485">
        <v>0</v>
      </c>
      <c r="Q32" s="485">
        <v>0</v>
      </c>
      <c r="R32" s="485">
        <v>0</v>
      </c>
      <c r="S32" s="485">
        <v>0</v>
      </c>
      <c r="T32" s="528">
        <v>0</v>
      </c>
    </row>
    <row r="33" spans="2:20" s="4" customFormat="1" ht="12.75" x14ac:dyDescent="0.2">
      <c r="B33" s="305" t="s">
        <v>159</v>
      </c>
      <c r="C33" s="895" t="s">
        <v>297</v>
      </c>
      <c r="D33" s="895"/>
      <c r="E33" s="895"/>
      <c r="F33" s="896"/>
      <c r="G33" s="525">
        <f t="shared" si="0"/>
        <v>847101.44999999984</v>
      </c>
      <c r="H33" s="526">
        <v>0</v>
      </c>
      <c r="I33" s="527">
        <v>840276.08417450055</v>
      </c>
      <c r="J33" s="485">
        <v>0</v>
      </c>
      <c r="K33" s="485">
        <v>330.90901505207739</v>
      </c>
      <c r="L33" s="485">
        <v>38.640440571688195</v>
      </c>
      <c r="M33" s="485">
        <v>0</v>
      </c>
      <c r="N33" s="485">
        <v>0</v>
      </c>
      <c r="O33" s="485">
        <v>0</v>
      </c>
      <c r="P33" s="485">
        <v>165.88351255167538</v>
      </c>
      <c r="Q33" s="485">
        <v>0</v>
      </c>
      <c r="R33" s="485">
        <v>0</v>
      </c>
      <c r="S33" s="485">
        <v>3920.9531908845165</v>
      </c>
      <c r="T33" s="528">
        <v>2368.9796664393912</v>
      </c>
    </row>
    <row r="34" spans="2:20" s="4" customFormat="1" ht="12.75" x14ac:dyDescent="0.2">
      <c r="B34" s="305" t="s">
        <v>161</v>
      </c>
      <c r="C34" s="895" t="s">
        <v>298</v>
      </c>
      <c r="D34" s="895"/>
      <c r="E34" s="895"/>
      <c r="F34" s="896"/>
      <c r="G34" s="525">
        <f t="shared" si="0"/>
        <v>0</v>
      </c>
      <c r="H34" s="526">
        <v>0</v>
      </c>
      <c r="I34" s="527">
        <v>0</v>
      </c>
      <c r="J34" s="485">
        <v>0</v>
      </c>
      <c r="K34" s="485">
        <v>0</v>
      </c>
      <c r="L34" s="485">
        <v>0</v>
      </c>
      <c r="M34" s="485">
        <v>0</v>
      </c>
      <c r="N34" s="485">
        <v>0</v>
      </c>
      <c r="O34" s="485">
        <v>0</v>
      </c>
      <c r="P34" s="485">
        <v>0</v>
      </c>
      <c r="Q34" s="485">
        <v>0</v>
      </c>
      <c r="R34" s="485">
        <v>0</v>
      </c>
      <c r="S34" s="485">
        <v>0</v>
      </c>
      <c r="T34" s="528">
        <v>0</v>
      </c>
    </row>
    <row r="35" spans="2:20" s="4" customFormat="1" ht="12.75" x14ac:dyDescent="0.2">
      <c r="B35" s="305" t="s">
        <v>164</v>
      </c>
      <c r="C35" s="895" t="s">
        <v>299</v>
      </c>
      <c r="D35" s="895"/>
      <c r="E35" s="895"/>
      <c r="F35" s="896"/>
      <c r="G35" s="525">
        <f t="shared" si="0"/>
        <v>0</v>
      </c>
      <c r="H35" s="526">
        <v>0</v>
      </c>
      <c r="I35" s="527">
        <v>0</v>
      </c>
      <c r="J35" s="485">
        <v>0</v>
      </c>
      <c r="K35" s="485">
        <v>0</v>
      </c>
      <c r="L35" s="485">
        <v>0</v>
      </c>
      <c r="M35" s="485">
        <v>0</v>
      </c>
      <c r="N35" s="485">
        <v>0</v>
      </c>
      <c r="O35" s="485">
        <v>0</v>
      </c>
      <c r="P35" s="485">
        <v>0</v>
      </c>
      <c r="Q35" s="485">
        <v>0</v>
      </c>
      <c r="R35" s="485">
        <v>0</v>
      </c>
      <c r="S35" s="485">
        <v>0</v>
      </c>
      <c r="T35" s="528">
        <v>0</v>
      </c>
    </row>
    <row r="36" spans="2:20" s="4" customFormat="1" ht="12.75" x14ac:dyDescent="0.2">
      <c r="B36" s="305" t="s">
        <v>200</v>
      </c>
      <c r="C36" s="895" t="s">
        <v>300</v>
      </c>
      <c r="D36" s="895"/>
      <c r="E36" s="895"/>
      <c r="F36" s="896"/>
      <c r="G36" s="525">
        <f t="shared" si="0"/>
        <v>21234.520000000004</v>
      </c>
      <c r="H36" s="526">
        <v>0</v>
      </c>
      <c r="I36" s="527">
        <v>21063.426718163588</v>
      </c>
      <c r="J36" s="485">
        <v>0</v>
      </c>
      <c r="K36" s="485">
        <v>8.2949853270864278</v>
      </c>
      <c r="L36" s="485">
        <v>0.96861032185498486</v>
      </c>
      <c r="M36" s="485">
        <v>0</v>
      </c>
      <c r="N36" s="485">
        <v>0</v>
      </c>
      <c r="O36" s="485">
        <v>0</v>
      </c>
      <c r="P36" s="485">
        <v>4.1582466479650124</v>
      </c>
      <c r="Q36" s="485">
        <v>0</v>
      </c>
      <c r="R36" s="485">
        <v>0</v>
      </c>
      <c r="S36" s="485">
        <v>98.287588754453296</v>
      </c>
      <c r="T36" s="528">
        <v>59.383850785051287</v>
      </c>
    </row>
    <row r="37" spans="2:20" s="4" customFormat="1" ht="12.75" x14ac:dyDescent="0.2">
      <c r="B37" s="305" t="s">
        <v>201</v>
      </c>
      <c r="C37" s="895" t="s">
        <v>301</v>
      </c>
      <c r="D37" s="895"/>
      <c r="E37" s="895"/>
      <c r="F37" s="896"/>
      <c r="G37" s="525">
        <f t="shared" si="0"/>
        <v>0</v>
      </c>
      <c r="H37" s="526">
        <v>0</v>
      </c>
      <c r="I37" s="527">
        <v>0</v>
      </c>
      <c r="J37" s="485">
        <v>0</v>
      </c>
      <c r="K37" s="485">
        <v>0</v>
      </c>
      <c r="L37" s="485">
        <v>0</v>
      </c>
      <c r="M37" s="485">
        <v>0</v>
      </c>
      <c r="N37" s="485">
        <v>0</v>
      </c>
      <c r="O37" s="485">
        <v>0</v>
      </c>
      <c r="P37" s="485">
        <v>0</v>
      </c>
      <c r="Q37" s="485">
        <v>0</v>
      </c>
      <c r="R37" s="485">
        <v>0</v>
      </c>
      <c r="S37" s="485">
        <v>0</v>
      </c>
      <c r="T37" s="528">
        <v>0</v>
      </c>
    </row>
    <row r="38" spans="2:20" s="4" customFormat="1" ht="12.75" x14ac:dyDescent="0.2">
      <c r="B38" s="305" t="s">
        <v>203</v>
      </c>
      <c r="C38" s="315" t="s">
        <v>302</v>
      </c>
      <c r="D38" s="315"/>
      <c r="E38" s="315"/>
      <c r="F38" s="316"/>
      <c r="G38" s="525">
        <f t="shared" si="0"/>
        <v>0</v>
      </c>
      <c r="H38" s="526">
        <v>0</v>
      </c>
      <c r="I38" s="527">
        <v>0</v>
      </c>
      <c r="J38" s="485">
        <v>0</v>
      </c>
      <c r="K38" s="485">
        <v>0</v>
      </c>
      <c r="L38" s="485">
        <v>0</v>
      </c>
      <c r="M38" s="485">
        <v>0</v>
      </c>
      <c r="N38" s="485">
        <v>0</v>
      </c>
      <c r="O38" s="485">
        <v>0</v>
      </c>
      <c r="P38" s="485">
        <v>0</v>
      </c>
      <c r="Q38" s="485">
        <v>0</v>
      </c>
      <c r="R38" s="485">
        <v>0</v>
      </c>
      <c r="S38" s="485">
        <v>0</v>
      </c>
      <c r="T38" s="528">
        <v>0</v>
      </c>
    </row>
    <row r="39" spans="2:20" s="4" customFormat="1" ht="12.75" x14ac:dyDescent="0.2">
      <c r="B39" s="305" t="s">
        <v>205</v>
      </c>
      <c r="C39" s="315" t="s">
        <v>303</v>
      </c>
      <c r="D39" s="315"/>
      <c r="E39" s="315"/>
      <c r="F39" s="316"/>
      <c r="G39" s="525">
        <f t="shared" si="0"/>
        <v>102575.37</v>
      </c>
      <c r="H39" s="526">
        <v>0</v>
      </c>
      <c r="I39" s="527">
        <v>101748.88761712135</v>
      </c>
      <c r="J39" s="485">
        <v>0</v>
      </c>
      <c r="K39" s="485">
        <v>40.069716154189578</v>
      </c>
      <c r="L39" s="485">
        <v>4.6789643538019314</v>
      </c>
      <c r="M39" s="485">
        <v>0</v>
      </c>
      <c r="N39" s="485">
        <v>0</v>
      </c>
      <c r="O39" s="485">
        <v>0</v>
      </c>
      <c r="P39" s="485">
        <v>20.086806222427963</v>
      </c>
      <c r="Q39" s="485">
        <v>0</v>
      </c>
      <c r="R39" s="485">
        <v>0</v>
      </c>
      <c r="S39" s="485">
        <v>474.78755266876243</v>
      </c>
      <c r="T39" s="528">
        <v>286.85934347945835</v>
      </c>
    </row>
    <row r="40" spans="2:20" s="4" customFormat="1" ht="12.75" x14ac:dyDescent="0.2">
      <c r="B40" s="305" t="s">
        <v>207</v>
      </c>
      <c r="C40" s="315" t="s">
        <v>304</v>
      </c>
      <c r="D40" s="315"/>
      <c r="E40" s="315"/>
      <c r="F40" s="316"/>
      <c r="G40" s="525">
        <f t="shared" si="0"/>
        <v>11094.95</v>
      </c>
      <c r="H40" s="526">
        <v>0</v>
      </c>
      <c r="I40" s="527">
        <v>8887.8957048782067</v>
      </c>
      <c r="J40" s="485">
        <v>0</v>
      </c>
      <c r="K40" s="485">
        <v>3.500141047660783</v>
      </c>
      <c r="L40" s="485">
        <v>0.40871353149257117</v>
      </c>
      <c r="M40" s="485">
        <v>0</v>
      </c>
      <c r="N40" s="485">
        <v>0</v>
      </c>
      <c r="O40" s="485">
        <v>0</v>
      </c>
      <c r="P40" s="485">
        <v>1.7546082608867466</v>
      </c>
      <c r="Q40" s="485">
        <v>0</v>
      </c>
      <c r="R40" s="485">
        <v>0</v>
      </c>
      <c r="S40" s="485">
        <v>41.473301074047804</v>
      </c>
      <c r="T40" s="528">
        <v>2159.917531207705</v>
      </c>
    </row>
    <row r="41" spans="2:20" s="4" customFormat="1" ht="12.75" x14ac:dyDescent="0.2">
      <c r="B41" s="305" t="s">
        <v>305</v>
      </c>
      <c r="C41" s="895" t="s">
        <v>306</v>
      </c>
      <c r="D41" s="895"/>
      <c r="E41" s="895"/>
      <c r="F41" s="896"/>
      <c r="G41" s="525">
        <f t="shared" si="0"/>
        <v>0</v>
      </c>
      <c r="H41" s="526">
        <v>0</v>
      </c>
      <c r="I41" s="527">
        <v>0</v>
      </c>
      <c r="J41" s="485">
        <v>0</v>
      </c>
      <c r="K41" s="485">
        <v>0</v>
      </c>
      <c r="L41" s="485">
        <v>0</v>
      </c>
      <c r="M41" s="485">
        <v>0</v>
      </c>
      <c r="N41" s="485">
        <v>0</v>
      </c>
      <c r="O41" s="485">
        <v>0</v>
      </c>
      <c r="P41" s="485">
        <v>0</v>
      </c>
      <c r="Q41" s="485">
        <v>0</v>
      </c>
      <c r="R41" s="485">
        <v>0</v>
      </c>
      <c r="S41" s="485">
        <v>0</v>
      </c>
      <c r="T41" s="528">
        <v>0</v>
      </c>
    </row>
    <row r="42" spans="2:20" s="4" customFormat="1" ht="12.75" x14ac:dyDescent="0.2">
      <c r="B42" s="479" t="s">
        <v>121</v>
      </c>
      <c r="C42" s="899" t="s">
        <v>307</v>
      </c>
      <c r="D42" s="897"/>
      <c r="E42" s="897"/>
      <c r="F42" s="897"/>
      <c r="G42" s="525">
        <f t="shared" si="0"/>
        <v>0</v>
      </c>
      <c r="H42" s="526">
        <v>0</v>
      </c>
      <c r="I42" s="527">
        <v>0</v>
      </c>
      <c r="J42" s="485">
        <v>0</v>
      </c>
      <c r="K42" s="485">
        <v>0</v>
      </c>
      <c r="L42" s="485">
        <v>0</v>
      </c>
      <c r="M42" s="485">
        <v>0</v>
      </c>
      <c r="N42" s="485">
        <v>0</v>
      </c>
      <c r="O42" s="485">
        <v>0</v>
      </c>
      <c r="P42" s="485">
        <v>0</v>
      </c>
      <c r="Q42" s="485">
        <v>0</v>
      </c>
      <c r="R42" s="485">
        <v>0</v>
      </c>
      <c r="S42" s="485">
        <v>0</v>
      </c>
      <c r="T42" s="528">
        <v>0</v>
      </c>
    </row>
    <row r="43" spans="2:20" s="4" customFormat="1" ht="12.75" x14ac:dyDescent="0.2">
      <c r="B43" s="483" t="s">
        <v>123</v>
      </c>
      <c r="C43" s="895" t="s">
        <v>308</v>
      </c>
      <c r="D43" s="895"/>
      <c r="E43" s="895"/>
      <c r="F43" s="895"/>
      <c r="G43" s="525">
        <f t="shared" si="0"/>
        <v>273141.90999999997</v>
      </c>
      <c r="H43" s="526">
        <v>0</v>
      </c>
      <c r="I43" s="527">
        <v>87823.908957319712</v>
      </c>
      <c r="J43" s="485">
        <v>0</v>
      </c>
      <c r="K43" s="485">
        <v>20375.693922125382</v>
      </c>
      <c r="L43" s="485">
        <v>4.0386184954586017</v>
      </c>
      <c r="M43" s="485">
        <v>0</v>
      </c>
      <c r="N43" s="485">
        <v>0</v>
      </c>
      <c r="O43" s="485">
        <v>0</v>
      </c>
      <c r="P43" s="485">
        <v>17.337799775857107</v>
      </c>
      <c r="Q43" s="485">
        <v>0</v>
      </c>
      <c r="R43" s="485">
        <v>0</v>
      </c>
      <c r="S43" s="485">
        <v>164673.32987385886</v>
      </c>
      <c r="T43" s="528">
        <v>247.6008284247541</v>
      </c>
    </row>
    <row r="44" spans="2:20" s="4" customFormat="1" ht="12.75" x14ac:dyDescent="0.2">
      <c r="B44" s="483" t="s">
        <v>126</v>
      </c>
      <c r="C44" s="1049" t="s">
        <v>309</v>
      </c>
      <c r="D44" s="895"/>
      <c r="E44" s="895"/>
      <c r="F44" s="895"/>
      <c r="G44" s="525">
        <f t="shared" si="0"/>
        <v>28454.200000000004</v>
      </c>
      <c r="H44" s="526">
        <v>0</v>
      </c>
      <c r="I44" s="527">
        <v>0</v>
      </c>
      <c r="J44" s="485">
        <v>0</v>
      </c>
      <c r="K44" s="485">
        <v>0</v>
      </c>
      <c r="L44" s="485">
        <v>0</v>
      </c>
      <c r="M44" s="485">
        <v>0</v>
      </c>
      <c r="N44" s="485">
        <v>0</v>
      </c>
      <c r="O44" s="485">
        <v>0</v>
      </c>
      <c r="P44" s="485">
        <v>0</v>
      </c>
      <c r="Q44" s="485">
        <v>0</v>
      </c>
      <c r="R44" s="485">
        <v>0</v>
      </c>
      <c r="S44" s="485">
        <v>0</v>
      </c>
      <c r="T44" s="528">
        <v>28454.200000000004</v>
      </c>
    </row>
    <row r="45" spans="2:20" s="4" customFormat="1" ht="12.75" x14ac:dyDescent="0.2">
      <c r="B45" s="479" t="s">
        <v>133</v>
      </c>
      <c r="C45" s="897" t="s">
        <v>310</v>
      </c>
      <c r="D45" s="897"/>
      <c r="E45" s="897"/>
      <c r="F45" s="897"/>
      <c r="G45" s="525">
        <f t="shared" si="0"/>
        <v>0</v>
      </c>
      <c r="H45" s="526">
        <v>0</v>
      </c>
      <c r="I45" s="527">
        <v>0</v>
      </c>
      <c r="J45" s="485">
        <v>0</v>
      </c>
      <c r="K45" s="485">
        <v>0</v>
      </c>
      <c r="L45" s="485">
        <v>0</v>
      </c>
      <c r="M45" s="485">
        <v>0</v>
      </c>
      <c r="N45" s="485">
        <v>0</v>
      </c>
      <c r="O45" s="485">
        <v>0</v>
      </c>
      <c r="P45" s="485">
        <v>0</v>
      </c>
      <c r="Q45" s="485">
        <v>0</v>
      </c>
      <c r="R45" s="485">
        <v>0</v>
      </c>
      <c r="S45" s="485">
        <v>0</v>
      </c>
      <c r="T45" s="528">
        <v>0</v>
      </c>
    </row>
    <row r="46" spans="2:20" s="4" customFormat="1" ht="12.75" x14ac:dyDescent="0.2">
      <c r="B46" s="483" t="s">
        <v>135</v>
      </c>
      <c r="C46" s="895" t="s">
        <v>311</v>
      </c>
      <c r="D46" s="895"/>
      <c r="E46" s="895"/>
      <c r="F46" s="895"/>
      <c r="G46" s="525">
        <f t="shared" si="0"/>
        <v>2553.1299999999997</v>
      </c>
      <c r="H46" s="526">
        <v>0</v>
      </c>
      <c r="I46" s="527">
        <v>2532.5586194999933</v>
      </c>
      <c r="J46" s="485">
        <v>0</v>
      </c>
      <c r="K46" s="485">
        <v>0.99734657944442229</v>
      </c>
      <c r="L46" s="485">
        <v>0.11646074745450416</v>
      </c>
      <c r="M46" s="485">
        <v>0</v>
      </c>
      <c r="N46" s="485">
        <v>0</v>
      </c>
      <c r="O46" s="485">
        <v>0</v>
      </c>
      <c r="P46" s="485">
        <v>0.49996629376689061</v>
      </c>
      <c r="Q46" s="485">
        <v>0</v>
      </c>
      <c r="R46" s="485">
        <v>0</v>
      </c>
      <c r="S46" s="485">
        <v>11.817596605746557</v>
      </c>
      <c r="T46" s="528">
        <v>7.1400102735940347</v>
      </c>
    </row>
    <row r="47" spans="2:20" s="4" customFormat="1" ht="12.75" x14ac:dyDescent="0.2">
      <c r="B47" s="483" t="s">
        <v>137</v>
      </c>
      <c r="C47" s="895" t="s">
        <v>312</v>
      </c>
      <c r="D47" s="895"/>
      <c r="E47" s="895"/>
      <c r="F47" s="895"/>
      <c r="G47" s="525">
        <f t="shared" si="0"/>
        <v>1716.96</v>
      </c>
      <c r="H47" s="526">
        <v>0</v>
      </c>
      <c r="I47" s="527">
        <v>37.585936618913692</v>
      </c>
      <c r="J47" s="485">
        <v>0</v>
      </c>
      <c r="K47" s="485">
        <v>14.962785504223653</v>
      </c>
      <c r="L47" s="485">
        <v>1.747213275443346</v>
      </c>
      <c r="M47" s="485">
        <v>0</v>
      </c>
      <c r="N47" s="485">
        <v>0</v>
      </c>
      <c r="O47" s="485">
        <v>0</v>
      </c>
      <c r="P47" s="485">
        <v>7.5007911664397824</v>
      </c>
      <c r="Q47" s="485">
        <v>0</v>
      </c>
      <c r="R47" s="485">
        <v>0</v>
      </c>
      <c r="S47" s="485">
        <v>177.29460032412018</v>
      </c>
      <c r="T47" s="528">
        <v>1477.8686731108594</v>
      </c>
    </row>
    <row r="48" spans="2:20" s="4" customFormat="1" ht="12.75" x14ac:dyDescent="0.2">
      <c r="B48" s="479" t="s">
        <v>313</v>
      </c>
      <c r="C48" s="897" t="s">
        <v>314</v>
      </c>
      <c r="D48" s="897"/>
      <c r="E48" s="897"/>
      <c r="F48" s="897"/>
      <c r="G48" s="525">
        <f t="shared" si="0"/>
        <v>0</v>
      </c>
      <c r="H48" s="526">
        <v>0</v>
      </c>
      <c r="I48" s="527">
        <v>0</v>
      </c>
      <c r="J48" s="485">
        <v>0</v>
      </c>
      <c r="K48" s="485">
        <v>0</v>
      </c>
      <c r="L48" s="485">
        <v>0</v>
      </c>
      <c r="M48" s="485">
        <v>0</v>
      </c>
      <c r="N48" s="485">
        <v>0</v>
      </c>
      <c r="O48" s="485">
        <v>0</v>
      </c>
      <c r="P48" s="485">
        <v>0</v>
      </c>
      <c r="Q48" s="485">
        <v>0</v>
      </c>
      <c r="R48" s="485">
        <v>0</v>
      </c>
      <c r="S48" s="485">
        <v>0</v>
      </c>
      <c r="T48" s="528">
        <v>0</v>
      </c>
    </row>
    <row r="49" spans="2:20" s="4" customFormat="1" ht="12.75" x14ac:dyDescent="0.2">
      <c r="B49" s="483" t="s">
        <v>315</v>
      </c>
      <c r="C49" s="895" t="s">
        <v>316</v>
      </c>
      <c r="D49" s="895"/>
      <c r="E49" s="895"/>
      <c r="F49" s="895"/>
      <c r="G49" s="525">
        <f t="shared" si="0"/>
        <v>0</v>
      </c>
      <c r="H49" s="526">
        <v>0</v>
      </c>
      <c r="I49" s="527">
        <v>0</v>
      </c>
      <c r="J49" s="485">
        <v>0</v>
      </c>
      <c r="K49" s="485">
        <v>0</v>
      </c>
      <c r="L49" s="485">
        <v>0</v>
      </c>
      <c r="M49" s="485">
        <v>0</v>
      </c>
      <c r="N49" s="485">
        <v>0</v>
      </c>
      <c r="O49" s="485">
        <v>0</v>
      </c>
      <c r="P49" s="485">
        <v>0</v>
      </c>
      <c r="Q49" s="485">
        <v>0</v>
      </c>
      <c r="R49" s="485">
        <v>0</v>
      </c>
      <c r="S49" s="485">
        <v>0</v>
      </c>
      <c r="T49" s="528">
        <v>0</v>
      </c>
    </row>
    <row r="50" spans="2:20" s="4" customFormat="1" ht="12.75" x14ac:dyDescent="0.2">
      <c r="B50" s="483" t="s">
        <v>317</v>
      </c>
      <c r="C50" s="895" t="s">
        <v>318</v>
      </c>
      <c r="D50" s="895"/>
      <c r="E50" s="895"/>
      <c r="F50" s="895"/>
      <c r="G50" s="525">
        <f t="shared" si="0"/>
        <v>0</v>
      </c>
      <c r="H50" s="526">
        <v>0</v>
      </c>
      <c r="I50" s="527">
        <v>0</v>
      </c>
      <c r="J50" s="485">
        <v>0</v>
      </c>
      <c r="K50" s="485">
        <v>0</v>
      </c>
      <c r="L50" s="485">
        <v>0</v>
      </c>
      <c r="M50" s="485">
        <v>0</v>
      </c>
      <c r="N50" s="485">
        <v>0</v>
      </c>
      <c r="O50" s="485">
        <v>0</v>
      </c>
      <c r="P50" s="485">
        <v>0</v>
      </c>
      <c r="Q50" s="485">
        <v>0</v>
      </c>
      <c r="R50" s="485">
        <v>0</v>
      </c>
      <c r="S50" s="485">
        <v>0</v>
      </c>
      <c r="T50" s="528">
        <v>0</v>
      </c>
    </row>
    <row r="51" spans="2:20" s="4" customFormat="1" ht="12.75" x14ac:dyDescent="0.2">
      <c r="B51" s="479" t="s">
        <v>319</v>
      </c>
      <c r="C51" s="897" t="s">
        <v>320</v>
      </c>
      <c r="D51" s="897"/>
      <c r="E51" s="897"/>
      <c r="F51" s="897"/>
      <c r="G51" s="525">
        <f t="shared" si="0"/>
        <v>0</v>
      </c>
      <c r="H51" s="526">
        <v>0</v>
      </c>
      <c r="I51" s="527">
        <v>0</v>
      </c>
      <c r="J51" s="485">
        <v>0</v>
      </c>
      <c r="K51" s="485">
        <v>0</v>
      </c>
      <c r="L51" s="485">
        <v>0</v>
      </c>
      <c r="M51" s="485">
        <v>0</v>
      </c>
      <c r="N51" s="485">
        <v>0</v>
      </c>
      <c r="O51" s="485">
        <v>0</v>
      </c>
      <c r="P51" s="485">
        <v>0</v>
      </c>
      <c r="Q51" s="485">
        <v>0</v>
      </c>
      <c r="R51" s="485">
        <v>0</v>
      </c>
      <c r="S51" s="485">
        <v>0</v>
      </c>
      <c r="T51" s="528">
        <v>0</v>
      </c>
    </row>
    <row r="52" spans="2:20" s="4" customFormat="1" ht="12.75" x14ac:dyDescent="0.2">
      <c r="B52" s="483" t="s">
        <v>321</v>
      </c>
      <c r="C52" s="895" t="s">
        <v>322</v>
      </c>
      <c r="D52" s="895"/>
      <c r="E52" s="895"/>
      <c r="F52" s="895"/>
      <c r="G52" s="525">
        <f t="shared" si="0"/>
        <v>0</v>
      </c>
      <c r="H52" s="526">
        <v>0</v>
      </c>
      <c r="I52" s="527">
        <v>0</v>
      </c>
      <c r="J52" s="485">
        <v>0</v>
      </c>
      <c r="K52" s="485">
        <v>0</v>
      </c>
      <c r="L52" s="485">
        <v>0</v>
      </c>
      <c r="M52" s="485">
        <v>0</v>
      </c>
      <c r="N52" s="485">
        <v>0</v>
      </c>
      <c r="O52" s="485">
        <v>0</v>
      </c>
      <c r="P52" s="485">
        <v>0</v>
      </c>
      <c r="Q52" s="485">
        <v>0</v>
      </c>
      <c r="R52" s="485">
        <v>0</v>
      </c>
      <c r="S52" s="485">
        <v>0</v>
      </c>
      <c r="T52" s="528">
        <v>0</v>
      </c>
    </row>
    <row r="53" spans="2:20" s="4" customFormat="1" ht="12.75" x14ac:dyDescent="0.2">
      <c r="B53" s="483" t="s">
        <v>323</v>
      </c>
      <c r="C53" s="895" t="s">
        <v>324</v>
      </c>
      <c r="D53" s="895"/>
      <c r="E53" s="895"/>
      <c r="F53" s="895"/>
      <c r="G53" s="525">
        <f t="shared" si="0"/>
        <v>0</v>
      </c>
      <c r="H53" s="526">
        <v>0</v>
      </c>
      <c r="I53" s="527">
        <v>0</v>
      </c>
      <c r="J53" s="485">
        <v>0</v>
      </c>
      <c r="K53" s="485">
        <v>0</v>
      </c>
      <c r="L53" s="485">
        <v>0</v>
      </c>
      <c r="M53" s="485">
        <v>0</v>
      </c>
      <c r="N53" s="485">
        <v>0</v>
      </c>
      <c r="O53" s="485">
        <v>0</v>
      </c>
      <c r="P53" s="485">
        <v>0</v>
      </c>
      <c r="Q53" s="485">
        <v>0</v>
      </c>
      <c r="R53" s="485">
        <v>0</v>
      </c>
      <c r="S53" s="485">
        <v>0</v>
      </c>
      <c r="T53" s="528">
        <v>0</v>
      </c>
    </row>
    <row r="54" spans="2:20" s="4" customFormat="1" ht="12.75" x14ac:dyDescent="0.2">
      <c r="B54" s="483" t="s">
        <v>325</v>
      </c>
      <c r="C54" s="895" t="s">
        <v>326</v>
      </c>
      <c r="D54" s="895"/>
      <c r="E54" s="895"/>
      <c r="F54" s="895"/>
      <c r="G54" s="525">
        <f t="shared" si="0"/>
        <v>0</v>
      </c>
      <c r="H54" s="526">
        <v>0</v>
      </c>
      <c r="I54" s="527">
        <v>0</v>
      </c>
      <c r="J54" s="485">
        <v>0</v>
      </c>
      <c r="K54" s="485">
        <v>0</v>
      </c>
      <c r="L54" s="485">
        <v>0</v>
      </c>
      <c r="M54" s="485">
        <v>0</v>
      </c>
      <c r="N54" s="485">
        <v>0</v>
      </c>
      <c r="O54" s="485">
        <v>0</v>
      </c>
      <c r="P54" s="485">
        <v>0</v>
      </c>
      <c r="Q54" s="485">
        <v>0</v>
      </c>
      <c r="R54" s="485">
        <v>0</v>
      </c>
      <c r="S54" s="485">
        <v>0</v>
      </c>
      <c r="T54" s="528">
        <v>0</v>
      </c>
    </row>
    <row r="55" spans="2:20" s="4" customFormat="1" ht="12.75" x14ac:dyDescent="0.2">
      <c r="B55" s="483" t="s">
        <v>327</v>
      </c>
      <c r="C55" s="895" t="s">
        <v>328</v>
      </c>
      <c r="D55" s="895"/>
      <c r="E55" s="895"/>
      <c r="F55" s="895"/>
      <c r="G55" s="525">
        <f>SUM(I66)</f>
        <v>10.08480020782758</v>
      </c>
      <c r="H55" s="526">
        <v>0</v>
      </c>
      <c r="I55" s="527">
        <v>463.11095525089934</v>
      </c>
      <c r="J55" s="485">
        <v>0</v>
      </c>
      <c r="K55" s="485">
        <v>277.03583306813994</v>
      </c>
      <c r="L55" s="485">
        <v>2.1296347333329441E-2</v>
      </c>
      <c r="M55" s="485">
        <v>0</v>
      </c>
      <c r="N55" s="485">
        <v>0</v>
      </c>
      <c r="O55" s="485">
        <v>0</v>
      </c>
      <c r="P55" s="485">
        <v>9.1425274865049214E-2</v>
      </c>
      <c r="Q55" s="485">
        <v>0</v>
      </c>
      <c r="R55" s="485">
        <v>0</v>
      </c>
      <c r="S55" s="485">
        <v>2383.6432680174748</v>
      </c>
      <c r="T55" s="528">
        <v>209.43055537462087</v>
      </c>
    </row>
    <row r="56" spans="2:20" s="4" customFormat="1" ht="12.75" x14ac:dyDescent="0.2">
      <c r="B56" s="483" t="s">
        <v>329</v>
      </c>
      <c r="C56" s="895" t="s">
        <v>330</v>
      </c>
      <c r="D56" s="895"/>
      <c r="E56" s="895"/>
      <c r="F56" s="895"/>
      <c r="G56" s="525">
        <f t="shared" si="0"/>
        <v>0</v>
      </c>
      <c r="H56" s="526">
        <v>0</v>
      </c>
      <c r="I56" s="527">
        <v>0</v>
      </c>
      <c r="J56" s="485">
        <v>0</v>
      </c>
      <c r="K56" s="485">
        <v>0</v>
      </c>
      <c r="L56" s="485">
        <v>0</v>
      </c>
      <c r="M56" s="485">
        <v>0</v>
      </c>
      <c r="N56" s="485">
        <v>0</v>
      </c>
      <c r="O56" s="485">
        <v>0</v>
      </c>
      <c r="P56" s="485">
        <v>0</v>
      </c>
      <c r="Q56" s="485">
        <v>0</v>
      </c>
      <c r="R56" s="485">
        <v>0</v>
      </c>
      <c r="S56" s="485">
        <v>0</v>
      </c>
      <c r="T56" s="528">
        <v>0</v>
      </c>
    </row>
    <row r="57" spans="2:20" s="4" customFormat="1" ht="12.75" x14ac:dyDescent="0.2">
      <c r="B57" s="483" t="s">
        <v>331</v>
      </c>
      <c r="C57" s="895" t="s">
        <v>332</v>
      </c>
      <c r="D57" s="895"/>
      <c r="E57" s="895"/>
      <c r="F57" s="895"/>
      <c r="G57" s="525">
        <f t="shared" si="0"/>
        <v>28726.631742354035</v>
      </c>
      <c r="H57" s="526">
        <v>0</v>
      </c>
      <c r="I57" s="527">
        <v>28302.716636691013</v>
      </c>
      <c r="J57" s="485">
        <v>0</v>
      </c>
      <c r="K57" s="485">
        <v>11.145889145168749</v>
      </c>
      <c r="L57" s="485">
        <v>1.3015120396908444</v>
      </c>
      <c r="M57" s="485">
        <v>0</v>
      </c>
      <c r="N57" s="485">
        <v>0</v>
      </c>
      <c r="O57" s="485">
        <v>0</v>
      </c>
      <c r="P57" s="485">
        <v>5.5873945943153158</v>
      </c>
      <c r="Q57" s="485">
        <v>0</v>
      </c>
      <c r="R57" s="485">
        <v>0</v>
      </c>
      <c r="S57" s="485">
        <v>326.08682119591242</v>
      </c>
      <c r="T57" s="528">
        <v>79.793488687930918</v>
      </c>
    </row>
    <row r="58" spans="2:20" s="4" customFormat="1" ht="12.75" x14ac:dyDescent="0.2">
      <c r="B58" s="483" t="s">
        <v>333</v>
      </c>
      <c r="C58" s="895" t="s">
        <v>334</v>
      </c>
      <c r="D58" s="895"/>
      <c r="E58" s="895"/>
      <c r="F58" s="895"/>
      <c r="G58" s="525">
        <f t="shared" si="0"/>
        <v>144.8968952734013</v>
      </c>
      <c r="H58" s="526">
        <v>0</v>
      </c>
      <c r="I58" s="527">
        <v>0</v>
      </c>
      <c r="J58" s="485">
        <v>0</v>
      </c>
      <c r="K58" s="485">
        <v>0</v>
      </c>
      <c r="L58" s="485">
        <v>0</v>
      </c>
      <c r="M58" s="485">
        <v>0</v>
      </c>
      <c r="N58" s="485">
        <v>0</v>
      </c>
      <c r="O58" s="485">
        <v>0</v>
      </c>
      <c r="P58" s="485">
        <v>0</v>
      </c>
      <c r="Q58" s="485">
        <v>0</v>
      </c>
      <c r="R58" s="485">
        <v>0</v>
      </c>
      <c r="S58" s="485">
        <v>144.8968952734013</v>
      </c>
      <c r="T58" s="528">
        <v>0</v>
      </c>
    </row>
    <row r="59" spans="2:20" s="4" customFormat="1" ht="12.75" x14ac:dyDescent="0.2">
      <c r="B59" s="483" t="s">
        <v>335</v>
      </c>
      <c r="C59" s="895" t="s">
        <v>336</v>
      </c>
      <c r="D59" s="895"/>
      <c r="E59" s="895"/>
      <c r="F59" s="895"/>
      <c r="G59" s="525">
        <f t="shared" si="0"/>
        <v>99.545296570898969</v>
      </c>
      <c r="H59" s="526">
        <v>0</v>
      </c>
      <c r="I59" s="527">
        <v>0</v>
      </c>
      <c r="J59" s="485">
        <v>0</v>
      </c>
      <c r="K59" s="485">
        <v>0</v>
      </c>
      <c r="L59" s="485">
        <v>0</v>
      </c>
      <c r="M59" s="485">
        <v>0</v>
      </c>
      <c r="N59" s="485">
        <v>0</v>
      </c>
      <c r="O59" s="485">
        <v>0</v>
      </c>
      <c r="P59" s="485">
        <v>0</v>
      </c>
      <c r="Q59" s="485">
        <v>0</v>
      </c>
      <c r="R59" s="485">
        <v>0</v>
      </c>
      <c r="S59" s="485">
        <v>99.545296570898969</v>
      </c>
      <c r="T59" s="528">
        <v>0</v>
      </c>
    </row>
    <row r="60" spans="2:20" s="4" customFormat="1" ht="12.75" x14ac:dyDescent="0.2">
      <c r="B60" s="483" t="s">
        <v>337</v>
      </c>
      <c r="C60" s="895" t="s">
        <v>338</v>
      </c>
      <c r="D60" s="895"/>
      <c r="E60" s="895"/>
      <c r="F60" s="895"/>
      <c r="G60" s="525">
        <f t="shared" si="0"/>
        <v>200.9137511584801</v>
      </c>
      <c r="H60" s="526">
        <v>0</v>
      </c>
      <c r="I60" s="527">
        <v>199.29492515950443</v>
      </c>
      <c r="J60" s="485">
        <v>0</v>
      </c>
      <c r="K60" s="485">
        <v>7.8484308468921668E-2</v>
      </c>
      <c r="L60" s="485">
        <v>9.1646589221092718E-3</v>
      </c>
      <c r="M60" s="485">
        <v>0</v>
      </c>
      <c r="N60" s="485">
        <v>0</v>
      </c>
      <c r="O60" s="485">
        <v>0</v>
      </c>
      <c r="P60" s="485">
        <v>3.9343904749663601E-2</v>
      </c>
      <c r="Q60" s="485">
        <v>0</v>
      </c>
      <c r="R60" s="485">
        <v>0</v>
      </c>
      <c r="S60" s="485">
        <v>0.92996348158466779</v>
      </c>
      <c r="T60" s="528">
        <v>0.56186964525028626</v>
      </c>
    </row>
    <row r="61" spans="2:20" s="4" customFormat="1" ht="12.75" x14ac:dyDescent="0.2">
      <c r="B61" s="483" t="s">
        <v>339</v>
      </c>
      <c r="C61" s="1049" t="s">
        <v>340</v>
      </c>
      <c r="D61" s="895"/>
      <c r="E61" s="895"/>
      <c r="F61" s="895"/>
      <c r="G61" s="525">
        <f t="shared" si="0"/>
        <v>592.9446632684585</v>
      </c>
      <c r="H61" s="526">
        <v>0</v>
      </c>
      <c r="I61" s="527">
        <v>588.16711951489185</v>
      </c>
      <c r="J61" s="485">
        <v>0</v>
      </c>
      <c r="K61" s="485">
        <v>0.2316260165798929</v>
      </c>
      <c r="L61" s="485">
        <v>2.7047106368811601E-2</v>
      </c>
      <c r="M61" s="485">
        <v>0</v>
      </c>
      <c r="N61" s="485">
        <v>0</v>
      </c>
      <c r="O61" s="485">
        <v>0</v>
      </c>
      <c r="P61" s="485">
        <v>0.11611329846235334</v>
      </c>
      <c r="Q61" s="485">
        <v>0</v>
      </c>
      <c r="R61" s="485">
        <v>0</v>
      </c>
      <c r="S61" s="485">
        <v>2.7445452601461233</v>
      </c>
      <c r="T61" s="528">
        <v>1.6582120720094746</v>
      </c>
    </row>
    <row r="62" spans="2:20" s="4" customFormat="1" ht="12.75" x14ac:dyDescent="0.2">
      <c r="B62" s="483" t="s">
        <v>341</v>
      </c>
      <c r="C62" s="1049" t="s">
        <v>342</v>
      </c>
      <c r="D62" s="895"/>
      <c r="E62" s="895"/>
      <c r="F62" s="895"/>
      <c r="G62" s="525">
        <f t="shared" si="0"/>
        <v>0</v>
      </c>
      <c r="H62" s="526">
        <v>0</v>
      </c>
      <c r="I62" s="527">
        <v>0</v>
      </c>
      <c r="J62" s="485">
        <v>0</v>
      </c>
      <c r="K62" s="485">
        <v>0</v>
      </c>
      <c r="L62" s="485">
        <v>0</v>
      </c>
      <c r="M62" s="485">
        <v>0</v>
      </c>
      <c r="N62" s="485">
        <v>0</v>
      </c>
      <c r="O62" s="485">
        <v>0</v>
      </c>
      <c r="P62" s="485">
        <v>0</v>
      </c>
      <c r="Q62" s="485">
        <v>0</v>
      </c>
      <c r="R62" s="485">
        <v>0</v>
      </c>
      <c r="S62" s="485">
        <v>0</v>
      </c>
      <c r="T62" s="528">
        <v>0</v>
      </c>
    </row>
    <row r="63" spans="2:20" s="4" customFormat="1" ht="12.75" x14ac:dyDescent="0.2">
      <c r="B63" s="483" t="s">
        <v>343</v>
      </c>
      <c r="C63" s="1049" t="s">
        <v>344</v>
      </c>
      <c r="D63" s="895"/>
      <c r="E63" s="895"/>
      <c r="F63" s="895"/>
      <c r="G63" s="525">
        <f t="shared" si="0"/>
        <v>74104.154361600245</v>
      </c>
      <c r="H63" s="526">
        <v>0</v>
      </c>
      <c r="I63" s="527">
        <v>0</v>
      </c>
      <c r="J63" s="485">
        <v>0</v>
      </c>
      <c r="K63" s="485">
        <v>37838.015436051908</v>
      </c>
      <c r="L63" s="485">
        <v>0</v>
      </c>
      <c r="M63" s="485">
        <v>0</v>
      </c>
      <c r="N63" s="485">
        <v>0</v>
      </c>
      <c r="O63" s="485">
        <v>0</v>
      </c>
      <c r="P63" s="485">
        <v>0</v>
      </c>
      <c r="Q63" s="485">
        <v>0</v>
      </c>
      <c r="R63" s="485">
        <v>0</v>
      </c>
      <c r="S63" s="485">
        <v>36266.138925548337</v>
      </c>
      <c r="T63" s="528">
        <v>0</v>
      </c>
    </row>
    <row r="64" spans="2:20" s="4" customFormat="1" ht="12.75" x14ac:dyDescent="0.2">
      <c r="B64" s="483" t="s">
        <v>345</v>
      </c>
      <c r="C64" s="895" t="s">
        <v>346</v>
      </c>
      <c r="D64" s="895"/>
      <c r="E64" s="895"/>
      <c r="F64" s="895"/>
      <c r="G64" s="525">
        <f t="shared" si="0"/>
        <v>4764.9152571825762</v>
      </c>
      <c r="H64" s="526">
        <v>0</v>
      </c>
      <c r="I64" s="527">
        <v>517.29817986470391</v>
      </c>
      <c r="J64" s="485">
        <v>0</v>
      </c>
      <c r="K64" s="485">
        <v>205.93398497739977</v>
      </c>
      <c r="L64" s="485">
        <v>24.047032707639708</v>
      </c>
      <c r="M64" s="485">
        <v>0</v>
      </c>
      <c r="N64" s="485">
        <v>0</v>
      </c>
      <c r="O64" s="485">
        <v>0</v>
      </c>
      <c r="P64" s="485">
        <v>103.23397437944949</v>
      </c>
      <c r="Q64" s="485">
        <v>0</v>
      </c>
      <c r="R64" s="485">
        <v>0</v>
      </c>
      <c r="S64" s="485">
        <v>2440.1194249169207</v>
      </c>
      <c r="T64" s="528">
        <v>1474.2826603364624</v>
      </c>
    </row>
    <row r="65" spans="2:20" s="4" customFormat="1" ht="12.75" x14ac:dyDescent="0.2">
      <c r="B65" s="483" t="s">
        <v>347</v>
      </c>
      <c r="C65" s="895" t="s">
        <v>348</v>
      </c>
      <c r="D65" s="895"/>
      <c r="E65" s="895"/>
      <c r="F65" s="895"/>
      <c r="G65" s="525">
        <f t="shared" si="0"/>
        <v>6371.2230061167738</v>
      </c>
      <c r="H65" s="526">
        <v>0</v>
      </c>
      <c r="I65" s="527">
        <v>1678.041425818062</v>
      </c>
      <c r="J65" s="485">
        <v>0</v>
      </c>
      <c r="K65" s="485">
        <v>259.49057846545742</v>
      </c>
      <c r="L65" s="485">
        <v>7.7165423617707465E-2</v>
      </c>
      <c r="M65" s="485">
        <v>0</v>
      </c>
      <c r="N65" s="485">
        <v>0</v>
      </c>
      <c r="O65" s="485">
        <v>0</v>
      </c>
      <c r="P65" s="485">
        <v>0.33127136564333626</v>
      </c>
      <c r="Q65" s="485">
        <v>0</v>
      </c>
      <c r="R65" s="485">
        <v>0</v>
      </c>
      <c r="S65" s="485">
        <v>4233.9761141245535</v>
      </c>
      <c r="T65" s="528">
        <v>199.30645091944032</v>
      </c>
    </row>
    <row r="66" spans="2:20" s="4" customFormat="1" ht="12.75" x14ac:dyDescent="0.2">
      <c r="B66" s="483" t="s">
        <v>349</v>
      </c>
      <c r="C66" s="895" t="s">
        <v>350</v>
      </c>
      <c r="D66" s="895"/>
      <c r="E66" s="895"/>
      <c r="F66" s="895"/>
      <c r="G66" s="525">
        <f t="shared" si="0"/>
        <v>129.76049497133835</v>
      </c>
      <c r="H66" s="526">
        <v>0</v>
      </c>
      <c r="I66" s="527">
        <v>10.08480020782758</v>
      </c>
      <c r="J66" s="485">
        <v>0</v>
      </c>
      <c r="K66" s="485">
        <v>6.0327897563719715</v>
      </c>
      <c r="L66" s="485">
        <v>4.6375367625836784E-4</v>
      </c>
      <c r="M66" s="485">
        <v>0</v>
      </c>
      <c r="N66" s="485">
        <v>0</v>
      </c>
      <c r="O66" s="485">
        <v>0</v>
      </c>
      <c r="P66" s="485">
        <v>1.990895746485262E-3</v>
      </c>
      <c r="Q66" s="485">
        <v>0</v>
      </c>
      <c r="R66" s="485">
        <v>0</v>
      </c>
      <c r="S66" s="485">
        <v>109.07984714930529</v>
      </c>
      <c r="T66" s="528">
        <v>4.5606032084107566</v>
      </c>
    </row>
    <row r="67" spans="2:20" s="4" customFormat="1" ht="12.75" x14ac:dyDescent="0.2">
      <c r="B67" s="483" t="s">
        <v>351</v>
      </c>
      <c r="C67" s="895" t="s">
        <v>352</v>
      </c>
      <c r="D67" s="895"/>
      <c r="E67" s="895"/>
      <c r="F67" s="895"/>
      <c r="G67" s="525">
        <f t="shared" si="0"/>
        <v>14694.513148748842</v>
      </c>
      <c r="H67" s="526">
        <v>0</v>
      </c>
      <c r="I67" s="527">
        <v>14576.114782333791</v>
      </c>
      <c r="J67" s="485">
        <v>0</v>
      </c>
      <c r="K67" s="485">
        <v>5.7402178602365508</v>
      </c>
      <c r="L67" s="485">
        <v>0.6702886201577396</v>
      </c>
      <c r="M67" s="485">
        <v>0</v>
      </c>
      <c r="N67" s="485">
        <v>0</v>
      </c>
      <c r="O67" s="485">
        <v>0</v>
      </c>
      <c r="P67" s="485">
        <v>2.877550801443248</v>
      </c>
      <c r="Q67" s="485">
        <v>0</v>
      </c>
      <c r="R67" s="485">
        <v>0</v>
      </c>
      <c r="S67" s="485">
        <v>68.016054297960721</v>
      </c>
      <c r="T67" s="528">
        <v>41.094254835252947</v>
      </c>
    </row>
    <row r="68" spans="2:20" s="4" customFormat="1" ht="12.75" x14ac:dyDescent="0.2">
      <c r="B68" s="483" t="s">
        <v>353</v>
      </c>
      <c r="C68" s="895" t="s">
        <v>354</v>
      </c>
      <c r="D68" s="895"/>
      <c r="E68" s="895"/>
      <c r="F68" s="895"/>
      <c r="G68" s="525">
        <f t="shared" si="0"/>
        <v>5375.1395968489351</v>
      </c>
      <c r="H68" s="526">
        <v>0</v>
      </c>
      <c r="I68" s="527">
        <v>5331.8303874128969</v>
      </c>
      <c r="J68" s="485">
        <v>0</v>
      </c>
      <c r="K68" s="485">
        <v>2.0997274290590591</v>
      </c>
      <c r="L68" s="485">
        <v>0.2451864084951918</v>
      </c>
      <c r="M68" s="485">
        <v>0</v>
      </c>
      <c r="N68" s="485">
        <v>0</v>
      </c>
      <c r="O68" s="485">
        <v>0</v>
      </c>
      <c r="P68" s="485">
        <v>1.0525858936741257</v>
      </c>
      <c r="Q68" s="485">
        <v>0</v>
      </c>
      <c r="R68" s="485">
        <v>0</v>
      </c>
      <c r="S68" s="485">
        <v>24.879748173863408</v>
      </c>
      <c r="T68" s="528">
        <v>15.031961530945738</v>
      </c>
    </row>
    <row r="69" spans="2:20" s="4" customFormat="1" ht="12.75" x14ac:dyDescent="0.2">
      <c r="B69" s="483" t="s">
        <v>353</v>
      </c>
      <c r="C69" s="895" t="s">
        <v>355</v>
      </c>
      <c r="D69" s="895"/>
      <c r="E69" s="895"/>
      <c r="F69" s="895"/>
      <c r="G69" s="525">
        <f t="shared" si="0"/>
        <v>130852.53059545874</v>
      </c>
      <c r="H69" s="526">
        <v>0</v>
      </c>
      <c r="I69" s="527">
        <v>1023.6357217610088</v>
      </c>
      <c r="J69" s="485">
        <v>0</v>
      </c>
      <c r="K69" s="485">
        <v>0.40311785000144479</v>
      </c>
      <c r="L69" s="485">
        <v>4.7072308755070152E-2</v>
      </c>
      <c r="M69" s="485">
        <v>0</v>
      </c>
      <c r="N69" s="485">
        <v>0</v>
      </c>
      <c r="O69" s="485">
        <v>0</v>
      </c>
      <c r="P69" s="485">
        <v>0.20208154474121895</v>
      </c>
      <c r="Q69" s="485">
        <v>0</v>
      </c>
      <c r="R69" s="485">
        <v>0</v>
      </c>
      <c r="S69" s="485">
        <v>129825.35667883593</v>
      </c>
      <c r="T69" s="528">
        <v>2.8859231583095313</v>
      </c>
    </row>
    <row r="70" spans="2:20" s="4" customFormat="1" ht="12.75" x14ac:dyDescent="0.2">
      <c r="B70" s="483" t="s">
        <v>356</v>
      </c>
      <c r="C70" s="895" t="s">
        <v>357</v>
      </c>
      <c r="D70" s="895"/>
      <c r="E70" s="895"/>
      <c r="F70" s="895"/>
      <c r="G70" s="525">
        <f t="shared" si="0"/>
        <v>2270.627123880136</v>
      </c>
      <c r="H70" s="526">
        <v>0</v>
      </c>
      <c r="I70" s="527">
        <v>0</v>
      </c>
      <c r="J70" s="485">
        <v>0</v>
      </c>
      <c r="K70" s="485">
        <v>2270.627123880136</v>
      </c>
      <c r="L70" s="485">
        <v>0</v>
      </c>
      <c r="M70" s="485">
        <v>0</v>
      </c>
      <c r="N70" s="485">
        <v>0</v>
      </c>
      <c r="O70" s="485">
        <v>0</v>
      </c>
      <c r="P70" s="485">
        <v>0</v>
      </c>
      <c r="Q70" s="485">
        <v>0</v>
      </c>
      <c r="R70" s="485">
        <v>0</v>
      </c>
      <c r="S70" s="485">
        <v>0</v>
      </c>
      <c r="T70" s="528">
        <v>0</v>
      </c>
    </row>
    <row r="71" spans="2:20" s="4" customFormat="1" ht="12.75" x14ac:dyDescent="0.2">
      <c r="B71" s="483" t="s">
        <v>358</v>
      </c>
      <c r="C71" s="895" t="s">
        <v>359</v>
      </c>
      <c r="D71" s="895"/>
      <c r="E71" s="895"/>
      <c r="F71" s="895"/>
      <c r="G71" s="525">
        <f t="shared" si="0"/>
        <v>121502.03223215936</v>
      </c>
      <c r="H71" s="526">
        <v>0</v>
      </c>
      <c r="I71" s="527">
        <v>1123.1992544241896</v>
      </c>
      <c r="J71" s="485">
        <v>0</v>
      </c>
      <c r="K71" s="485">
        <v>49.391481995958586</v>
      </c>
      <c r="L71" s="485">
        <v>5.1650778664467253E-2</v>
      </c>
      <c r="M71" s="485">
        <v>0</v>
      </c>
      <c r="N71" s="485">
        <v>0</v>
      </c>
      <c r="O71" s="485">
        <v>0</v>
      </c>
      <c r="P71" s="485">
        <v>0.22173692805067896</v>
      </c>
      <c r="Q71" s="485">
        <v>0</v>
      </c>
      <c r="R71" s="485">
        <v>0</v>
      </c>
      <c r="S71" s="485">
        <v>116885.47730740531</v>
      </c>
      <c r="T71" s="528">
        <v>3443.6908006271869</v>
      </c>
    </row>
    <row r="72" spans="2:20" s="4" customFormat="1" ht="12.75" x14ac:dyDescent="0.2">
      <c r="B72" s="483" t="s">
        <v>360</v>
      </c>
      <c r="C72" s="895" t="s">
        <v>361</v>
      </c>
      <c r="D72" s="895"/>
      <c r="E72" s="895"/>
      <c r="F72" s="895"/>
      <c r="G72" s="525">
        <f t="shared" si="0"/>
        <v>588626.48174169182</v>
      </c>
      <c r="H72" s="526">
        <v>0</v>
      </c>
      <c r="I72" s="527">
        <v>2980.8607922121464</v>
      </c>
      <c r="J72" s="485">
        <v>0</v>
      </c>
      <c r="K72" s="485">
        <v>19.594046840716253</v>
      </c>
      <c r="L72" s="485">
        <v>0.13707610684541269</v>
      </c>
      <c r="M72" s="485">
        <v>0</v>
      </c>
      <c r="N72" s="485">
        <v>0</v>
      </c>
      <c r="O72" s="485">
        <v>0</v>
      </c>
      <c r="P72" s="485">
        <v>0.58846808561200536</v>
      </c>
      <c r="Q72" s="485">
        <v>0</v>
      </c>
      <c r="R72" s="485">
        <v>0</v>
      </c>
      <c r="S72" s="485">
        <v>585603.05008267681</v>
      </c>
      <c r="T72" s="528">
        <v>22.251275769724408</v>
      </c>
    </row>
    <row r="73" spans="2:20" s="4" customFormat="1" ht="12.75" x14ac:dyDescent="0.2">
      <c r="B73" s="483" t="s">
        <v>362</v>
      </c>
      <c r="C73" s="895" t="s">
        <v>363</v>
      </c>
      <c r="D73" s="895"/>
      <c r="E73" s="895"/>
      <c r="F73" s="895"/>
      <c r="G73" s="525">
        <f t="shared" si="0"/>
        <v>1141.5613001456375</v>
      </c>
      <c r="H73" s="526">
        <v>0</v>
      </c>
      <c r="I73" s="527">
        <v>0</v>
      </c>
      <c r="J73" s="485">
        <v>0</v>
      </c>
      <c r="K73" s="485">
        <v>1141.5613001456375</v>
      </c>
      <c r="L73" s="485">
        <v>0</v>
      </c>
      <c r="M73" s="485">
        <v>0</v>
      </c>
      <c r="N73" s="485">
        <v>0</v>
      </c>
      <c r="O73" s="485">
        <v>0</v>
      </c>
      <c r="P73" s="485">
        <v>0</v>
      </c>
      <c r="Q73" s="485">
        <v>0</v>
      </c>
      <c r="R73" s="485">
        <v>0</v>
      </c>
      <c r="S73" s="485">
        <v>0</v>
      </c>
      <c r="T73" s="528">
        <v>0</v>
      </c>
    </row>
    <row r="74" spans="2:20" s="4" customFormat="1" ht="12.75" x14ac:dyDescent="0.2">
      <c r="B74" s="483" t="s">
        <v>364</v>
      </c>
      <c r="C74" s="895" t="s">
        <v>365</v>
      </c>
      <c r="D74" s="895"/>
      <c r="E74" s="895"/>
      <c r="F74" s="895"/>
      <c r="G74" s="525">
        <f t="shared" si="0"/>
        <v>5679.208907056799</v>
      </c>
      <c r="H74" s="526">
        <v>0</v>
      </c>
      <c r="I74" s="527">
        <v>4841.7834513699827</v>
      </c>
      <c r="J74" s="485">
        <v>0</v>
      </c>
      <c r="K74" s="485">
        <v>1.9067421091275054</v>
      </c>
      <c r="L74" s="485">
        <v>0.22265139903088368</v>
      </c>
      <c r="M74" s="485">
        <v>0</v>
      </c>
      <c r="N74" s="485">
        <v>0</v>
      </c>
      <c r="O74" s="485">
        <v>0</v>
      </c>
      <c r="P74" s="485">
        <v>0.95584303903743073</v>
      </c>
      <c r="Q74" s="485">
        <v>0</v>
      </c>
      <c r="R74" s="485">
        <v>0</v>
      </c>
      <c r="S74" s="485">
        <v>820.68984069660405</v>
      </c>
      <c r="T74" s="528">
        <v>13.650378443016862</v>
      </c>
    </row>
    <row r="75" spans="2:20" s="4" customFormat="1" ht="12.75" x14ac:dyDescent="0.2">
      <c r="B75" s="483" t="s">
        <v>366</v>
      </c>
      <c r="C75" s="895" t="s">
        <v>367</v>
      </c>
      <c r="D75" s="895"/>
      <c r="E75" s="895"/>
      <c r="F75" s="895"/>
      <c r="G75" s="525">
        <f t="shared" si="0"/>
        <v>132468.93812591024</v>
      </c>
      <c r="H75" s="526">
        <v>0</v>
      </c>
      <c r="I75" s="527">
        <v>2992.5257618298165</v>
      </c>
      <c r="J75" s="485">
        <v>0</v>
      </c>
      <c r="K75" s="485">
        <v>1654.4199223107091</v>
      </c>
      <c r="L75" s="485">
        <v>31.635962950963723</v>
      </c>
      <c r="M75" s="485">
        <v>0</v>
      </c>
      <c r="N75" s="485">
        <v>0</v>
      </c>
      <c r="O75" s="485">
        <v>0</v>
      </c>
      <c r="P75" s="485">
        <v>135.81327178514749</v>
      </c>
      <c r="Q75" s="485">
        <v>0</v>
      </c>
      <c r="R75" s="485">
        <v>0</v>
      </c>
      <c r="S75" s="485">
        <v>18358.446883330307</v>
      </c>
      <c r="T75" s="528">
        <v>109296.0963237033</v>
      </c>
    </row>
    <row r="76" spans="2:20" s="4" customFormat="1" ht="12.75" x14ac:dyDescent="0.2">
      <c r="B76" s="483" t="s">
        <v>368</v>
      </c>
      <c r="C76" s="895" t="s">
        <v>369</v>
      </c>
      <c r="D76" s="895"/>
      <c r="E76" s="895"/>
      <c r="F76" s="895"/>
      <c r="G76" s="525">
        <f t="shared" si="0"/>
        <v>1259.3083873957366</v>
      </c>
      <c r="H76" s="526">
        <v>0</v>
      </c>
      <c r="I76" s="527">
        <v>167.36752722543935</v>
      </c>
      <c r="J76" s="485">
        <v>0</v>
      </c>
      <c r="K76" s="485">
        <v>94.689080411944929</v>
      </c>
      <c r="L76" s="485">
        <v>1.268119957914227</v>
      </c>
      <c r="M76" s="485">
        <v>0</v>
      </c>
      <c r="N76" s="485">
        <v>0</v>
      </c>
      <c r="O76" s="485">
        <v>0</v>
      </c>
      <c r="P76" s="485">
        <v>5.4440422998133577</v>
      </c>
      <c r="Q76" s="485">
        <v>0</v>
      </c>
      <c r="R76" s="485">
        <v>0</v>
      </c>
      <c r="S76" s="485">
        <v>849.77467457110743</v>
      </c>
      <c r="T76" s="528">
        <v>140.76494292951759</v>
      </c>
    </row>
    <row r="77" spans="2:20" s="4" customFormat="1" ht="12.75" x14ac:dyDescent="0.2">
      <c r="B77" s="483" t="s">
        <v>370</v>
      </c>
      <c r="C77" s="895" t="s">
        <v>371</v>
      </c>
      <c r="D77" s="895"/>
      <c r="E77" s="895"/>
      <c r="F77" s="895"/>
      <c r="G77" s="525">
        <f t="shared" si="0"/>
        <v>0</v>
      </c>
      <c r="H77" s="526">
        <v>0</v>
      </c>
      <c r="I77" s="527">
        <v>0</v>
      </c>
      <c r="J77" s="485">
        <v>0</v>
      </c>
      <c r="K77" s="485">
        <v>0</v>
      </c>
      <c r="L77" s="485">
        <v>0</v>
      </c>
      <c r="M77" s="485">
        <v>0</v>
      </c>
      <c r="N77" s="485">
        <v>0</v>
      </c>
      <c r="O77" s="485">
        <v>0</v>
      </c>
      <c r="P77" s="485">
        <v>0</v>
      </c>
      <c r="Q77" s="485">
        <v>0</v>
      </c>
      <c r="R77" s="485">
        <v>0</v>
      </c>
      <c r="S77" s="485">
        <v>0</v>
      </c>
      <c r="T77" s="528">
        <v>0</v>
      </c>
    </row>
    <row r="78" spans="2:20" s="4" customFormat="1" ht="12.75" x14ac:dyDescent="0.2">
      <c r="B78" s="483" t="s">
        <v>372</v>
      </c>
      <c r="C78" s="895" t="s">
        <v>373</v>
      </c>
      <c r="D78" s="895"/>
      <c r="E78" s="895"/>
      <c r="F78" s="895"/>
      <c r="G78" s="525">
        <f t="shared" si="0"/>
        <v>0</v>
      </c>
      <c r="H78" s="526">
        <v>0</v>
      </c>
      <c r="I78" s="527">
        <v>0</v>
      </c>
      <c r="J78" s="485">
        <v>0</v>
      </c>
      <c r="K78" s="485">
        <v>0</v>
      </c>
      <c r="L78" s="485">
        <v>0</v>
      </c>
      <c r="M78" s="485">
        <v>0</v>
      </c>
      <c r="N78" s="485">
        <v>0</v>
      </c>
      <c r="O78" s="485">
        <v>0</v>
      </c>
      <c r="P78" s="485">
        <v>0</v>
      </c>
      <c r="Q78" s="485">
        <v>0</v>
      </c>
      <c r="R78" s="485">
        <v>0</v>
      </c>
      <c r="S78" s="485">
        <v>0</v>
      </c>
      <c r="T78" s="528">
        <v>0</v>
      </c>
    </row>
    <row r="79" spans="2:20" s="4" customFormat="1" ht="12.75" x14ac:dyDescent="0.2">
      <c r="B79" s="479" t="s">
        <v>374</v>
      </c>
      <c r="C79" s="897" t="s">
        <v>375</v>
      </c>
      <c r="D79" s="897"/>
      <c r="E79" s="897"/>
      <c r="F79" s="897"/>
      <c r="G79" s="525">
        <f t="shared" si="0"/>
        <v>0</v>
      </c>
      <c r="H79" s="526">
        <v>0</v>
      </c>
      <c r="I79" s="527">
        <v>0</v>
      </c>
      <c r="J79" s="485">
        <v>0</v>
      </c>
      <c r="K79" s="485">
        <v>0</v>
      </c>
      <c r="L79" s="485">
        <v>0</v>
      </c>
      <c r="M79" s="485">
        <v>0</v>
      </c>
      <c r="N79" s="485">
        <v>0</v>
      </c>
      <c r="O79" s="485">
        <v>0</v>
      </c>
      <c r="P79" s="485">
        <v>0</v>
      </c>
      <c r="Q79" s="485">
        <v>0</v>
      </c>
      <c r="R79" s="485">
        <v>0</v>
      </c>
      <c r="S79" s="485">
        <v>0</v>
      </c>
      <c r="T79" s="528">
        <v>0</v>
      </c>
    </row>
    <row r="80" spans="2:20" s="4" customFormat="1" ht="12.75" x14ac:dyDescent="0.2">
      <c r="B80" s="483" t="s">
        <v>376</v>
      </c>
      <c r="C80" s="895" t="s">
        <v>377</v>
      </c>
      <c r="D80" s="895"/>
      <c r="E80" s="895"/>
      <c r="F80" s="895"/>
      <c r="G80" s="525">
        <f t="shared" si="0"/>
        <v>252.43999999999997</v>
      </c>
      <c r="H80" s="526">
        <v>0</v>
      </c>
      <c r="I80" s="527">
        <v>250.40601062483242</v>
      </c>
      <c r="J80" s="485">
        <v>0</v>
      </c>
      <c r="K80" s="485">
        <v>9.8612358365986072E-2</v>
      </c>
      <c r="L80" s="485">
        <v>1.1515023162712057E-2</v>
      </c>
      <c r="M80" s="485">
        <v>0</v>
      </c>
      <c r="N80" s="485">
        <v>0</v>
      </c>
      <c r="O80" s="485">
        <v>0</v>
      </c>
      <c r="P80" s="485">
        <v>4.9434024588843453E-2</v>
      </c>
      <c r="Q80" s="485">
        <v>0</v>
      </c>
      <c r="R80" s="485">
        <v>0</v>
      </c>
      <c r="S80" s="485">
        <v>1.1684614912498232</v>
      </c>
      <c r="T80" s="528">
        <v>0.70596647780022104</v>
      </c>
    </row>
    <row r="81" spans="2:20" s="4" customFormat="1" ht="12.75" x14ac:dyDescent="0.2">
      <c r="B81" s="483" t="s">
        <v>378</v>
      </c>
      <c r="C81" s="895" t="s">
        <v>379</v>
      </c>
      <c r="D81" s="895"/>
      <c r="E81" s="895"/>
      <c r="F81" s="895"/>
      <c r="G81" s="525">
        <f t="shared" si="0"/>
        <v>0</v>
      </c>
      <c r="H81" s="526">
        <v>0</v>
      </c>
      <c r="I81" s="527">
        <v>0</v>
      </c>
      <c r="J81" s="485">
        <v>0</v>
      </c>
      <c r="K81" s="485">
        <v>0</v>
      </c>
      <c r="L81" s="485">
        <v>0</v>
      </c>
      <c r="M81" s="485">
        <v>0</v>
      </c>
      <c r="N81" s="485">
        <v>0</v>
      </c>
      <c r="O81" s="485">
        <v>0</v>
      </c>
      <c r="P81" s="485">
        <v>0</v>
      </c>
      <c r="Q81" s="485">
        <v>0</v>
      </c>
      <c r="R81" s="485">
        <v>0</v>
      </c>
      <c r="S81" s="485">
        <v>0</v>
      </c>
      <c r="T81" s="528">
        <v>0</v>
      </c>
    </row>
    <row r="82" spans="2:20" s="4" customFormat="1" ht="12.75" x14ac:dyDescent="0.2">
      <c r="B82" s="483" t="s">
        <v>380</v>
      </c>
      <c r="C82" s="895" t="s">
        <v>381</v>
      </c>
      <c r="D82" s="895"/>
      <c r="E82" s="895"/>
      <c r="F82" s="895"/>
      <c r="G82" s="525">
        <f t="shared" si="0"/>
        <v>34338.699999999997</v>
      </c>
      <c r="H82" s="526">
        <v>0</v>
      </c>
      <c r="I82" s="527">
        <v>33381.103117768638</v>
      </c>
      <c r="J82" s="485">
        <v>0</v>
      </c>
      <c r="K82" s="485">
        <v>13.145807862548542</v>
      </c>
      <c r="L82" s="485">
        <v>1.5350437261423575</v>
      </c>
      <c r="M82" s="485">
        <v>0</v>
      </c>
      <c r="N82" s="485">
        <v>0</v>
      </c>
      <c r="O82" s="485">
        <v>0</v>
      </c>
      <c r="P82" s="485">
        <v>693.03994673573891</v>
      </c>
      <c r="Q82" s="485">
        <v>0</v>
      </c>
      <c r="R82" s="485">
        <v>0</v>
      </c>
      <c r="S82" s="485">
        <v>155.7651648665499</v>
      </c>
      <c r="T82" s="528">
        <v>94.110919040375862</v>
      </c>
    </row>
    <row r="83" spans="2:20" s="4" customFormat="1" ht="12.75" x14ac:dyDescent="0.2">
      <c r="B83" s="483" t="s">
        <v>382</v>
      </c>
      <c r="C83" s="895" t="s">
        <v>383</v>
      </c>
      <c r="D83" s="895"/>
      <c r="E83" s="895"/>
      <c r="F83" s="895"/>
      <c r="G83" s="525">
        <f t="shared" si="0"/>
        <v>0</v>
      </c>
      <c r="H83" s="526">
        <v>0</v>
      </c>
      <c r="I83" s="527">
        <v>0</v>
      </c>
      <c r="J83" s="485">
        <v>0</v>
      </c>
      <c r="K83" s="485">
        <v>0</v>
      </c>
      <c r="L83" s="485">
        <v>0</v>
      </c>
      <c r="M83" s="485">
        <v>0</v>
      </c>
      <c r="N83" s="485">
        <v>0</v>
      </c>
      <c r="O83" s="485">
        <v>0</v>
      </c>
      <c r="P83" s="485">
        <v>0</v>
      </c>
      <c r="Q83" s="485">
        <v>0</v>
      </c>
      <c r="R83" s="485">
        <v>0</v>
      </c>
      <c r="S83" s="485">
        <v>0</v>
      </c>
      <c r="T83" s="528">
        <v>0</v>
      </c>
    </row>
    <row r="84" spans="2:20" s="4" customFormat="1" ht="12.75" x14ac:dyDescent="0.2">
      <c r="B84" s="483" t="s">
        <v>384</v>
      </c>
      <c r="C84" s="895" t="s">
        <v>385</v>
      </c>
      <c r="D84" s="895"/>
      <c r="E84" s="895"/>
      <c r="F84" s="895"/>
      <c r="G84" s="525">
        <f t="shared" si="0"/>
        <v>0</v>
      </c>
      <c r="H84" s="526">
        <v>0</v>
      </c>
      <c r="I84" s="527">
        <v>0</v>
      </c>
      <c r="J84" s="485">
        <v>0</v>
      </c>
      <c r="K84" s="485">
        <v>0</v>
      </c>
      <c r="L84" s="485">
        <v>0</v>
      </c>
      <c r="M84" s="485">
        <v>0</v>
      </c>
      <c r="N84" s="485">
        <v>0</v>
      </c>
      <c r="O84" s="485">
        <v>0</v>
      </c>
      <c r="P84" s="485">
        <v>0</v>
      </c>
      <c r="Q84" s="485">
        <v>0</v>
      </c>
      <c r="R84" s="485">
        <v>0</v>
      </c>
      <c r="S84" s="485">
        <v>0</v>
      </c>
      <c r="T84" s="528">
        <v>0</v>
      </c>
    </row>
    <row r="85" spans="2:20" s="4" customFormat="1" ht="12.75" x14ac:dyDescent="0.2">
      <c r="B85" s="483" t="s">
        <v>386</v>
      </c>
      <c r="C85" s="895" t="s">
        <v>387</v>
      </c>
      <c r="D85" s="895"/>
      <c r="E85" s="895"/>
      <c r="F85" s="895"/>
      <c r="G85" s="525">
        <f t="shared" si="0"/>
        <v>0</v>
      </c>
      <c r="H85" s="526">
        <v>0</v>
      </c>
      <c r="I85" s="527">
        <v>0</v>
      </c>
      <c r="J85" s="485">
        <v>0</v>
      </c>
      <c r="K85" s="485">
        <v>0</v>
      </c>
      <c r="L85" s="485">
        <v>0</v>
      </c>
      <c r="M85" s="485">
        <v>0</v>
      </c>
      <c r="N85" s="485">
        <v>0</v>
      </c>
      <c r="O85" s="485">
        <v>0</v>
      </c>
      <c r="P85" s="485">
        <v>0</v>
      </c>
      <c r="Q85" s="485">
        <v>0</v>
      </c>
      <c r="R85" s="485">
        <v>0</v>
      </c>
      <c r="S85" s="485">
        <v>0</v>
      </c>
      <c r="T85" s="528">
        <v>0</v>
      </c>
    </row>
    <row r="86" spans="2:20" s="4" customFormat="1" ht="12.75" x14ac:dyDescent="0.2">
      <c r="B86" s="483" t="s">
        <v>388</v>
      </c>
      <c r="C86" s="895" t="s">
        <v>389</v>
      </c>
      <c r="D86" s="895"/>
      <c r="E86" s="895"/>
      <c r="F86" s="895"/>
      <c r="G86" s="525">
        <f t="shared" si="0"/>
        <v>21198.07</v>
      </c>
      <c r="H86" s="526">
        <v>0</v>
      </c>
      <c r="I86" s="527">
        <v>0</v>
      </c>
      <c r="J86" s="485">
        <v>0</v>
      </c>
      <c r="K86" s="485">
        <v>10067.89</v>
      </c>
      <c r="L86" s="485">
        <v>0</v>
      </c>
      <c r="M86" s="485">
        <v>0</v>
      </c>
      <c r="N86" s="485">
        <v>0</v>
      </c>
      <c r="O86" s="485">
        <v>0</v>
      </c>
      <c r="P86" s="485">
        <v>11130.18</v>
      </c>
      <c r="Q86" s="485">
        <v>0</v>
      </c>
      <c r="R86" s="485">
        <v>0</v>
      </c>
      <c r="S86" s="485">
        <v>0</v>
      </c>
      <c r="T86" s="528">
        <v>0</v>
      </c>
    </row>
    <row r="87" spans="2:20" s="4" customFormat="1" ht="12.75" x14ac:dyDescent="0.2">
      <c r="B87" s="483" t="s">
        <v>390</v>
      </c>
      <c r="C87" s="895" t="s">
        <v>391</v>
      </c>
      <c r="D87" s="895"/>
      <c r="E87" s="895"/>
      <c r="F87" s="895"/>
      <c r="G87" s="525">
        <f t="shared" si="0"/>
        <v>0</v>
      </c>
      <c r="H87" s="526">
        <v>0</v>
      </c>
      <c r="I87" s="527">
        <v>0</v>
      </c>
      <c r="J87" s="485">
        <v>0</v>
      </c>
      <c r="K87" s="485">
        <v>0</v>
      </c>
      <c r="L87" s="485">
        <v>0</v>
      </c>
      <c r="M87" s="485">
        <v>0</v>
      </c>
      <c r="N87" s="485">
        <v>0</v>
      </c>
      <c r="O87" s="485">
        <v>0</v>
      </c>
      <c r="P87" s="485">
        <v>0</v>
      </c>
      <c r="Q87" s="485">
        <v>0</v>
      </c>
      <c r="R87" s="485">
        <v>0</v>
      </c>
      <c r="S87" s="485">
        <v>0</v>
      </c>
      <c r="T87" s="528">
        <v>0</v>
      </c>
    </row>
    <row r="88" spans="2:20" s="4" customFormat="1" ht="12.75" x14ac:dyDescent="0.2">
      <c r="B88" s="483" t="s">
        <v>392</v>
      </c>
      <c r="C88" s="895" t="s">
        <v>393</v>
      </c>
      <c r="D88" s="895"/>
      <c r="E88" s="895"/>
      <c r="F88" s="895"/>
      <c r="G88" s="525">
        <f t="shared" si="0"/>
        <v>0</v>
      </c>
      <c r="H88" s="526">
        <v>0</v>
      </c>
      <c r="I88" s="527">
        <v>0</v>
      </c>
      <c r="J88" s="485">
        <v>0</v>
      </c>
      <c r="K88" s="485">
        <v>0</v>
      </c>
      <c r="L88" s="485">
        <v>0</v>
      </c>
      <c r="M88" s="485">
        <v>0</v>
      </c>
      <c r="N88" s="485">
        <v>0</v>
      </c>
      <c r="O88" s="485">
        <v>0</v>
      </c>
      <c r="P88" s="485">
        <v>0</v>
      </c>
      <c r="Q88" s="485">
        <v>0</v>
      </c>
      <c r="R88" s="485">
        <v>0</v>
      </c>
      <c r="S88" s="485">
        <v>0</v>
      </c>
      <c r="T88" s="528">
        <v>0</v>
      </c>
    </row>
    <row r="89" spans="2:20" s="4" customFormat="1" ht="12.75" x14ac:dyDescent="0.2">
      <c r="B89" s="483" t="s">
        <v>394</v>
      </c>
      <c r="C89" s="895" t="s">
        <v>395</v>
      </c>
      <c r="D89" s="895"/>
      <c r="E89" s="895"/>
      <c r="F89" s="895"/>
      <c r="G89" s="525">
        <f t="shared" si="0"/>
        <v>13363.970000000001</v>
      </c>
      <c r="H89" s="526">
        <v>0</v>
      </c>
      <c r="I89" s="527">
        <v>0</v>
      </c>
      <c r="J89" s="485">
        <v>0</v>
      </c>
      <c r="K89" s="485">
        <v>0</v>
      </c>
      <c r="L89" s="485">
        <v>0</v>
      </c>
      <c r="M89" s="485">
        <v>0</v>
      </c>
      <c r="N89" s="485">
        <v>0</v>
      </c>
      <c r="O89" s="485">
        <v>0</v>
      </c>
      <c r="P89" s="485">
        <v>0</v>
      </c>
      <c r="Q89" s="485">
        <v>0</v>
      </c>
      <c r="R89" s="485">
        <v>0</v>
      </c>
      <c r="S89" s="485">
        <v>0</v>
      </c>
      <c r="T89" s="528">
        <v>13363.970000000001</v>
      </c>
    </row>
    <row r="90" spans="2:20" s="4" customFormat="1" ht="12.75" x14ac:dyDescent="0.2">
      <c r="B90" s="483" t="s">
        <v>396</v>
      </c>
      <c r="C90" s="1049" t="s">
        <v>397</v>
      </c>
      <c r="D90" s="895"/>
      <c r="E90" s="895"/>
      <c r="F90" s="895"/>
      <c r="G90" s="525">
        <f t="shared" si="0"/>
        <v>0</v>
      </c>
      <c r="H90" s="526">
        <v>0</v>
      </c>
      <c r="I90" s="527">
        <v>0</v>
      </c>
      <c r="J90" s="485">
        <v>0</v>
      </c>
      <c r="K90" s="485">
        <v>0</v>
      </c>
      <c r="L90" s="485">
        <v>0</v>
      </c>
      <c r="M90" s="485">
        <v>0</v>
      </c>
      <c r="N90" s="485">
        <v>0</v>
      </c>
      <c r="O90" s="485">
        <v>0</v>
      </c>
      <c r="P90" s="485">
        <v>0</v>
      </c>
      <c r="Q90" s="485">
        <v>0</v>
      </c>
      <c r="R90" s="485">
        <v>0</v>
      </c>
      <c r="S90" s="485">
        <v>0</v>
      </c>
      <c r="T90" s="528">
        <v>0</v>
      </c>
    </row>
    <row r="91" spans="2:20" s="4" customFormat="1" ht="12.75" x14ac:dyDescent="0.2">
      <c r="B91" s="483" t="s">
        <v>398</v>
      </c>
      <c r="C91" s="1051" t="s">
        <v>399</v>
      </c>
      <c r="D91" s="1050"/>
      <c r="E91" s="1050"/>
      <c r="F91" s="1050"/>
      <c r="G91" s="525">
        <f t="shared" si="0"/>
        <v>0</v>
      </c>
      <c r="H91" s="526">
        <v>0</v>
      </c>
      <c r="I91" s="527">
        <v>0</v>
      </c>
      <c r="J91" s="485">
        <v>0</v>
      </c>
      <c r="K91" s="485">
        <v>0</v>
      </c>
      <c r="L91" s="485">
        <v>0</v>
      </c>
      <c r="M91" s="485">
        <v>0</v>
      </c>
      <c r="N91" s="485">
        <v>0</v>
      </c>
      <c r="O91" s="485">
        <v>0</v>
      </c>
      <c r="P91" s="485">
        <v>0</v>
      </c>
      <c r="Q91" s="485">
        <v>0</v>
      </c>
      <c r="R91" s="485">
        <v>0</v>
      </c>
      <c r="S91" s="485">
        <v>0</v>
      </c>
      <c r="T91" s="528">
        <v>0</v>
      </c>
    </row>
    <row r="92" spans="2:20" s="4" customFormat="1" ht="12.75" x14ac:dyDescent="0.2">
      <c r="B92" s="483" t="s">
        <v>400</v>
      </c>
      <c r="C92" s="895" t="s">
        <v>401</v>
      </c>
      <c r="D92" s="895"/>
      <c r="E92" s="895"/>
      <c r="F92" s="895"/>
      <c r="G92" s="525">
        <f t="shared" si="0"/>
        <v>0</v>
      </c>
      <c r="H92" s="526">
        <v>0</v>
      </c>
      <c r="I92" s="527">
        <v>0</v>
      </c>
      <c r="J92" s="485">
        <v>0</v>
      </c>
      <c r="K92" s="485">
        <v>0</v>
      </c>
      <c r="L92" s="485">
        <v>0</v>
      </c>
      <c r="M92" s="485">
        <v>0</v>
      </c>
      <c r="N92" s="485">
        <v>0</v>
      </c>
      <c r="O92" s="485">
        <v>0</v>
      </c>
      <c r="P92" s="485">
        <v>0</v>
      </c>
      <c r="Q92" s="485">
        <v>0</v>
      </c>
      <c r="R92" s="485">
        <v>0</v>
      </c>
      <c r="S92" s="485">
        <v>0</v>
      </c>
      <c r="T92" s="528">
        <v>0</v>
      </c>
    </row>
    <row r="93" spans="2:20" s="4" customFormat="1" ht="12.75" x14ac:dyDescent="0.2">
      <c r="B93" s="483" t="s">
        <v>402</v>
      </c>
      <c r="C93" s="1051" t="s">
        <v>403</v>
      </c>
      <c r="D93" s="1050"/>
      <c r="E93" s="1050"/>
      <c r="F93" s="1050"/>
      <c r="G93" s="525">
        <f t="shared" si="0"/>
        <v>0</v>
      </c>
      <c r="H93" s="526">
        <v>0</v>
      </c>
      <c r="I93" s="527">
        <v>0</v>
      </c>
      <c r="J93" s="485">
        <v>0</v>
      </c>
      <c r="K93" s="485">
        <v>0</v>
      </c>
      <c r="L93" s="485">
        <v>0</v>
      </c>
      <c r="M93" s="485">
        <v>0</v>
      </c>
      <c r="N93" s="485">
        <v>0</v>
      </c>
      <c r="O93" s="485">
        <v>0</v>
      </c>
      <c r="P93" s="485">
        <v>0</v>
      </c>
      <c r="Q93" s="485">
        <v>0</v>
      </c>
      <c r="R93" s="485">
        <v>0</v>
      </c>
      <c r="S93" s="485">
        <v>0</v>
      </c>
      <c r="T93" s="528">
        <v>0</v>
      </c>
    </row>
    <row r="94" spans="2:20" s="4" customFormat="1" ht="12.75" x14ac:dyDescent="0.2">
      <c r="B94" s="483" t="s">
        <v>404</v>
      </c>
      <c r="C94" s="895" t="s">
        <v>405</v>
      </c>
      <c r="D94" s="895"/>
      <c r="E94" s="895"/>
      <c r="F94" s="895"/>
      <c r="G94" s="525">
        <f t="shared" si="0"/>
        <v>273.55</v>
      </c>
      <c r="H94" s="526">
        <v>0</v>
      </c>
      <c r="I94" s="527">
        <v>0</v>
      </c>
      <c r="J94" s="485">
        <v>0</v>
      </c>
      <c r="K94" s="485">
        <v>0</v>
      </c>
      <c r="L94" s="485">
        <v>0</v>
      </c>
      <c r="M94" s="485">
        <v>0</v>
      </c>
      <c r="N94" s="485">
        <v>0</v>
      </c>
      <c r="O94" s="485">
        <v>0</v>
      </c>
      <c r="P94" s="485">
        <v>0</v>
      </c>
      <c r="Q94" s="485">
        <v>0</v>
      </c>
      <c r="R94" s="485">
        <v>0</v>
      </c>
      <c r="S94" s="485">
        <v>0</v>
      </c>
      <c r="T94" s="528">
        <v>273.55</v>
      </c>
    </row>
    <row r="95" spans="2:20" s="4" customFormat="1" ht="12.75" x14ac:dyDescent="0.2">
      <c r="B95" s="483" t="s">
        <v>406</v>
      </c>
      <c r="C95" s="1051" t="s">
        <v>407</v>
      </c>
      <c r="D95" s="1050"/>
      <c r="E95" s="1050"/>
      <c r="F95" s="1050"/>
      <c r="G95" s="525">
        <f t="shared" si="0"/>
        <v>0</v>
      </c>
      <c r="H95" s="526">
        <v>0</v>
      </c>
      <c r="I95" s="527">
        <v>0</v>
      </c>
      <c r="J95" s="485">
        <v>0</v>
      </c>
      <c r="K95" s="485">
        <v>0</v>
      </c>
      <c r="L95" s="485">
        <v>0</v>
      </c>
      <c r="M95" s="485">
        <v>0</v>
      </c>
      <c r="N95" s="485">
        <v>0</v>
      </c>
      <c r="O95" s="485">
        <v>0</v>
      </c>
      <c r="P95" s="485">
        <v>0</v>
      </c>
      <c r="Q95" s="485">
        <v>0</v>
      </c>
      <c r="R95" s="485">
        <v>0</v>
      </c>
      <c r="S95" s="485">
        <v>0</v>
      </c>
      <c r="T95" s="528">
        <v>0</v>
      </c>
    </row>
    <row r="96" spans="2:20" s="4" customFormat="1" ht="12.75" x14ac:dyDescent="0.2">
      <c r="B96" s="483" t="s">
        <v>408</v>
      </c>
      <c r="C96" s="895" t="s">
        <v>409</v>
      </c>
      <c r="D96" s="895"/>
      <c r="E96" s="895"/>
      <c r="F96" s="895"/>
      <c r="G96" s="525">
        <f t="shared" si="0"/>
        <v>1821.6</v>
      </c>
      <c r="H96" s="526">
        <v>0</v>
      </c>
      <c r="I96" s="527">
        <v>0</v>
      </c>
      <c r="J96" s="485">
        <v>0</v>
      </c>
      <c r="K96" s="485">
        <v>0</v>
      </c>
      <c r="L96" s="485">
        <v>0</v>
      </c>
      <c r="M96" s="485">
        <v>0</v>
      </c>
      <c r="N96" s="485">
        <v>0</v>
      </c>
      <c r="O96" s="485">
        <v>0</v>
      </c>
      <c r="P96" s="485">
        <v>0</v>
      </c>
      <c r="Q96" s="485">
        <v>0</v>
      </c>
      <c r="R96" s="485">
        <v>0</v>
      </c>
      <c r="S96" s="485">
        <v>0</v>
      </c>
      <c r="T96" s="528">
        <v>1821.6</v>
      </c>
    </row>
    <row r="97" spans="2:20" s="4" customFormat="1" ht="12.75" x14ac:dyDescent="0.2">
      <c r="B97" s="483" t="s">
        <v>410</v>
      </c>
      <c r="C97" s="895" t="s">
        <v>411</v>
      </c>
      <c r="D97" s="895"/>
      <c r="E97" s="895"/>
      <c r="F97" s="895"/>
      <c r="G97" s="525">
        <f t="shared" si="0"/>
        <v>0</v>
      </c>
      <c r="H97" s="526">
        <v>0</v>
      </c>
      <c r="I97" s="527">
        <v>0</v>
      </c>
      <c r="J97" s="485">
        <v>0</v>
      </c>
      <c r="K97" s="485">
        <v>0</v>
      </c>
      <c r="L97" s="485">
        <v>0</v>
      </c>
      <c r="M97" s="485">
        <v>0</v>
      </c>
      <c r="N97" s="485">
        <v>0</v>
      </c>
      <c r="O97" s="485">
        <v>0</v>
      </c>
      <c r="P97" s="485">
        <v>0</v>
      </c>
      <c r="Q97" s="485">
        <v>0</v>
      </c>
      <c r="R97" s="485">
        <v>0</v>
      </c>
      <c r="S97" s="485">
        <v>0</v>
      </c>
      <c r="T97" s="528">
        <v>0</v>
      </c>
    </row>
    <row r="98" spans="2:20" s="4" customFormat="1" ht="12.75" x14ac:dyDescent="0.2">
      <c r="B98" s="483" t="s">
        <v>412</v>
      </c>
      <c r="C98" s="895" t="s">
        <v>413</v>
      </c>
      <c r="D98" s="895"/>
      <c r="E98" s="895"/>
      <c r="F98" s="895"/>
      <c r="G98" s="525">
        <f t="shared" ref="G98:G161" si="1">SUM(I98:T98)</f>
        <v>96758.18</v>
      </c>
      <c r="H98" s="526">
        <v>0</v>
      </c>
      <c r="I98" s="527">
        <v>173.23446233047682</v>
      </c>
      <c r="J98" s="485">
        <v>0</v>
      </c>
      <c r="K98" s="485">
        <v>68.963828893546221</v>
      </c>
      <c r="L98" s="485">
        <v>8.0529469151445436</v>
      </c>
      <c r="M98" s="485">
        <v>0</v>
      </c>
      <c r="N98" s="485">
        <v>0</v>
      </c>
      <c r="O98" s="485">
        <v>0</v>
      </c>
      <c r="P98" s="485">
        <v>34.57132219282024</v>
      </c>
      <c r="Q98" s="485">
        <v>0</v>
      </c>
      <c r="R98" s="485">
        <v>0</v>
      </c>
      <c r="S98" s="485">
        <v>817.15496603562951</v>
      </c>
      <c r="T98" s="528">
        <v>95656.20247363238</v>
      </c>
    </row>
    <row r="99" spans="2:20" s="4" customFormat="1" ht="12.75" x14ac:dyDescent="0.2">
      <c r="B99" s="483" t="s">
        <v>414</v>
      </c>
      <c r="C99" s="895" t="s">
        <v>415</v>
      </c>
      <c r="D99" s="895"/>
      <c r="E99" s="895"/>
      <c r="F99" s="895"/>
      <c r="G99" s="525">
        <f t="shared" si="1"/>
        <v>176601.03000000003</v>
      </c>
      <c r="H99" s="526">
        <v>0</v>
      </c>
      <c r="I99" s="527">
        <v>7540.2126189361379</v>
      </c>
      <c r="J99" s="485">
        <v>0</v>
      </c>
      <c r="K99" s="485">
        <v>5447.2994101474596</v>
      </c>
      <c r="L99" s="485">
        <v>0.34673977170982884</v>
      </c>
      <c r="M99" s="485">
        <v>0</v>
      </c>
      <c r="N99" s="485">
        <v>0</v>
      </c>
      <c r="O99" s="485">
        <v>0</v>
      </c>
      <c r="P99" s="485">
        <v>166.82855474786527</v>
      </c>
      <c r="Q99" s="485">
        <v>0</v>
      </c>
      <c r="R99" s="485">
        <v>0</v>
      </c>
      <c r="S99" s="485">
        <v>43028.13465095577</v>
      </c>
      <c r="T99" s="528">
        <v>120418.20802544107</v>
      </c>
    </row>
    <row r="100" spans="2:20" s="4" customFormat="1" ht="12.75" x14ac:dyDescent="0.2">
      <c r="B100" s="483" t="s">
        <v>416</v>
      </c>
      <c r="C100" s="895" t="s">
        <v>417</v>
      </c>
      <c r="D100" s="895"/>
      <c r="E100" s="895"/>
      <c r="F100" s="895"/>
      <c r="G100" s="525">
        <f t="shared" si="1"/>
        <v>0</v>
      </c>
      <c r="H100" s="526">
        <v>0</v>
      </c>
      <c r="I100" s="527">
        <v>0</v>
      </c>
      <c r="J100" s="485">
        <v>0</v>
      </c>
      <c r="K100" s="485">
        <v>0</v>
      </c>
      <c r="L100" s="485">
        <v>0</v>
      </c>
      <c r="M100" s="485">
        <v>0</v>
      </c>
      <c r="N100" s="485">
        <v>0</v>
      </c>
      <c r="O100" s="485">
        <v>0</v>
      </c>
      <c r="P100" s="485">
        <v>0</v>
      </c>
      <c r="Q100" s="485">
        <v>0</v>
      </c>
      <c r="R100" s="485">
        <v>0</v>
      </c>
      <c r="S100" s="485">
        <v>0</v>
      </c>
      <c r="T100" s="528">
        <v>0</v>
      </c>
    </row>
    <row r="101" spans="2:20" s="4" customFormat="1" ht="12.75" x14ac:dyDescent="0.2">
      <c r="B101" s="483" t="s">
        <v>418</v>
      </c>
      <c r="C101" s="895" t="s">
        <v>419</v>
      </c>
      <c r="D101" s="895"/>
      <c r="E101" s="895"/>
      <c r="F101" s="895"/>
      <c r="G101" s="525">
        <f t="shared" si="1"/>
        <v>314942.82</v>
      </c>
      <c r="H101" s="526">
        <v>0</v>
      </c>
      <c r="I101" s="527">
        <v>3864.6811023959526</v>
      </c>
      <c r="J101" s="485">
        <v>0</v>
      </c>
      <c r="K101" s="485">
        <v>329.22004279886755</v>
      </c>
      <c r="L101" s="485">
        <v>38.443218286985214</v>
      </c>
      <c r="M101" s="485">
        <v>0</v>
      </c>
      <c r="N101" s="485">
        <v>0</v>
      </c>
      <c r="O101" s="485">
        <v>0</v>
      </c>
      <c r="P101" s="485">
        <v>165.0368367670321</v>
      </c>
      <c r="Q101" s="485">
        <v>0</v>
      </c>
      <c r="R101" s="485">
        <v>0</v>
      </c>
      <c r="S101" s="485">
        <v>161644.53049602188</v>
      </c>
      <c r="T101" s="528">
        <v>148900.90830372929</v>
      </c>
    </row>
    <row r="102" spans="2:20" s="4" customFormat="1" ht="12.75" x14ac:dyDescent="0.2">
      <c r="B102" s="479" t="s">
        <v>420</v>
      </c>
      <c r="C102" s="897" t="s">
        <v>421</v>
      </c>
      <c r="D102" s="897"/>
      <c r="E102" s="897"/>
      <c r="F102" s="897"/>
      <c r="G102" s="525">
        <f t="shared" si="1"/>
        <v>0</v>
      </c>
      <c r="H102" s="526">
        <v>0</v>
      </c>
      <c r="I102" s="527">
        <v>0</v>
      </c>
      <c r="J102" s="485">
        <v>0</v>
      </c>
      <c r="K102" s="485">
        <v>0</v>
      </c>
      <c r="L102" s="485">
        <v>0</v>
      </c>
      <c r="M102" s="485">
        <v>0</v>
      </c>
      <c r="N102" s="485">
        <v>0</v>
      </c>
      <c r="O102" s="485">
        <v>0</v>
      </c>
      <c r="P102" s="485">
        <v>0</v>
      </c>
      <c r="Q102" s="485">
        <v>0</v>
      </c>
      <c r="R102" s="485">
        <v>0</v>
      </c>
      <c r="S102" s="485">
        <v>0</v>
      </c>
      <c r="T102" s="528">
        <v>0</v>
      </c>
    </row>
    <row r="103" spans="2:20" s="4" customFormat="1" ht="12.75" x14ac:dyDescent="0.2">
      <c r="B103" s="483" t="s">
        <v>422</v>
      </c>
      <c r="C103" s="895" t="s">
        <v>423</v>
      </c>
      <c r="D103" s="895"/>
      <c r="E103" s="895"/>
      <c r="F103" s="895"/>
      <c r="G103" s="525">
        <f t="shared" si="1"/>
        <v>851149.77999999933</v>
      </c>
      <c r="H103" s="526">
        <v>0</v>
      </c>
      <c r="I103" s="527">
        <v>140475.54052551038</v>
      </c>
      <c r="J103" s="485">
        <v>0</v>
      </c>
      <c r="K103" s="485">
        <v>44434.50052094696</v>
      </c>
      <c r="L103" s="485">
        <v>11417.844418789044</v>
      </c>
      <c r="M103" s="485">
        <v>0</v>
      </c>
      <c r="N103" s="485">
        <v>0</v>
      </c>
      <c r="O103" s="485">
        <v>0</v>
      </c>
      <c r="P103" s="485">
        <v>39904.11116157283</v>
      </c>
      <c r="Q103" s="485">
        <v>0</v>
      </c>
      <c r="R103" s="485">
        <v>0</v>
      </c>
      <c r="S103" s="485">
        <v>300390.69373978581</v>
      </c>
      <c r="T103" s="528">
        <v>314527.08963339427</v>
      </c>
    </row>
    <row r="104" spans="2:20" s="4" customFormat="1" ht="12.75" x14ac:dyDescent="0.2">
      <c r="B104" s="483" t="s">
        <v>424</v>
      </c>
      <c r="C104" s="895" t="s">
        <v>425</v>
      </c>
      <c r="D104" s="895"/>
      <c r="E104" s="895"/>
      <c r="F104" s="895"/>
      <c r="G104" s="525">
        <f t="shared" si="1"/>
        <v>265145.40999999974</v>
      </c>
      <c r="H104" s="526">
        <v>0</v>
      </c>
      <c r="I104" s="527">
        <v>43760.153221925371</v>
      </c>
      <c r="J104" s="485">
        <v>0</v>
      </c>
      <c r="K104" s="485">
        <v>13841.98661106591</v>
      </c>
      <c r="L104" s="485">
        <v>3556.8229128086391</v>
      </c>
      <c r="M104" s="485">
        <v>0</v>
      </c>
      <c r="N104" s="485">
        <v>0</v>
      </c>
      <c r="O104" s="485">
        <v>0</v>
      </c>
      <c r="P104" s="485">
        <v>12430.705104124921</v>
      </c>
      <c r="Q104" s="485">
        <v>0</v>
      </c>
      <c r="R104" s="485">
        <v>0</v>
      </c>
      <c r="S104" s="485">
        <v>93576.025657693215</v>
      </c>
      <c r="T104" s="528">
        <v>97979.716492381718</v>
      </c>
    </row>
    <row r="105" spans="2:20" s="4" customFormat="1" ht="12.75" x14ac:dyDescent="0.2">
      <c r="B105" s="483" t="s">
        <v>426</v>
      </c>
      <c r="C105" s="895" t="s">
        <v>427</v>
      </c>
      <c r="D105" s="895"/>
      <c r="E105" s="895"/>
      <c r="F105" s="895"/>
      <c r="G105" s="525">
        <f t="shared" si="1"/>
        <v>1711.2399999999989</v>
      </c>
      <c r="H105" s="526">
        <v>0</v>
      </c>
      <c r="I105" s="527">
        <v>282.42662997442642</v>
      </c>
      <c r="J105" s="485">
        <v>0</v>
      </c>
      <c r="K105" s="485">
        <v>89.335739088677542</v>
      </c>
      <c r="L105" s="485">
        <v>22.955621375133958</v>
      </c>
      <c r="M105" s="485">
        <v>0</v>
      </c>
      <c r="N105" s="485">
        <v>0</v>
      </c>
      <c r="O105" s="485">
        <v>0</v>
      </c>
      <c r="P105" s="485">
        <v>80.227373358576088</v>
      </c>
      <c r="Q105" s="485">
        <v>0</v>
      </c>
      <c r="R105" s="485">
        <v>0</v>
      </c>
      <c r="S105" s="485">
        <v>603.9366781664105</v>
      </c>
      <c r="T105" s="528">
        <v>632.35795803677433</v>
      </c>
    </row>
    <row r="106" spans="2:20" s="4" customFormat="1" ht="12.75" x14ac:dyDescent="0.2">
      <c r="B106" s="483" t="s">
        <v>428</v>
      </c>
      <c r="C106" s="895" t="s">
        <v>429</v>
      </c>
      <c r="D106" s="895"/>
      <c r="E106" s="895"/>
      <c r="F106" s="895"/>
      <c r="G106" s="525">
        <f t="shared" si="1"/>
        <v>0</v>
      </c>
      <c r="H106" s="526">
        <v>0</v>
      </c>
      <c r="I106" s="527">
        <v>0</v>
      </c>
      <c r="J106" s="485">
        <v>0</v>
      </c>
      <c r="K106" s="485">
        <v>0</v>
      </c>
      <c r="L106" s="485">
        <v>0</v>
      </c>
      <c r="M106" s="485">
        <v>0</v>
      </c>
      <c r="N106" s="485">
        <v>0</v>
      </c>
      <c r="O106" s="485">
        <v>0</v>
      </c>
      <c r="P106" s="485">
        <v>0</v>
      </c>
      <c r="Q106" s="485">
        <v>0</v>
      </c>
      <c r="R106" s="485">
        <v>0</v>
      </c>
      <c r="S106" s="485">
        <v>0</v>
      </c>
      <c r="T106" s="528">
        <v>0</v>
      </c>
    </row>
    <row r="107" spans="2:20" s="4" customFormat="1" ht="12.75" x14ac:dyDescent="0.2">
      <c r="B107" s="483" t="s">
        <v>430</v>
      </c>
      <c r="C107" s="895" t="s">
        <v>431</v>
      </c>
      <c r="D107" s="895"/>
      <c r="E107" s="895"/>
      <c r="F107" s="895"/>
      <c r="G107" s="525">
        <f t="shared" si="1"/>
        <v>1137.5499999999993</v>
      </c>
      <c r="H107" s="526">
        <v>0</v>
      </c>
      <c r="I107" s="527">
        <v>187.74363206061611</v>
      </c>
      <c r="J107" s="485">
        <v>0</v>
      </c>
      <c r="K107" s="485">
        <v>59.386100138101682</v>
      </c>
      <c r="L107" s="485">
        <v>15.259792370026197</v>
      </c>
      <c r="M107" s="485">
        <v>0</v>
      </c>
      <c r="N107" s="485">
        <v>0</v>
      </c>
      <c r="O107" s="485">
        <v>0</v>
      </c>
      <c r="P107" s="485">
        <v>53.331296933246193</v>
      </c>
      <c r="Q107" s="485">
        <v>0</v>
      </c>
      <c r="R107" s="485">
        <v>0</v>
      </c>
      <c r="S107" s="485">
        <v>401.46803969530885</v>
      </c>
      <c r="T107" s="528">
        <v>420.36113880270011</v>
      </c>
    </row>
    <row r="108" spans="2:20" s="4" customFormat="1" ht="12.75" x14ac:dyDescent="0.2">
      <c r="B108" s="483" t="s">
        <v>432</v>
      </c>
      <c r="C108" s="895" t="s">
        <v>433</v>
      </c>
      <c r="D108" s="895"/>
      <c r="E108" s="895"/>
      <c r="F108" s="895"/>
      <c r="G108" s="525">
        <f t="shared" si="1"/>
        <v>0</v>
      </c>
      <c r="H108" s="526">
        <v>0</v>
      </c>
      <c r="I108" s="527">
        <v>0</v>
      </c>
      <c r="J108" s="485">
        <v>0</v>
      </c>
      <c r="K108" s="485">
        <v>0</v>
      </c>
      <c r="L108" s="485">
        <v>0</v>
      </c>
      <c r="M108" s="485">
        <v>0</v>
      </c>
      <c r="N108" s="485">
        <v>0</v>
      </c>
      <c r="O108" s="485">
        <v>0</v>
      </c>
      <c r="P108" s="485">
        <v>0</v>
      </c>
      <c r="Q108" s="485">
        <v>0</v>
      </c>
      <c r="R108" s="485">
        <v>0</v>
      </c>
      <c r="S108" s="485">
        <v>0</v>
      </c>
      <c r="T108" s="528">
        <v>0</v>
      </c>
    </row>
    <row r="109" spans="2:20" s="4" customFormat="1" ht="12.75" x14ac:dyDescent="0.2">
      <c r="B109" s="483" t="s">
        <v>434</v>
      </c>
      <c r="C109" s="895" t="s">
        <v>435</v>
      </c>
      <c r="D109" s="895"/>
      <c r="E109" s="895"/>
      <c r="F109" s="895"/>
      <c r="G109" s="525">
        <f t="shared" si="1"/>
        <v>0</v>
      </c>
      <c r="H109" s="526">
        <v>0</v>
      </c>
      <c r="I109" s="527">
        <v>0</v>
      </c>
      <c r="J109" s="485">
        <v>0</v>
      </c>
      <c r="K109" s="485">
        <v>0</v>
      </c>
      <c r="L109" s="485">
        <v>0</v>
      </c>
      <c r="M109" s="485">
        <v>0</v>
      </c>
      <c r="N109" s="485">
        <v>0</v>
      </c>
      <c r="O109" s="485">
        <v>0</v>
      </c>
      <c r="P109" s="485">
        <v>0</v>
      </c>
      <c r="Q109" s="485">
        <v>0</v>
      </c>
      <c r="R109" s="485">
        <v>0</v>
      </c>
      <c r="S109" s="485">
        <v>0</v>
      </c>
      <c r="T109" s="528">
        <v>0</v>
      </c>
    </row>
    <row r="110" spans="2:20" s="4" customFormat="1" ht="12.75" x14ac:dyDescent="0.2">
      <c r="B110" s="483" t="s">
        <v>436</v>
      </c>
      <c r="C110" s="895" t="s">
        <v>437</v>
      </c>
      <c r="D110" s="895"/>
      <c r="E110" s="895"/>
      <c r="F110" s="895"/>
      <c r="G110" s="525">
        <f t="shared" si="1"/>
        <v>0</v>
      </c>
      <c r="H110" s="526">
        <v>0</v>
      </c>
      <c r="I110" s="527">
        <v>0</v>
      </c>
      <c r="J110" s="485">
        <v>0</v>
      </c>
      <c r="K110" s="485">
        <v>0</v>
      </c>
      <c r="L110" s="485">
        <v>0</v>
      </c>
      <c r="M110" s="485">
        <v>0</v>
      </c>
      <c r="N110" s="485">
        <v>0</v>
      </c>
      <c r="O110" s="485">
        <v>0</v>
      </c>
      <c r="P110" s="485">
        <v>0</v>
      </c>
      <c r="Q110" s="485">
        <v>0</v>
      </c>
      <c r="R110" s="485">
        <v>0</v>
      </c>
      <c r="S110" s="485">
        <v>0</v>
      </c>
      <c r="T110" s="528">
        <v>0</v>
      </c>
    </row>
    <row r="111" spans="2:20" s="4" customFormat="1" ht="12.75" x14ac:dyDescent="0.2">
      <c r="B111" s="483" t="s">
        <v>438</v>
      </c>
      <c r="C111" s="895" t="s">
        <v>439</v>
      </c>
      <c r="D111" s="895"/>
      <c r="E111" s="895"/>
      <c r="F111" s="895"/>
      <c r="G111" s="525">
        <f t="shared" si="1"/>
        <v>0</v>
      </c>
      <c r="H111" s="526">
        <v>0</v>
      </c>
      <c r="I111" s="527">
        <v>0</v>
      </c>
      <c r="J111" s="485">
        <v>0</v>
      </c>
      <c r="K111" s="485">
        <v>0</v>
      </c>
      <c r="L111" s="485">
        <v>0</v>
      </c>
      <c r="M111" s="485">
        <v>0</v>
      </c>
      <c r="N111" s="485">
        <v>0</v>
      </c>
      <c r="O111" s="485">
        <v>0</v>
      </c>
      <c r="P111" s="485">
        <v>0</v>
      </c>
      <c r="Q111" s="485">
        <v>0</v>
      </c>
      <c r="R111" s="485">
        <v>0</v>
      </c>
      <c r="S111" s="485">
        <v>0</v>
      </c>
      <c r="T111" s="528">
        <v>0</v>
      </c>
    </row>
    <row r="112" spans="2:20" s="4" customFormat="1" ht="12.75" x14ac:dyDescent="0.2">
      <c r="B112" s="479" t="s">
        <v>440</v>
      </c>
      <c r="C112" s="897" t="s">
        <v>441</v>
      </c>
      <c r="D112" s="897"/>
      <c r="E112" s="897"/>
      <c r="F112" s="897"/>
      <c r="G112" s="525">
        <f t="shared" si="1"/>
        <v>0</v>
      </c>
      <c r="H112" s="526">
        <v>0</v>
      </c>
      <c r="I112" s="527">
        <v>0</v>
      </c>
      <c r="J112" s="485">
        <v>0</v>
      </c>
      <c r="K112" s="485">
        <v>0</v>
      </c>
      <c r="L112" s="485">
        <v>0</v>
      </c>
      <c r="M112" s="485">
        <v>0</v>
      </c>
      <c r="N112" s="485">
        <v>0</v>
      </c>
      <c r="O112" s="485">
        <v>0</v>
      </c>
      <c r="P112" s="485">
        <v>0</v>
      </c>
      <c r="Q112" s="485">
        <v>0</v>
      </c>
      <c r="R112" s="485">
        <v>0</v>
      </c>
      <c r="S112" s="485">
        <v>0</v>
      </c>
      <c r="T112" s="528">
        <v>0</v>
      </c>
    </row>
    <row r="113" spans="2:20" s="4" customFormat="1" ht="12.75" x14ac:dyDescent="0.2">
      <c r="B113" s="483" t="s">
        <v>442</v>
      </c>
      <c r="C113" s="895" t="s">
        <v>443</v>
      </c>
      <c r="D113" s="895"/>
      <c r="E113" s="895"/>
      <c r="F113" s="895"/>
      <c r="G113" s="525">
        <f t="shared" si="1"/>
        <v>1792.3699999999997</v>
      </c>
      <c r="H113" s="526">
        <v>0</v>
      </c>
      <c r="I113" s="527">
        <v>194.58682654354965</v>
      </c>
      <c r="J113" s="485">
        <v>0</v>
      </c>
      <c r="K113" s="485">
        <v>77.464105179530762</v>
      </c>
      <c r="L113" s="485">
        <v>9.0455291831731888</v>
      </c>
      <c r="M113" s="485">
        <v>0</v>
      </c>
      <c r="N113" s="485">
        <v>0</v>
      </c>
      <c r="O113" s="485">
        <v>0</v>
      </c>
      <c r="P113" s="485">
        <v>38.832480468477719</v>
      </c>
      <c r="Q113" s="485">
        <v>0</v>
      </c>
      <c r="R113" s="485">
        <f>R34+R111+R62-R92-R100</f>
        <v>0</v>
      </c>
      <c r="S113" s="485">
        <v>917.87505497514007</v>
      </c>
      <c r="T113" s="528">
        <v>554.56600365012832</v>
      </c>
    </row>
    <row r="114" spans="2:20" s="4" customFormat="1" ht="12.75" x14ac:dyDescent="0.2">
      <c r="B114" s="483" t="s">
        <v>444</v>
      </c>
      <c r="C114" s="895" t="s">
        <v>445</v>
      </c>
      <c r="D114" s="895"/>
      <c r="E114" s="895"/>
      <c r="F114" s="895"/>
      <c r="G114" s="525">
        <f t="shared" si="1"/>
        <v>41637</v>
      </c>
      <c r="H114" s="526">
        <v>0</v>
      </c>
      <c r="I114" s="527">
        <v>11416.376130164566</v>
      </c>
      <c r="J114" s="485">
        <v>0</v>
      </c>
      <c r="K114" s="485">
        <v>11400.235756911618</v>
      </c>
      <c r="L114" s="485">
        <v>11.320413129364615</v>
      </c>
      <c r="M114" s="485">
        <v>0</v>
      </c>
      <c r="N114" s="485">
        <v>0</v>
      </c>
      <c r="O114" s="485">
        <v>0</v>
      </c>
      <c r="P114" s="485">
        <v>48.598563206109489</v>
      </c>
      <c r="Q114" s="485">
        <v>0</v>
      </c>
      <c r="R114" s="485">
        <v>0</v>
      </c>
      <c r="S114" s="485">
        <v>18066.433868812237</v>
      </c>
      <c r="T114" s="528">
        <v>694.03526777610512</v>
      </c>
    </row>
    <row r="115" spans="2:20" s="4" customFormat="1" ht="12.75" x14ac:dyDescent="0.2">
      <c r="B115" s="483" t="s">
        <v>446</v>
      </c>
      <c r="C115" s="895" t="s">
        <v>447</v>
      </c>
      <c r="D115" s="895"/>
      <c r="E115" s="895"/>
      <c r="F115" s="895"/>
      <c r="G115" s="525">
        <f t="shared" si="1"/>
        <v>6440</v>
      </c>
      <c r="H115" s="526">
        <v>0</v>
      </c>
      <c r="I115" s="527">
        <v>386.85764595026399</v>
      </c>
      <c r="J115" s="485">
        <v>0</v>
      </c>
      <c r="K115" s="485">
        <v>0.1523483590664497</v>
      </c>
      <c r="L115" s="485">
        <v>1.7789807611542155E-2</v>
      </c>
      <c r="M115" s="485">
        <v>0</v>
      </c>
      <c r="N115" s="485">
        <v>0</v>
      </c>
      <c r="O115" s="485">
        <v>0</v>
      </c>
      <c r="P115" s="485">
        <v>7.6371690657775881E-2</v>
      </c>
      <c r="Q115" s="485">
        <v>0</v>
      </c>
      <c r="R115" s="485">
        <v>0</v>
      </c>
      <c r="S115" s="485">
        <v>4195.8051813563125</v>
      </c>
      <c r="T115" s="528">
        <v>1857.0906628360881</v>
      </c>
    </row>
    <row r="116" spans="2:20" s="4" customFormat="1" ht="12.75" x14ac:dyDescent="0.2">
      <c r="B116" s="483" t="s">
        <v>448</v>
      </c>
      <c r="C116" s="895" t="s">
        <v>449</v>
      </c>
      <c r="D116" s="895"/>
      <c r="E116" s="895"/>
      <c r="F116" s="895"/>
      <c r="G116" s="525">
        <f t="shared" si="1"/>
        <v>14200</v>
      </c>
      <c r="H116" s="526">
        <v>0</v>
      </c>
      <c r="I116" s="527">
        <v>0</v>
      </c>
      <c r="J116" s="485">
        <v>0</v>
      </c>
      <c r="K116" s="485">
        <v>0</v>
      </c>
      <c r="L116" s="485">
        <v>0</v>
      </c>
      <c r="M116" s="485">
        <v>0</v>
      </c>
      <c r="N116" s="485">
        <v>0</v>
      </c>
      <c r="O116" s="485">
        <v>0</v>
      </c>
      <c r="P116" s="485">
        <v>0</v>
      </c>
      <c r="Q116" s="485">
        <v>0</v>
      </c>
      <c r="R116" s="485">
        <v>0</v>
      </c>
      <c r="S116" s="485">
        <v>14200</v>
      </c>
      <c r="T116" s="528">
        <v>0</v>
      </c>
    </row>
    <row r="117" spans="2:20" s="4" customFormat="1" ht="12.75" x14ac:dyDescent="0.2">
      <c r="B117" s="483" t="s">
        <v>450</v>
      </c>
      <c r="C117" s="895" t="s">
        <v>451</v>
      </c>
      <c r="D117" s="895"/>
      <c r="E117" s="895"/>
      <c r="F117" s="895"/>
      <c r="G117" s="525">
        <f t="shared" si="1"/>
        <v>1445.53</v>
      </c>
      <c r="H117" s="526">
        <v>0</v>
      </c>
      <c r="I117" s="527">
        <v>156.93249461522865</v>
      </c>
      <c r="J117" s="485">
        <v>0</v>
      </c>
      <c r="K117" s="485">
        <v>62.474091822652198</v>
      </c>
      <c r="L117" s="485">
        <v>7.2951364953398805</v>
      </c>
      <c r="M117" s="485">
        <v>0</v>
      </c>
      <c r="N117" s="485">
        <v>0</v>
      </c>
      <c r="O117" s="485">
        <v>0</v>
      </c>
      <c r="P117" s="485">
        <v>31.318040076322749</v>
      </c>
      <c r="Q117" s="485">
        <v>0</v>
      </c>
      <c r="R117" s="485">
        <v>0</v>
      </c>
      <c r="S117" s="485">
        <v>740.25783081518568</v>
      </c>
      <c r="T117" s="528">
        <v>447.25240617527083</v>
      </c>
    </row>
    <row r="118" spans="2:20" s="4" customFormat="1" ht="12.75" x14ac:dyDescent="0.2">
      <c r="B118" s="487" t="s">
        <v>452</v>
      </c>
      <c r="C118" s="1051" t="s">
        <v>453</v>
      </c>
      <c r="D118" s="1050"/>
      <c r="E118" s="1050"/>
      <c r="F118" s="1050"/>
      <c r="G118" s="525">
        <f t="shared" si="1"/>
        <v>6023.04</v>
      </c>
      <c r="H118" s="526">
        <v>0</v>
      </c>
      <c r="I118" s="527">
        <v>4508.2696529825598</v>
      </c>
      <c r="J118" s="485">
        <v>0</v>
      </c>
      <c r="K118" s="485">
        <v>73.43945751434687</v>
      </c>
      <c r="L118" s="485">
        <v>8.5755687050518929</v>
      </c>
      <c r="M118" s="485">
        <v>0</v>
      </c>
      <c r="N118" s="485">
        <v>0</v>
      </c>
      <c r="O118" s="485">
        <v>0</v>
      </c>
      <c r="P118" s="485">
        <v>36.814938905342807</v>
      </c>
      <c r="Q118" s="485">
        <v>0</v>
      </c>
      <c r="R118" s="485">
        <v>0</v>
      </c>
      <c r="S118" s="485">
        <v>870.18685553909506</v>
      </c>
      <c r="T118" s="528">
        <v>525.75352635360343</v>
      </c>
    </row>
    <row r="119" spans="2:20" s="4" customFormat="1" ht="12.75" x14ac:dyDescent="0.2">
      <c r="B119" s="487" t="s">
        <v>454</v>
      </c>
      <c r="C119" s="1050" t="s">
        <v>455</v>
      </c>
      <c r="D119" s="1050"/>
      <c r="E119" s="1050"/>
      <c r="F119" s="1050"/>
      <c r="G119" s="525">
        <f t="shared" si="1"/>
        <v>20743.05</v>
      </c>
      <c r="H119" s="526">
        <v>0</v>
      </c>
      <c r="I119" s="527">
        <v>14702.574431473879</v>
      </c>
      <c r="J119" s="485">
        <v>0</v>
      </c>
      <c r="K119" s="485">
        <v>5.7900189181613264</v>
      </c>
      <c r="L119" s="485">
        <v>0.67610391902122524</v>
      </c>
      <c r="M119" s="485">
        <v>0</v>
      </c>
      <c r="N119" s="485">
        <v>0</v>
      </c>
      <c r="O119" s="485">
        <v>0</v>
      </c>
      <c r="P119" s="485">
        <v>2.9025158946911644</v>
      </c>
      <c r="Q119" s="485">
        <v>0</v>
      </c>
      <c r="R119" s="485">
        <v>0</v>
      </c>
      <c r="S119" s="485">
        <v>68.606148880149263</v>
      </c>
      <c r="T119" s="528">
        <v>5962.500780914098</v>
      </c>
    </row>
    <row r="120" spans="2:20" s="4" customFormat="1" ht="12.75" x14ac:dyDescent="0.2">
      <c r="B120" s="479" t="s">
        <v>456</v>
      </c>
      <c r="C120" s="897" t="s">
        <v>457</v>
      </c>
      <c r="D120" s="897"/>
      <c r="E120" s="897"/>
      <c r="F120" s="897"/>
      <c r="G120" s="525">
        <f t="shared" si="1"/>
        <v>0</v>
      </c>
      <c r="H120" s="526">
        <v>0</v>
      </c>
      <c r="I120" s="527">
        <v>0</v>
      </c>
      <c r="J120" s="485">
        <v>0</v>
      </c>
      <c r="K120" s="485">
        <v>0</v>
      </c>
      <c r="L120" s="485">
        <v>0</v>
      </c>
      <c r="M120" s="485">
        <v>0</v>
      </c>
      <c r="N120" s="485">
        <v>0</v>
      </c>
      <c r="O120" s="485">
        <v>0</v>
      </c>
      <c r="P120" s="485">
        <v>0</v>
      </c>
      <c r="Q120" s="485">
        <v>0</v>
      </c>
      <c r="R120" s="485">
        <v>0</v>
      </c>
      <c r="S120" s="485">
        <v>0</v>
      </c>
      <c r="T120" s="528">
        <v>0</v>
      </c>
    </row>
    <row r="121" spans="2:20" s="4" customFormat="1" ht="12.75" x14ac:dyDescent="0.2">
      <c r="B121" s="483" t="s">
        <v>458</v>
      </c>
      <c r="C121" s="895" t="s">
        <v>459</v>
      </c>
      <c r="D121" s="895"/>
      <c r="E121" s="895"/>
      <c r="F121" s="895"/>
      <c r="G121" s="525">
        <f t="shared" si="1"/>
        <v>6227.44</v>
      </c>
      <c r="H121" s="526">
        <v>0</v>
      </c>
      <c r="I121" s="527">
        <v>676.07569145341802</v>
      </c>
      <c r="J121" s="485">
        <v>0</v>
      </c>
      <c r="K121" s="485">
        <v>269.14256942440295</v>
      </c>
      <c r="L121" s="485">
        <v>31.427936339293812</v>
      </c>
      <c r="M121" s="485">
        <v>0</v>
      </c>
      <c r="N121" s="485">
        <v>0</v>
      </c>
      <c r="O121" s="485">
        <v>0</v>
      </c>
      <c r="P121" s="485">
        <v>134.92021299654473</v>
      </c>
      <c r="Q121" s="485">
        <v>0</v>
      </c>
      <c r="R121" s="485">
        <v>0</v>
      </c>
      <c r="S121" s="485">
        <v>3189.0802860761933</v>
      </c>
      <c r="T121" s="528">
        <v>1926.7933037101466</v>
      </c>
    </row>
    <row r="122" spans="2:20" s="4" customFormat="1" ht="12.75" x14ac:dyDescent="0.2">
      <c r="B122" s="483" t="s">
        <v>460</v>
      </c>
      <c r="C122" s="895" t="s">
        <v>461</v>
      </c>
      <c r="D122" s="895"/>
      <c r="E122" s="895"/>
      <c r="F122" s="895"/>
      <c r="G122" s="525">
        <f t="shared" si="1"/>
        <v>3042.13</v>
      </c>
      <c r="H122" s="526">
        <v>3042.13</v>
      </c>
      <c r="I122" s="527">
        <v>330.265750170405</v>
      </c>
      <c r="J122" s="485">
        <v>0</v>
      </c>
      <c r="K122" s="485">
        <v>131.4772498367</v>
      </c>
      <c r="L122" s="485">
        <v>15.352675895047707</v>
      </c>
      <c r="M122" s="485">
        <v>0</v>
      </c>
      <c r="N122" s="485">
        <v>0</v>
      </c>
      <c r="O122" s="485">
        <v>0</v>
      </c>
      <c r="P122" s="485">
        <v>65.90907781739827</v>
      </c>
      <c r="Q122" s="485">
        <v>0</v>
      </c>
      <c r="R122" s="485">
        <v>0</v>
      </c>
      <c r="S122" s="485">
        <v>1557.8788090581315</v>
      </c>
      <c r="T122" s="528">
        <v>941.24643722231747</v>
      </c>
    </row>
    <row r="123" spans="2:20" s="4" customFormat="1" ht="12.75" x14ac:dyDescent="0.2">
      <c r="B123" s="483" t="s">
        <v>462</v>
      </c>
      <c r="C123" s="895" t="s">
        <v>463</v>
      </c>
      <c r="D123" s="895"/>
      <c r="E123" s="895"/>
      <c r="F123" s="895"/>
      <c r="G123" s="525">
        <f t="shared" si="1"/>
        <v>0</v>
      </c>
      <c r="H123" s="526">
        <v>0</v>
      </c>
      <c r="I123" s="527">
        <v>0</v>
      </c>
      <c r="J123" s="485">
        <v>0</v>
      </c>
      <c r="K123" s="485">
        <v>0</v>
      </c>
      <c r="L123" s="485">
        <v>0</v>
      </c>
      <c r="M123" s="485">
        <v>0</v>
      </c>
      <c r="N123" s="485">
        <v>0</v>
      </c>
      <c r="O123" s="485">
        <v>0</v>
      </c>
      <c r="P123" s="485">
        <v>0</v>
      </c>
      <c r="Q123" s="485">
        <v>0</v>
      </c>
      <c r="R123" s="485">
        <v>0</v>
      </c>
      <c r="S123" s="485">
        <v>0</v>
      </c>
      <c r="T123" s="528">
        <v>0</v>
      </c>
    </row>
    <row r="124" spans="2:20" s="4" customFormat="1" ht="12.75" x14ac:dyDescent="0.2">
      <c r="B124" s="483" t="s">
        <v>464</v>
      </c>
      <c r="C124" s="895" t="s">
        <v>465</v>
      </c>
      <c r="D124" s="895"/>
      <c r="E124" s="895"/>
      <c r="F124" s="895"/>
      <c r="G124" s="525">
        <f t="shared" si="1"/>
        <v>200.14999999999998</v>
      </c>
      <c r="H124" s="526">
        <v>0</v>
      </c>
      <c r="I124" s="527">
        <v>21.72908123472914</v>
      </c>
      <c r="J124" s="485">
        <v>0</v>
      </c>
      <c r="K124" s="485">
        <v>8.6502455696553078</v>
      </c>
      <c r="L124" s="485">
        <v>1.0100942696051116</v>
      </c>
      <c r="M124" s="485">
        <v>0</v>
      </c>
      <c r="N124" s="485">
        <v>0</v>
      </c>
      <c r="O124" s="485">
        <v>0</v>
      </c>
      <c r="P124" s="485">
        <v>4.3363373442792597</v>
      </c>
      <c r="Q124" s="485">
        <v>0</v>
      </c>
      <c r="R124" s="485">
        <v>0</v>
      </c>
      <c r="S124" s="485">
        <v>102.49708054323287</v>
      </c>
      <c r="T124" s="528">
        <v>61.927161038498305</v>
      </c>
    </row>
    <row r="125" spans="2:20" s="4" customFormat="1" ht="12.75" x14ac:dyDescent="0.2">
      <c r="B125" s="479" t="s">
        <v>466</v>
      </c>
      <c r="C125" s="897" t="s">
        <v>467</v>
      </c>
      <c r="D125" s="897"/>
      <c r="E125" s="897"/>
      <c r="F125" s="897"/>
      <c r="G125" s="525">
        <f t="shared" si="1"/>
        <v>0</v>
      </c>
      <c r="H125" s="526">
        <v>0</v>
      </c>
      <c r="I125" s="527">
        <v>0</v>
      </c>
      <c r="J125" s="485">
        <v>0</v>
      </c>
      <c r="K125" s="485">
        <v>0</v>
      </c>
      <c r="L125" s="485">
        <v>0</v>
      </c>
      <c r="M125" s="485">
        <v>0</v>
      </c>
      <c r="N125" s="485">
        <v>0</v>
      </c>
      <c r="O125" s="485">
        <v>0</v>
      </c>
      <c r="P125" s="485">
        <v>0</v>
      </c>
      <c r="Q125" s="485">
        <v>0</v>
      </c>
      <c r="R125" s="485">
        <v>0</v>
      </c>
      <c r="S125" s="485">
        <v>0</v>
      </c>
      <c r="T125" s="528">
        <v>0</v>
      </c>
    </row>
    <row r="126" spans="2:20" s="4" customFormat="1" ht="12.75" x14ac:dyDescent="0.2">
      <c r="B126" s="483" t="s">
        <v>468</v>
      </c>
      <c r="C126" s="895" t="s">
        <v>469</v>
      </c>
      <c r="D126" s="895"/>
      <c r="E126" s="895"/>
      <c r="F126" s="895"/>
      <c r="G126" s="525">
        <f t="shared" si="1"/>
        <v>13162.449999999999</v>
      </c>
      <c r="H126" s="526">
        <v>0</v>
      </c>
      <c r="I126" s="527">
        <v>1428.9680004899353</v>
      </c>
      <c r="J126" s="485">
        <v>0</v>
      </c>
      <c r="K126" s="485">
        <v>568.86547488538349</v>
      </c>
      <c r="L126" s="485">
        <v>66.42675652742345</v>
      </c>
      <c r="M126" s="485">
        <v>0</v>
      </c>
      <c r="N126" s="485">
        <v>0</v>
      </c>
      <c r="O126" s="485">
        <v>0</v>
      </c>
      <c r="P126" s="485">
        <v>285.17023970626298</v>
      </c>
      <c r="Q126" s="485">
        <v>0</v>
      </c>
      <c r="R126" s="485">
        <v>0</v>
      </c>
      <c r="S126" s="485">
        <v>6740.5081079004522</v>
      </c>
      <c r="T126" s="528">
        <v>4072.5114204905417</v>
      </c>
    </row>
    <row r="127" spans="2:20" s="4" customFormat="1" ht="12.75" x14ac:dyDescent="0.2">
      <c r="B127" s="483" t="s">
        <v>470</v>
      </c>
      <c r="C127" s="895" t="s">
        <v>471</v>
      </c>
      <c r="D127" s="895"/>
      <c r="E127" s="895"/>
      <c r="F127" s="895"/>
      <c r="G127" s="525">
        <f t="shared" si="1"/>
        <v>5845.03</v>
      </c>
      <c r="H127" s="526">
        <v>0</v>
      </c>
      <c r="I127" s="527">
        <v>634.55973864316195</v>
      </c>
      <c r="J127" s="485">
        <v>0</v>
      </c>
      <c r="K127" s="485">
        <v>252.61526286286468</v>
      </c>
      <c r="L127" s="485">
        <v>29.49803301858589</v>
      </c>
      <c r="M127" s="485">
        <v>0</v>
      </c>
      <c r="N127" s="485">
        <v>0</v>
      </c>
      <c r="O127" s="485">
        <v>0</v>
      </c>
      <c r="P127" s="485">
        <v>126.63513298742242</v>
      </c>
      <c r="Q127" s="485">
        <v>0</v>
      </c>
      <c r="R127" s="485">
        <v>0</v>
      </c>
      <c r="S127" s="485">
        <v>2993.2476177247686</v>
      </c>
      <c r="T127" s="528">
        <v>1808.4742147631962</v>
      </c>
    </row>
    <row r="128" spans="2:20" s="4" customFormat="1" ht="12.75" x14ac:dyDescent="0.2">
      <c r="B128" s="483" t="s">
        <v>472</v>
      </c>
      <c r="C128" s="895" t="s">
        <v>473</v>
      </c>
      <c r="D128" s="895"/>
      <c r="E128" s="895"/>
      <c r="F128" s="895"/>
      <c r="G128" s="525">
        <f t="shared" si="1"/>
        <v>17278.89</v>
      </c>
      <c r="H128" s="526">
        <v>0</v>
      </c>
      <c r="I128" s="527">
        <v>1862.8048762598605</v>
      </c>
      <c r="J128" s="485">
        <v>0</v>
      </c>
      <c r="K128" s="485">
        <v>741.57390521624723</v>
      </c>
      <c r="L128" s="485">
        <v>86.594021651279405</v>
      </c>
      <c r="M128" s="485">
        <v>0</v>
      </c>
      <c r="N128" s="485">
        <v>0</v>
      </c>
      <c r="O128" s="485">
        <v>0</v>
      </c>
      <c r="P128" s="485">
        <v>371.7483616896161</v>
      </c>
      <c r="Q128" s="485">
        <v>0</v>
      </c>
      <c r="R128" s="485">
        <v>0</v>
      </c>
      <c r="S128" s="485">
        <v>8786.9367036638032</v>
      </c>
      <c r="T128" s="528">
        <v>5429.2321315191939</v>
      </c>
    </row>
    <row r="129" spans="2:20" s="4" customFormat="1" ht="12.75" x14ac:dyDescent="0.2">
      <c r="B129" s="483" t="s">
        <v>474</v>
      </c>
      <c r="C129" s="895" t="s">
        <v>475</v>
      </c>
      <c r="D129" s="895"/>
      <c r="E129" s="895"/>
      <c r="F129" s="895"/>
      <c r="G129" s="525">
        <f t="shared" si="1"/>
        <v>1543.2399999999998</v>
      </c>
      <c r="H129" s="526">
        <v>0</v>
      </c>
      <c r="I129" s="527">
        <v>167.5402814123577</v>
      </c>
      <c r="J129" s="485">
        <v>0</v>
      </c>
      <c r="K129" s="485">
        <v>66.697002112989537</v>
      </c>
      <c r="L129" s="485">
        <v>7.7882482169642397</v>
      </c>
      <c r="M129" s="485">
        <v>0</v>
      </c>
      <c r="N129" s="485">
        <v>0</v>
      </c>
      <c r="O129" s="485">
        <v>0</v>
      </c>
      <c r="P129" s="485">
        <v>33.434969988436293</v>
      </c>
      <c r="Q129" s="485">
        <v>0</v>
      </c>
      <c r="R129" s="485">
        <v>0</v>
      </c>
      <c r="S129" s="485">
        <v>790.29525144910667</v>
      </c>
      <c r="T129" s="528">
        <v>477.48424682014547</v>
      </c>
    </row>
    <row r="130" spans="2:20" s="4" customFormat="1" ht="12.75" x14ac:dyDescent="0.2">
      <c r="B130" s="483" t="s">
        <v>476</v>
      </c>
      <c r="C130" s="895" t="s">
        <v>477</v>
      </c>
      <c r="D130" s="895"/>
      <c r="E130" s="895"/>
      <c r="F130" s="895"/>
      <c r="G130" s="525">
        <f t="shared" si="1"/>
        <v>13152.34</v>
      </c>
      <c r="H130" s="526">
        <v>0</v>
      </c>
      <c r="I130" s="527">
        <v>1427.8704186199222</v>
      </c>
      <c r="J130" s="485">
        <v>0</v>
      </c>
      <c r="K130" s="485">
        <v>568.4285326784925</v>
      </c>
      <c r="L130" s="485">
        <v>66.375734528594023</v>
      </c>
      <c r="M130" s="485">
        <v>0</v>
      </c>
      <c r="N130" s="485">
        <v>0</v>
      </c>
      <c r="O130" s="485">
        <v>0</v>
      </c>
      <c r="P130" s="485">
        <v>284.95120213169059</v>
      </c>
      <c r="Q130" s="485">
        <v>0</v>
      </c>
      <c r="R130" s="485">
        <v>0</v>
      </c>
      <c r="S130" s="485">
        <v>6735.3307634873017</v>
      </c>
      <c r="T130" s="528">
        <v>4069.3833485539981</v>
      </c>
    </row>
    <row r="131" spans="2:20" s="4" customFormat="1" ht="12.75" x14ac:dyDescent="0.2">
      <c r="B131" s="483" t="s">
        <v>478</v>
      </c>
      <c r="C131" s="895" t="s">
        <v>479</v>
      </c>
      <c r="D131" s="895"/>
      <c r="E131" s="895"/>
      <c r="F131" s="895"/>
      <c r="G131" s="525">
        <f t="shared" si="1"/>
        <v>307.5</v>
      </c>
      <c r="H131" s="526">
        <v>0</v>
      </c>
      <c r="I131" s="527">
        <v>33.383424829773723</v>
      </c>
      <c r="J131" s="485">
        <v>0</v>
      </c>
      <c r="K131" s="485">
        <v>13.289785224426716</v>
      </c>
      <c r="L131" s="485">
        <v>1.5518560474822476</v>
      </c>
      <c r="M131" s="485">
        <v>0</v>
      </c>
      <c r="N131" s="485">
        <v>0</v>
      </c>
      <c r="O131" s="485">
        <v>0</v>
      </c>
      <c r="P131" s="485">
        <v>6.6621220752729071</v>
      </c>
      <c r="Q131" s="485">
        <v>0</v>
      </c>
      <c r="R131" s="485">
        <v>0</v>
      </c>
      <c r="S131" s="485">
        <v>157.47115796674549</v>
      </c>
      <c r="T131" s="528">
        <v>95.141653856298916</v>
      </c>
    </row>
    <row r="132" spans="2:20" s="4" customFormat="1" ht="12.75" x14ac:dyDescent="0.2">
      <c r="B132" s="483" t="s">
        <v>480</v>
      </c>
      <c r="C132" s="1050" t="s">
        <v>481</v>
      </c>
      <c r="D132" s="1050"/>
      <c r="E132" s="1050"/>
      <c r="F132" s="1050"/>
      <c r="G132" s="525">
        <f t="shared" si="1"/>
        <v>0</v>
      </c>
      <c r="H132" s="526">
        <v>0</v>
      </c>
      <c r="I132" s="527">
        <v>0</v>
      </c>
      <c r="J132" s="485">
        <v>0</v>
      </c>
      <c r="K132" s="485">
        <v>0</v>
      </c>
      <c r="L132" s="485">
        <v>0</v>
      </c>
      <c r="M132" s="485">
        <v>0</v>
      </c>
      <c r="N132" s="485">
        <v>0</v>
      </c>
      <c r="O132" s="485">
        <v>0</v>
      </c>
      <c r="P132" s="485">
        <v>0</v>
      </c>
      <c r="Q132" s="485">
        <v>0</v>
      </c>
      <c r="R132" s="485">
        <v>0</v>
      </c>
      <c r="S132" s="485">
        <v>0</v>
      </c>
      <c r="T132" s="528">
        <v>0</v>
      </c>
    </row>
    <row r="133" spans="2:20" s="4" customFormat="1" ht="12.75" x14ac:dyDescent="0.2">
      <c r="B133" s="483" t="s">
        <v>482</v>
      </c>
      <c r="C133" s="895" t="s">
        <v>483</v>
      </c>
      <c r="D133" s="895"/>
      <c r="E133" s="895"/>
      <c r="F133" s="895"/>
      <c r="G133" s="525">
        <f t="shared" si="1"/>
        <v>0</v>
      </c>
      <c r="H133" s="526">
        <v>0</v>
      </c>
      <c r="I133" s="527">
        <v>0</v>
      </c>
      <c r="J133" s="485">
        <v>0</v>
      </c>
      <c r="K133" s="485">
        <v>0</v>
      </c>
      <c r="L133" s="485">
        <v>0</v>
      </c>
      <c r="M133" s="485">
        <v>0</v>
      </c>
      <c r="N133" s="485">
        <v>0</v>
      </c>
      <c r="O133" s="485">
        <v>0</v>
      </c>
      <c r="P133" s="485">
        <v>0</v>
      </c>
      <c r="Q133" s="485">
        <v>0</v>
      </c>
      <c r="R133" s="485">
        <v>0</v>
      </c>
      <c r="S133" s="485">
        <v>0</v>
      </c>
      <c r="T133" s="528">
        <v>0</v>
      </c>
    </row>
    <row r="134" spans="2:20" s="4" customFormat="1" ht="12.75" x14ac:dyDescent="0.2">
      <c r="B134" s="483" t="s">
        <v>484</v>
      </c>
      <c r="C134" s="1049" t="s">
        <v>485</v>
      </c>
      <c r="D134" s="895"/>
      <c r="E134" s="895"/>
      <c r="F134" s="895"/>
      <c r="G134" s="525">
        <f t="shared" si="1"/>
        <v>1026.1600000000001</v>
      </c>
      <c r="H134" s="526">
        <v>0</v>
      </c>
      <c r="I134" s="527">
        <v>111.40401698640846</v>
      </c>
      <c r="J134" s="485">
        <v>0</v>
      </c>
      <c r="K134" s="485">
        <v>44.349417905358436</v>
      </c>
      <c r="L134" s="485">
        <v>5.1787076477540914</v>
      </c>
      <c r="M134" s="485">
        <v>0</v>
      </c>
      <c r="N134" s="485">
        <v>0</v>
      </c>
      <c r="O134" s="485">
        <v>0</v>
      </c>
      <c r="P134" s="485">
        <v>22.232205491909092</v>
      </c>
      <c r="Q134" s="485">
        <v>0</v>
      </c>
      <c r="R134" s="485">
        <v>0</v>
      </c>
      <c r="S134" s="485">
        <v>525.49789742814812</v>
      </c>
      <c r="T134" s="528">
        <v>317.49775454042179</v>
      </c>
    </row>
    <row r="135" spans="2:20" s="4" customFormat="1" ht="12.75" x14ac:dyDescent="0.2">
      <c r="B135" s="483" t="s">
        <v>486</v>
      </c>
      <c r="C135" s="895" t="s">
        <v>487</v>
      </c>
      <c r="D135" s="895"/>
      <c r="E135" s="895"/>
      <c r="F135" s="895"/>
      <c r="G135" s="525">
        <f t="shared" si="1"/>
        <v>7010.1299999999992</v>
      </c>
      <c r="H135" s="526">
        <v>0</v>
      </c>
      <c r="I135" s="527">
        <v>761.04763545346873</v>
      </c>
      <c r="J135" s="485">
        <v>0</v>
      </c>
      <c r="K135" s="485">
        <v>302.96950274897705</v>
      </c>
      <c r="L135" s="485">
        <v>35.37792726548529</v>
      </c>
      <c r="M135" s="485">
        <v>0</v>
      </c>
      <c r="N135" s="485">
        <v>0</v>
      </c>
      <c r="O135" s="485">
        <v>0</v>
      </c>
      <c r="P135" s="485">
        <v>151.8775343854727</v>
      </c>
      <c r="Q135" s="485">
        <v>0</v>
      </c>
      <c r="R135" s="485">
        <v>0</v>
      </c>
      <c r="S135" s="485">
        <v>3589.8968734875493</v>
      </c>
      <c r="T135" s="528">
        <v>2168.9605266590461</v>
      </c>
    </row>
    <row r="136" spans="2:20" s="4" customFormat="1" ht="12.75" x14ac:dyDescent="0.2">
      <c r="B136" s="479" t="s">
        <v>488</v>
      </c>
      <c r="C136" s="897" t="s">
        <v>489</v>
      </c>
      <c r="D136" s="897"/>
      <c r="E136" s="897"/>
      <c r="F136" s="897"/>
      <c r="G136" s="525">
        <f t="shared" si="1"/>
        <v>0</v>
      </c>
      <c r="H136" s="526">
        <v>0</v>
      </c>
      <c r="I136" s="527">
        <v>0</v>
      </c>
      <c r="J136" s="485">
        <v>0</v>
      </c>
      <c r="K136" s="485">
        <v>0</v>
      </c>
      <c r="L136" s="485">
        <v>0</v>
      </c>
      <c r="M136" s="485">
        <v>0</v>
      </c>
      <c r="N136" s="485">
        <v>0</v>
      </c>
      <c r="O136" s="485">
        <v>0</v>
      </c>
      <c r="P136" s="485">
        <v>0</v>
      </c>
      <c r="Q136" s="485">
        <v>0</v>
      </c>
      <c r="R136" s="485">
        <v>0</v>
      </c>
      <c r="S136" s="485">
        <v>0</v>
      </c>
      <c r="T136" s="528">
        <v>0</v>
      </c>
    </row>
    <row r="137" spans="2:20" s="4" customFormat="1" ht="12.75" x14ac:dyDescent="0.2">
      <c r="B137" s="483" t="s">
        <v>490</v>
      </c>
      <c r="C137" s="1050" t="s">
        <v>491</v>
      </c>
      <c r="D137" s="1050"/>
      <c r="E137" s="1050"/>
      <c r="F137" s="1050"/>
      <c r="G137" s="525">
        <f t="shared" si="1"/>
        <v>0</v>
      </c>
      <c r="H137" s="526">
        <v>0</v>
      </c>
      <c r="I137" s="527">
        <v>0</v>
      </c>
      <c r="J137" s="485">
        <v>0</v>
      </c>
      <c r="K137" s="485">
        <v>0</v>
      </c>
      <c r="L137" s="485">
        <v>0</v>
      </c>
      <c r="M137" s="485">
        <v>0</v>
      </c>
      <c r="N137" s="485">
        <v>0</v>
      </c>
      <c r="O137" s="485">
        <v>0</v>
      </c>
      <c r="P137" s="485">
        <v>0</v>
      </c>
      <c r="Q137" s="485">
        <v>0</v>
      </c>
      <c r="R137" s="485">
        <v>0</v>
      </c>
      <c r="S137" s="485">
        <v>0</v>
      </c>
      <c r="T137" s="528">
        <v>0</v>
      </c>
    </row>
    <row r="138" spans="2:20" s="4" customFormat="1" ht="12.75" x14ac:dyDescent="0.2">
      <c r="B138" s="483" t="s">
        <v>492</v>
      </c>
      <c r="C138" s="1050" t="s">
        <v>493</v>
      </c>
      <c r="D138" s="1050"/>
      <c r="E138" s="1050"/>
      <c r="F138" s="1050"/>
      <c r="G138" s="525">
        <f t="shared" si="1"/>
        <v>0</v>
      </c>
      <c r="H138" s="526">
        <v>0</v>
      </c>
      <c r="I138" s="527">
        <v>0</v>
      </c>
      <c r="J138" s="485">
        <v>0</v>
      </c>
      <c r="K138" s="485">
        <v>0</v>
      </c>
      <c r="L138" s="485">
        <v>0</v>
      </c>
      <c r="M138" s="485">
        <v>0</v>
      </c>
      <c r="N138" s="485">
        <v>0</v>
      </c>
      <c r="O138" s="485">
        <v>0</v>
      </c>
      <c r="P138" s="485">
        <v>0</v>
      </c>
      <c r="Q138" s="485">
        <v>0</v>
      </c>
      <c r="R138" s="485">
        <v>0</v>
      </c>
      <c r="S138" s="485">
        <v>0</v>
      </c>
      <c r="T138" s="528">
        <v>0</v>
      </c>
    </row>
    <row r="139" spans="2:20" s="4" customFormat="1" ht="12.75" x14ac:dyDescent="0.2">
      <c r="B139" s="483" t="s">
        <v>494</v>
      </c>
      <c r="C139" s="1050" t="s">
        <v>495</v>
      </c>
      <c r="D139" s="1050"/>
      <c r="E139" s="1050"/>
      <c r="F139" s="1050"/>
      <c r="G139" s="525">
        <f t="shared" si="1"/>
        <v>1646.45</v>
      </c>
      <c r="H139" s="526">
        <v>0</v>
      </c>
      <c r="I139" s="527">
        <v>0</v>
      </c>
      <c r="J139" s="485">
        <v>0</v>
      </c>
      <c r="K139" s="485">
        <v>0</v>
      </c>
      <c r="L139" s="485">
        <v>0</v>
      </c>
      <c r="M139" s="485">
        <v>0</v>
      </c>
      <c r="N139" s="485">
        <v>0</v>
      </c>
      <c r="O139" s="485">
        <v>0</v>
      </c>
      <c r="P139" s="485">
        <v>0</v>
      </c>
      <c r="Q139" s="485">
        <v>0</v>
      </c>
      <c r="R139" s="485">
        <v>0</v>
      </c>
      <c r="S139" s="485">
        <v>0</v>
      </c>
      <c r="T139" s="528">
        <v>1646.45</v>
      </c>
    </row>
    <row r="140" spans="2:20" s="4" customFormat="1" ht="12.75" x14ac:dyDescent="0.2">
      <c r="B140" s="483" t="s">
        <v>496</v>
      </c>
      <c r="C140" s="1050" t="s">
        <v>497</v>
      </c>
      <c r="D140" s="1050"/>
      <c r="E140" s="1050"/>
      <c r="F140" s="1050"/>
      <c r="G140" s="525">
        <f t="shared" si="1"/>
        <v>0</v>
      </c>
      <c r="H140" s="526">
        <v>0</v>
      </c>
      <c r="I140" s="527">
        <v>0</v>
      </c>
      <c r="J140" s="485">
        <v>0</v>
      </c>
      <c r="K140" s="485">
        <v>0</v>
      </c>
      <c r="L140" s="485">
        <v>0</v>
      </c>
      <c r="M140" s="485">
        <v>0</v>
      </c>
      <c r="N140" s="485">
        <v>0</v>
      </c>
      <c r="O140" s="485">
        <v>0</v>
      </c>
      <c r="P140" s="485">
        <v>0</v>
      </c>
      <c r="Q140" s="485">
        <v>0</v>
      </c>
      <c r="R140" s="485">
        <v>0</v>
      </c>
      <c r="S140" s="485">
        <v>0</v>
      </c>
      <c r="T140" s="528">
        <v>0</v>
      </c>
    </row>
    <row r="141" spans="2:20" s="4" customFormat="1" ht="12.75" x14ac:dyDescent="0.2">
      <c r="B141" s="483" t="s">
        <v>498</v>
      </c>
      <c r="C141" s="1050" t="s">
        <v>499</v>
      </c>
      <c r="D141" s="1050"/>
      <c r="E141" s="1050"/>
      <c r="F141" s="1050"/>
      <c r="G141" s="525">
        <f t="shared" si="1"/>
        <v>0</v>
      </c>
      <c r="H141" s="526">
        <v>0</v>
      </c>
      <c r="I141" s="527">
        <v>0</v>
      </c>
      <c r="J141" s="485">
        <v>0</v>
      </c>
      <c r="K141" s="485">
        <v>0</v>
      </c>
      <c r="L141" s="485">
        <v>0</v>
      </c>
      <c r="M141" s="485">
        <v>0</v>
      </c>
      <c r="N141" s="485">
        <v>0</v>
      </c>
      <c r="O141" s="485">
        <v>0</v>
      </c>
      <c r="P141" s="485">
        <v>0</v>
      </c>
      <c r="Q141" s="485">
        <v>0</v>
      </c>
      <c r="R141" s="485">
        <v>0</v>
      </c>
      <c r="S141" s="485">
        <v>0</v>
      </c>
      <c r="T141" s="528">
        <v>0</v>
      </c>
    </row>
    <row r="142" spans="2:20" s="4" customFormat="1" ht="12.75" x14ac:dyDescent="0.2">
      <c r="B142" s="483" t="s">
        <v>500</v>
      </c>
      <c r="C142" s="1050" t="s">
        <v>501</v>
      </c>
      <c r="D142" s="1050"/>
      <c r="E142" s="1050"/>
      <c r="F142" s="1050"/>
      <c r="G142" s="525">
        <f t="shared" si="1"/>
        <v>0</v>
      </c>
      <c r="H142" s="526">
        <v>0</v>
      </c>
      <c r="I142" s="527">
        <v>0</v>
      </c>
      <c r="J142" s="485">
        <v>0</v>
      </c>
      <c r="K142" s="485">
        <v>0</v>
      </c>
      <c r="L142" s="485">
        <v>0</v>
      </c>
      <c r="M142" s="485">
        <v>0</v>
      </c>
      <c r="N142" s="485">
        <v>0</v>
      </c>
      <c r="O142" s="485">
        <v>0</v>
      </c>
      <c r="P142" s="485">
        <v>0</v>
      </c>
      <c r="Q142" s="485">
        <v>0</v>
      </c>
      <c r="R142" s="485">
        <v>0</v>
      </c>
      <c r="S142" s="485">
        <v>0</v>
      </c>
      <c r="T142" s="528">
        <v>0</v>
      </c>
    </row>
    <row r="143" spans="2:20" s="4" customFormat="1" ht="12.75" x14ac:dyDescent="0.2">
      <c r="B143" s="483" t="s">
        <v>502</v>
      </c>
      <c r="C143" s="895" t="s">
        <v>503</v>
      </c>
      <c r="D143" s="895"/>
      <c r="E143" s="895"/>
      <c r="F143" s="895"/>
      <c r="G143" s="525">
        <f t="shared" si="1"/>
        <v>0</v>
      </c>
      <c r="H143" s="526">
        <v>0</v>
      </c>
      <c r="I143" s="527">
        <v>0</v>
      </c>
      <c r="J143" s="485">
        <v>0</v>
      </c>
      <c r="K143" s="485">
        <v>0</v>
      </c>
      <c r="L143" s="485">
        <v>0</v>
      </c>
      <c r="M143" s="485">
        <v>0</v>
      </c>
      <c r="N143" s="485">
        <v>0</v>
      </c>
      <c r="O143" s="485">
        <v>0</v>
      </c>
      <c r="P143" s="485">
        <v>0</v>
      </c>
      <c r="Q143" s="485">
        <v>0</v>
      </c>
      <c r="R143" s="485">
        <v>0</v>
      </c>
      <c r="S143" s="485">
        <v>0</v>
      </c>
      <c r="T143" s="528">
        <v>0</v>
      </c>
    </row>
    <row r="144" spans="2:20" s="4" customFormat="1" ht="12.75" x14ac:dyDescent="0.2">
      <c r="B144" s="483" t="s">
        <v>504</v>
      </c>
      <c r="C144" s="895" t="s">
        <v>505</v>
      </c>
      <c r="D144" s="895"/>
      <c r="E144" s="895"/>
      <c r="F144" s="895"/>
      <c r="G144" s="525">
        <f t="shared" si="1"/>
        <v>0</v>
      </c>
      <c r="H144" s="526">
        <v>0</v>
      </c>
      <c r="I144" s="527">
        <v>0</v>
      </c>
      <c r="J144" s="485">
        <v>0</v>
      </c>
      <c r="K144" s="485">
        <v>0</v>
      </c>
      <c r="L144" s="485">
        <v>0</v>
      </c>
      <c r="M144" s="485">
        <v>0</v>
      </c>
      <c r="N144" s="485">
        <v>0</v>
      </c>
      <c r="O144" s="485">
        <v>0</v>
      </c>
      <c r="P144" s="485">
        <v>0</v>
      </c>
      <c r="Q144" s="485">
        <v>0</v>
      </c>
      <c r="R144" s="485">
        <v>0</v>
      </c>
      <c r="S144" s="485">
        <v>0</v>
      </c>
      <c r="T144" s="528">
        <v>0</v>
      </c>
    </row>
    <row r="145" spans="2:20" s="4" customFormat="1" ht="12.75" x14ac:dyDescent="0.2">
      <c r="B145" s="479" t="s">
        <v>506</v>
      </c>
      <c r="C145" s="899" t="s">
        <v>507</v>
      </c>
      <c r="D145" s="897"/>
      <c r="E145" s="897"/>
      <c r="F145" s="897"/>
      <c r="G145" s="525">
        <f t="shared" si="1"/>
        <v>0</v>
      </c>
      <c r="H145" s="526">
        <v>0</v>
      </c>
      <c r="I145" s="527">
        <v>0</v>
      </c>
      <c r="J145" s="485">
        <v>0</v>
      </c>
      <c r="K145" s="485">
        <v>0</v>
      </c>
      <c r="L145" s="485">
        <v>0</v>
      </c>
      <c r="M145" s="485">
        <v>0</v>
      </c>
      <c r="N145" s="485">
        <v>0</v>
      </c>
      <c r="O145" s="485">
        <v>0</v>
      </c>
      <c r="P145" s="485">
        <v>0</v>
      </c>
      <c r="Q145" s="485">
        <v>0</v>
      </c>
      <c r="R145" s="485">
        <v>0</v>
      </c>
      <c r="S145" s="485">
        <v>0</v>
      </c>
      <c r="T145" s="528">
        <v>0</v>
      </c>
    </row>
    <row r="146" spans="2:20" s="4" customFormat="1" ht="12.75" x14ac:dyDescent="0.2">
      <c r="B146" s="483" t="s">
        <v>508</v>
      </c>
      <c r="C146" s="895" t="s">
        <v>509</v>
      </c>
      <c r="D146" s="895"/>
      <c r="E146" s="895"/>
      <c r="F146" s="895"/>
      <c r="G146" s="525">
        <f t="shared" si="1"/>
        <v>0</v>
      </c>
      <c r="H146" s="526">
        <v>0</v>
      </c>
      <c r="I146" s="527">
        <v>0</v>
      </c>
      <c r="J146" s="485">
        <v>0</v>
      </c>
      <c r="K146" s="485">
        <v>0</v>
      </c>
      <c r="L146" s="485">
        <v>0</v>
      </c>
      <c r="M146" s="485">
        <v>0</v>
      </c>
      <c r="N146" s="485">
        <v>0</v>
      </c>
      <c r="O146" s="485">
        <v>0</v>
      </c>
      <c r="P146" s="485">
        <v>0</v>
      </c>
      <c r="Q146" s="485">
        <v>0</v>
      </c>
      <c r="R146" s="485">
        <v>0</v>
      </c>
      <c r="S146" s="485">
        <v>0</v>
      </c>
      <c r="T146" s="528">
        <v>0</v>
      </c>
    </row>
    <row r="147" spans="2:20" s="4" customFormat="1" ht="12.75" x14ac:dyDescent="0.2">
      <c r="B147" s="483" t="s">
        <v>510</v>
      </c>
      <c r="C147" s="895" t="s">
        <v>511</v>
      </c>
      <c r="D147" s="895"/>
      <c r="E147" s="895"/>
      <c r="F147" s="895"/>
      <c r="G147" s="525">
        <f t="shared" si="1"/>
        <v>0</v>
      </c>
      <c r="H147" s="526">
        <v>0</v>
      </c>
      <c r="I147" s="527">
        <v>0</v>
      </c>
      <c r="J147" s="485">
        <v>0</v>
      </c>
      <c r="K147" s="485">
        <v>0</v>
      </c>
      <c r="L147" s="485">
        <v>0</v>
      </c>
      <c r="M147" s="485">
        <v>0</v>
      </c>
      <c r="N147" s="485">
        <v>0</v>
      </c>
      <c r="O147" s="485">
        <v>0</v>
      </c>
      <c r="P147" s="485">
        <v>0</v>
      </c>
      <c r="Q147" s="485">
        <v>0</v>
      </c>
      <c r="R147" s="485">
        <v>0</v>
      </c>
      <c r="S147" s="485">
        <v>0</v>
      </c>
      <c r="T147" s="528">
        <v>0</v>
      </c>
    </row>
    <row r="148" spans="2:20" s="4" customFormat="1" ht="12.75" x14ac:dyDescent="0.2">
      <c r="B148" s="479" t="s">
        <v>512</v>
      </c>
      <c r="C148" s="897" t="s">
        <v>513</v>
      </c>
      <c r="D148" s="897"/>
      <c r="E148" s="897"/>
      <c r="F148" s="897"/>
      <c r="G148" s="525">
        <f t="shared" si="1"/>
        <v>0</v>
      </c>
      <c r="H148" s="526">
        <v>0</v>
      </c>
      <c r="I148" s="527">
        <v>0</v>
      </c>
      <c r="J148" s="485">
        <v>0</v>
      </c>
      <c r="K148" s="485">
        <v>0</v>
      </c>
      <c r="L148" s="485">
        <v>0</v>
      </c>
      <c r="M148" s="485">
        <v>0</v>
      </c>
      <c r="N148" s="485">
        <v>0</v>
      </c>
      <c r="O148" s="485">
        <v>0</v>
      </c>
      <c r="P148" s="485">
        <v>0</v>
      </c>
      <c r="Q148" s="485">
        <v>0</v>
      </c>
      <c r="R148" s="485">
        <v>0</v>
      </c>
      <c r="S148" s="485">
        <v>0</v>
      </c>
      <c r="T148" s="528">
        <v>0</v>
      </c>
    </row>
    <row r="149" spans="2:20" s="4" customFormat="1" ht="12.75" x14ac:dyDescent="0.2">
      <c r="B149" s="483" t="s">
        <v>514</v>
      </c>
      <c r="C149" s="895" t="s">
        <v>515</v>
      </c>
      <c r="D149" s="895"/>
      <c r="E149" s="895"/>
      <c r="F149" s="895"/>
      <c r="G149" s="525">
        <f t="shared" si="1"/>
        <v>9863.9200000000019</v>
      </c>
      <c r="H149" s="526">
        <v>0</v>
      </c>
      <c r="I149" s="527">
        <v>157.72826861198388</v>
      </c>
      <c r="J149" s="485">
        <v>0</v>
      </c>
      <c r="K149" s="485">
        <v>62.790885727351537</v>
      </c>
      <c r="L149" s="485">
        <v>7.3321287061627904</v>
      </c>
      <c r="M149" s="485">
        <v>0</v>
      </c>
      <c r="N149" s="485">
        <v>0</v>
      </c>
      <c r="O149" s="485">
        <v>0</v>
      </c>
      <c r="P149" s="485">
        <v>31.476847734247137</v>
      </c>
      <c r="Q149" s="485">
        <v>0</v>
      </c>
      <c r="R149" s="485">
        <v>0</v>
      </c>
      <c r="S149" s="485">
        <v>744.01153354005146</v>
      </c>
      <c r="T149" s="528">
        <v>8860.5803356802044</v>
      </c>
    </row>
    <row r="150" spans="2:20" s="4" customFormat="1" ht="12.75" x14ac:dyDescent="0.2">
      <c r="B150" s="483" t="s">
        <v>516</v>
      </c>
      <c r="C150" s="895" t="s">
        <v>517</v>
      </c>
      <c r="D150" s="895"/>
      <c r="E150" s="895"/>
      <c r="F150" s="895"/>
      <c r="G150" s="525">
        <f t="shared" si="1"/>
        <v>33</v>
      </c>
      <c r="H150" s="526">
        <v>0</v>
      </c>
      <c r="I150" s="527">
        <v>3.5826114451464481</v>
      </c>
      <c r="J150" s="485">
        <v>0</v>
      </c>
      <c r="K150" s="485">
        <v>1.4262208533531111</v>
      </c>
      <c r="L150" s="485">
        <v>0.16654064899809487</v>
      </c>
      <c r="M150" s="485">
        <v>0</v>
      </c>
      <c r="N150" s="485">
        <v>0</v>
      </c>
      <c r="O150" s="485">
        <v>0</v>
      </c>
      <c r="P150" s="485">
        <v>0.71495944222440955</v>
      </c>
      <c r="Q150" s="485">
        <v>0</v>
      </c>
      <c r="R150" s="485">
        <v>0</v>
      </c>
      <c r="S150" s="485">
        <v>16.899343781797079</v>
      </c>
      <c r="T150" s="528">
        <v>10.21032382848086</v>
      </c>
    </row>
    <row r="151" spans="2:20" s="4" customFormat="1" ht="12.75" x14ac:dyDescent="0.2">
      <c r="B151" s="483" t="s">
        <v>518</v>
      </c>
      <c r="C151" s="895" t="s">
        <v>519</v>
      </c>
      <c r="D151" s="895"/>
      <c r="E151" s="895"/>
      <c r="F151" s="895"/>
      <c r="G151" s="525">
        <f t="shared" si="1"/>
        <v>0</v>
      </c>
      <c r="H151" s="526">
        <v>0</v>
      </c>
      <c r="I151" s="527">
        <v>0</v>
      </c>
      <c r="J151" s="485">
        <v>0</v>
      </c>
      <c r="K151" s="485">
        <v>0</v>
      </c>
      <c r="L151" s="485">
        <v>0</v>
      </c>
      <c r="M151" s="485">
        <v>0</v>
      </c>
      <c r="N151" s="485">
        <v>0</v>
      </c>
      <c r="O151" s="485">
        <v>0</v>
      </c>
      <c r="P151" s="485">
        <v>0</v>
      </c>
      <c r="Q151" s="485">
        <v>0</v>
      </c>
      <c r="R151" s="485">
        <v>0</v>
      </c>
      <c r="S151" s="485">
        <v>0</v>
      </c>
      <c r="T151" s="528">
        <v>0</v>
      </c>
    </row>
    <row r="152" spans="2:20" s="4" customFormat="1" ht="12.75" x14ac:dyDescent="0.2">
      <c r="B152" s="483" t="s">
        <v>520</v>
      </c>
      <c r="C152" s="895" t="s">
        <v>521</v>
      </c>
      <c r="D152" s="895"/>
      <c r="E152" s="895"/>
      <c r="F152" s="895"/>
      <c r="G152" s="525">
        <f t="shared" si="1"/>
        <v>2896.2</v>
      </c>
      <c r="H152" s="526">
        <v>0</v>
      </c>
      <c r="I152" s="527">
        <v>314.42300810403464</v>
      </c>
      <c r="J152" s="485">
        <v>0</v>
      </c>
      <c r="K152" s="485">
        <v>125.17032834791756</v>
      </c>
      <c r="L152" s="485">
        <v>14.616212958432797</v>
      </c>
      <c r="M152" s="485">
        <v>0</v>
      </c>
      <c r="N152" s="485">
        <v>0</v>
      </c>
      <c r="O152" s="485">
        <v>0</v>
      </c>
      <c r="P152" s="485">
        <v>62.747440502131354</v>
      </c>
      <c r="Q152" s="485">
        <v>0</v>
      </c>
      <c r="R152" s="485">
        <v>0</v>
      </c>
      <c r="S152" s="485">
        <v>1483.1478624497179</v>
      </c>
      <c r="T152" s="528">
        <v>896.09514763776554</v>
      </c>
    </row>
    <row r="153" spans="2:20" s="4" customFormat="1" ht="12.75" x14ac:dyDescent="0.2">
      <c r="B153" s="483" t="s">
        <v>522</v>
      </c>
      <c r="C153" s="895" t="s">
        <v>523</v>
      </c>
      <c r="D153" s="895"/>
      <c r="E153" s="895"/>
      <c r="F153" s="895"/>
      <c r="G153" s="525">
        <f t="shared" si="1"/>
        <v>0</v>
      </c>
      <c r="H153" s="526">
        <v>0</v>
      </c>
      <c r="I153" s="527">
        <v>0</v>
      </c>
      <c r="J153" s="485">
        <v>0</v>
      </c>
      <c r="K153" s="485">
        <v>0</v>
      </c>
      <c r="L153" s="485">
        <v>0</v>
      </c>
      <c r="M153" s="485">
        <v>0</v>
      </c>
      <c r="N153" s="485">
        <v>0</v>
      </c>
      <c r="O153" s="485">
        <v>0</v>
      </c>
      <c r="P153" s="485">
        <v>0</v>
      </c>
      <c r="Q153" s="485">
        <v>0</v>
      </c>
      <c r="R153" s="485">
        <v>0</v>
      </c>
      <c r="S153" s="485">
        <v>0</v>
      </c>
      <c r="T153" s="528">
        <v>0</v>
      </c>
    </row>
    <row r="154" spans="2:20" s="4" customFormat="1" ht="12.75" x14ac:dyDescent="0.2">
      <c r="B154" s="483" t="s">
        <v>524</v>
      </c>
      <c r="C154" s="895" t="s">
        <v>525</v>
      </c>
      <c r="D154" s="895"/>
      <c r="E154" s="895"/>
      <c r="F154" s="895"/>
      <c r="G154" s="525">
        <f t="shared" si="1"/>
        <v>0</v>
      </c>
      <c r="H154" s="526">
        <v>0</v>
      </c>
      <c r="I154" s="527">
        <v>0</v>
      </c>
      <c r="J154" s="485">
        <v>0</v>
      </c>
      <c r="K154" s="485">
        <v>0</v>
      </c>
      <c r="L154" s="485">
        <v>0</v>
      </c>
      <c r="M154" s="485">
        <v>0</v>
      </c>
      <c r="N154" s="485">
        <v>0</v>
      </c>
      <c r="O154" s="485">
        <v>0</v>
      </c>
      <c r="P154" s="485">
        <v>0</v>
      </c>
      <c r="Q154" s="485">
        <v>0</v>
      </c>
      <c r="R154" s="485">
        <v>0</v>
      </c>
      <c r="S154" s="485">
        <v>0</v>
      </c>
      <c r="T154" s="528">
        <v>0</v>
      </c>
    </row>
    <row r="155" spans="2:20" s="4" customFormat="1" ht="12.75" x14ac:dyDescent="0.2">
      <c r="B155" s="483" t="s">
        <v>526</v>
      </c>
      <c r="C155" s="1049" t="s">
        <v>527</v>
      </c>
      <c r="D155" s="895"/>
      <c r="E155" s="895"/>
      <c r="F155" s="895"/>
      <c r="G155" s="525">
        <f t="shared" si="1"/>
        <v>56.16</v>
      </c>
      <c r="H155" s="526">
        <v>0</v>
      </c>
      <c r="I155" s="527">
        <v>0</v>
      </c>
      <c r="J155" s="485">
        <v>0</v>
      </c>
      <c r="K155" s="485">
        <v>0</v>
      </c>
      <c r="L155" s="485">
        <v>0</v>
      </c>
      <c r="M155" s="485">
        <v>0</v>
      </c>
      <c r="N155" s="485">
        <v>0</v>
      </c>
      <c r="O155" s="485">
        <v>0</v>
      </c>
      <c r="P155" s="485">
        <v>0</v>
      </c>
      <c r="Q155" s="485">
        <v>0</v>
      </c>
      <c r="R155" s="485">
        <v>0</v>
      </c>
      <c r="S155" s="485">
        <v>0</v>
      </c>
      <c r="T155" s="528">
        <v>56.16</v>
      </c>
    </row>
    <row r="156" spans="2:20" s="4" customFormat="1" ht="12.75" x14ac:dyDescent="0.2">
      <c r="B156" s="483" t="s">
        <v>528</v>
      </c>
      <c r="C156" s="895" t="s">
        <v>529</v>
      </c>
      <c r="D156" s="895"/>
      <c r="E156" s="895"/>
      <c r="F156" s="895"/>
      <c r="G156" s="525">
        <f t="shared" si="1"/>
        <v>0</v>
      </c>
      <c r="H156" s="526">
        <v>0</v>
      </c>
      <c r="I156" s="527">
        <v>0</v>
      </c>
      <c r="J156" s="485">
        <v>0</v>
      </c>
      <c r="K156" s="485">
        <v>0</v>
      </c>
      <c r="L156" s="485">
        <v>0</v>
      </c>
      <c r="M156" s="485">
        <v>0</v>
      </c>
      <c r="N156" s="485">
        <v>0</v>
      </c>
      <c r="O156" s="485">
        <v>0</v>
      </c>
      <c r="P156" s="485">
        <v>0</v>
      </c>
      <c r="Q156" s="485">
        <v>0</v>
      </c>
      <c r="R156" s="485">
        <v>0</v>
      </c>
      <c r="S156" s="485">
        <v>0</v>
      </c>
      <c r="T156" s="528">
        <v>0</v>
      </c>
    </row>
    <row r="157" spans="2:20" s="4" customFormat="1" ht="12.75" x14ac:dyDescent="0.2">
      <c r="B157" s="479" t="s">
        <v>530</v>
      </c>
      <c r="C157" s="897" t="s">
        <v>531</v>
      </c>
      <c r="D157" s="897"/>
      <c r="E157" s="897"/>
      <c r="F157" s="897"/>
      <c r="G157" s="525">
        <f t="shared" si="1"/>
        <v>0</v>
      </c>
      <c r="H157" s="526">
        <v>0</v>
      </c>
      <c r="I157" s="527">
        <v>0</v>
      </c>
      <c r="J157" s="485">
        <v>0</v>
      </c>
      <c r="K157" s="485">
        <v>0</v>
      </c>
      <c r="L157" s="485">
        <v>0</v>
      </c>
      <c r="M157" s="485">
        <v>0</v>
      </c>
      <c r="N157" s="485">
        <v>0</v>
      </c>
      <c r="O157" s="485">
        <v>0</v>
      </c>
      <c r="P157" s="485">
        <v>0</v>
      </c>
      <c r="Q157" s="485">
        <v>0</v>
      </c>
      <c r="R157" s="485">
        <v>0</v>
      </c>
      <c r="S157" s="485">
        <v>0</v>
      </c>
      <c r="T157" s="528">
        <v>0</v>
      </c>
    </row>
    <row r="158" spans="2:20" s="4" customFormat="1" ht="12.75" x14ac:dyDescent="0.2">
      <c r="B158" s="483" t="s">
        <v>532</v>
      </c>
      <c r="C158" s="895" t="s">
        <v>533</v>
      </c>
      <c r="D158" s="895"/>
      <c r="E158" s="895"/>
      <c r="F158" s="895"/>
      <c r="G158" s="525">
        <f t="shared" si="1"/>
        <v>0</v>
      </c>
      <c r="H158" s="526">
        <v>0</v>
      </c>
      <c r="I158" s="527">
        <v>0</v>
      </c>
      <c r="J158" s="485">
        <v>0</v>
      </c>
      <c r="K158" s="485">
        <v>0</v>
      </c>
      <c r="L158" s="485">
        <v>0</v>
      </c>
      <c r="M158" s="485">
        <v>0</v>
      </c>
      <c r="N158" s="485">
        <v>0</v>
      </c>
      <c r="O158" s="485">
        <v>0</v>
      </c>
      <c r="P158" s="485">
        <v>0</v>
      </c>
      <c r="Q158" s="485">
        <v>0</v>
      </c>
      <c r="R158" s="485">
        <v>0</v>
      </c>
      <c r="S158" s="485">
        <v>0</v>
      </c>
      <c r="T158" s="528">
        <v>0</v>
      </c>
    </row>
    <row r="159" spans="2:20" s="4" customFormat="1" ht="12.75" x14ac:dyDescent="0.2">
      <c r="B159" s="483" t="s">
        <v>534</v>
      </c>
      <c r="C159" s="895" t="s">
        <v>535</v>
      </c>
      <c r="D159" s="895"/>
      <c r="E159" s="895"/>
      <c r="F159" s="895"/>
      <c r="G159" s="525">
        <f t="shared" si="1"/>
        <v>0</v>
      </c>
      <c r="H159" s="526">
        <v>0</v>
      </c>
      <c r="I159" s="527">
        <v>0</v>
      </c>
      <c r="J159" s="485">
        <v>0</v>
      </c>
      <c r="K159" s="485">
        <v>0</v>
      </c>
      <c r="L159" s="485">
        <v>0</v>
      </c>
      <c r="M159" s="485">
        <v>0</v>
      </c>
      <c r="N159" s="485">
        <v>0</v>
      </c>
      <c r="O159" s="485">
        <v>0</v>
      </c>
      <c r="P159" s="485">
        <v>0</v>
      </c>
      <c r="Q159" s="485">
        <v>0</v>
      </c>
      <c r="R159" s="485">
        <v>0</v>
      </c>
      <c r="S159" s="485">
        <v>0</v>
      </c>
      <c r="T159" s="528">
        <v>0</v>
      </c>
    </row>
    <row r="160" spans="2:20" s="4" customFormat="1" ht="12.75" x14ac:dyDescent="0.2">
      <c r="B160" s="483" t="s">
        <v>536</v>
      </c>
      <c r="C160" s="895" t="s">
        <v>537</v>
      </c>
      <c r="D160" s="895"/>
      <c r="E160" s="895"/>
      <c r="F160" s="895"/>
      <c r="G160" s="525">
        <f t="shared" si="1"/>
        <v>0</v>
      </c>
      <c r="H160" s="526">
        <v>0</v>
      </c>
      <c r="I160" s="527">
        <v>0</v>
      </c>
      <c r="J160" s="485">
        <v>0</v>
      </c>
      <c r="K160" s="485">
        <v>0</v>
      </c>
      <c r="L160" s="485">
        <v>0</v>
      </c>
      <c r="M160" s="485">
        <v>0</v>
      </c>
      <c r="N160" s="485">
        <v>0</v>
      </c>
      <c r="O160" s="485">
        <v>0</v>
      </c>
      <c r="P160" s="485">
        <v>0</v>
      </c>
      <c r="Q160" s="485">
        <v>0</v>
      </c>
      <c r="R160" s="485">
        <v>0</v>
      </c>
      <c r="S160" s="485">
        <v>0</v>
      </c>
      <c r="T160" s="528">
        <v>0</v>
      </c>
    </row>
    <row r="161" spans="2:20" s="4" customFormat="1" ht="12.75" x14ac:dyDescent="0.2">
      <c r="B161" s="483" t="s">
        <v>538</v>
      </c>
      <c r="C161" s="895" t="s">
        <v>539</v>
      </c>
      <c r="D161" s="895"/>
      <c r="E161" s="895"/>
      <c r="F161" s="895"/>
      <c r="G161" s="525">
        <f t="shared" si="1"/>
        <v>0</v>
      </c>
      <c r="H161" s="529">
        <v>0</v>
      </c>
      <c r="I161" s="530">
        <v>0</v>
      </c>
      <c r="J161" s="490">
        <v>0</v>
      </c>
      <c r="K161" s="490">
        <v>0</v>
      </c>
      <c r="L161" s="490">
        <v>0</v>
      </c>
      <c r="M161" s="490">
        <v>0</v>
      </c>
      <c r="N161" s="490">
        <v>0</v>
      </c>
      <c r="O161" s="490">
        <v>0</v>
      </c>
      <c r="P161" s="490">
        <v>0</v>
      </c>
      <c r="Q161" s="490">
        <v>0</v>
      </c>
      <c r="R161" s="490">
        <v>0</v>
      </c>
      <c r="S161" s="490">
        <v>0</v>
      </c>
      <c r="T161" s="531">
        <v>0</v>
      </c>
    </row>
    <row r="162" spans="2:20" s="4" customFormat="1" ht="13.5" thickBot="1" x14ac:dyDescent="0.25">
      <c r="B162" s="488" t="s">
        <v>540</v>
      </c>
      <c r="C162" s="1042" t="s">
        <v>541</v>
      </c>
      <c r="D162" s="1042"/>
      <c r="E162" s="1042"/>
      <c r="F162" s="1042"/>
      <c r="G162" s="532">
        <f>SUM(I162:T162)</f>
        <v>0</v>
      </c>
      <c r="H162" s="529">
        <v>0</v>
      </c>
      <c r="I162" s="530">
        <v>0</v>
      </c>
      <c r="J162" s="490">
        <v>0</v>
      </c>
      <c r="K162" s="490">
        <v>0</v>
      </c>
      <c r="L162" s="490">
        <v>0</v>
      </c>
      <c r="M162" s="490">
        <v>0</v>
      </c>
      <c r="N162" s="490">
        <v>0</v>
      </c>
      <c r="O162" s="490">
        <v>0</v>
      </c>
      <c r="P162" s="490">
        <v>0</v>
      </c>
      <c r="Q162" s="490">
        <v>0</v>
      </c>
      <c r="R162" s="490">
        <v>0</v>
      </c>
      <c r="S162" s="490">
        <v>0</v>
      </c>
      <c r="T162" s="531">
        <v>0</v>
      </c>
    </row>
    <row r="163" spans="2:20" s="4" customFormat="1" ht="13.5" thickBot="1" x14ac:dyDescent="0.25">
      <c r="B163" s="39"/>
      <c r="C163" s="1103" t="s">
        <v>573</v>
      </c>
      <c r="D163" s="1104"/>
      <c r="E163" s="1104"/>
      <c r="F163" s="1104"/>
      <c r="G163" s="533">
        <f>SUM(I163:T163)</f>
        <v>288731.32901499246</v>
      </c>
      <c r="H163" s="533">
        <f>'14'!H164</f>
        <v>3042.13</v>
      </c>
      <c r="I163" s="534">
        <f>'14'!I164</f>
        <v>31345.823148528994</v>
      </c>
      <c r="J163" s="535">
        <f>'14'!J164</f>
        <v>0</v>
      </c>
      <c r="K163" s="535">
        <f>'14'!K164</f>
        <v>12478.625529016383</v>
      </c>
      <c r="L163" s="535">
        <f>'14'!L164</f>
        <v>1457.1364521284643</v>
      </c>
      <c r="M163" s="535">
        <f>'14'!M164</f>
        <v>0</v>
      </c>
      <c r="N163" s="535">
        <f>'14'!N164</f>
        <v>0</v>
      </c>
      <c r="O163" s="535">
        <f>'14'!O164</f>
        <v>0</v>
      </c>
      <c r="P163" s="535">
        <f>'14'!P164</f>
        <v>6255.4906044021673</v>
      </c>
      <c r="Q163" s="535">
        <f>'14'!Q164</f>
        <v>0</v>
      </c>
      <c r="R163" s="535">
        <f>'14'!R164</f>
        <v>0</v>
      </c>
      <c r="S163" s="535">
        <f>'14'!S164</f>
        <v>147859.69665453085</v>
      </c>
      <c r="T163" s="536">
        <f>'14'!T164</f>
        <v>89334.556626385587</v>
      </c>
    </row>
    <row r="164" spans="2:20" s="4" customFormat="1" ht="13.5" thickBot="1" x14ac:dyDescent="0.25">
      <c r="B164" s="1100" t="s">
        <v>574</v>
      </c>
      <c r="C164" s="1101"/>
      <c r="D164" s="1101"/>
      <c r="E164" s="1101"/>
      <c r="F164" s="1102"/>
      <c r="G164" s="537">
        <f>SUM(G29:G162)</f>
        <v>4361154.4214280006</v>
      </c>
      <c r="H164" s="537">
        <f>'14'!H165</f>
        <v>3042.13</v>
      </c>
      <c r="I164" s="538">
        <f>'14'!I165</f>
        <v>1396378.8607561493</v>
      </c>
      <c r="J164" s="539">
        <f>'14'!J165</f>
        <v>0</v>
      </c>
      <c r="K164" s="539">
        <f>'14'!K165</f>
        <v>153741.65412981302</v>
      </c>
      <c r="L164" s="539">
        <f>'14'!L165</f>
        <v>15577.260335891928</v>
      </c>
      <c r="M164" s="539">
        <f>'14'!M165</f>
        <v>0</v>
      </c>
      <c r="N164" s="539">
        <f>'14'!N165</f>
        <v>0</v>
      </c>
      <c r="O164" s="539">
        <f>'14'!O165</f>
        <v>0</v>
      </c>
      <c r="P164" s="539">
        <f>'14'!P165</f>
        <v>66873.219410001897</v>
      </c>
      <c r="Q164" s="539">
        <f>'14'!Q165</f>
        <v>0</v>
      </c>
      <c r="R164" s="539">
        <f>'14'!R165</f>
        <v>0</v>
      </c>
      <c r="S164" s="539">
        <f>'14'!S165</f>
        <v>1744931.5381593436</v>
      </c>
      <c r="T164" s="540">
        <f>'14'!T165</f>
        <v>986975.13716992422</v>
      </c>
    </row>
    <row r="165" spans="2:20" s="4" customFormat="1" ht="12.75" x14ac:dyDescent="0.2">
      <c r="H165" s="541"/>
      <c r="I165" s="541"/>
      <c r="J165" s="541"/>
      <c r="K165" s="541"/>
      <c r="L165" s="541"/>
      <c r="M165" s="541"/>
      <c r="N165" s="541"/>
      <c r="O165" s="541"/>
      <c r="P165" s="541"/>
      <c r="Q165" s="541"/>
      <c r="R165" s="541"/>
      <c r="S165" s="541"/>
      <c r="T165" s="541"/>
    </row>
    <row r="166" spans="2:20" s="433" customFormat="1" ht="12.75" x14ac:dyDescent="0.2">
      <c r="I166" s="542"/>
      <c r="J166" s="542"/>
      <c r="K166" s="542"/>
      <c r="L166" s="542"/>
      <c r="M166" s="542"/>
      <c r="N166" s="542"/>
      <c r="O166" s="542"/>
      <c r="P166" s="542"/>
      <c r="Q166" s="542"/>
      <c r="R166" s="542"/>
      <c r="S166" s="542"/>
      <c r="T166" s="542"/>
    </row>
    <row r="167" spans="2:20" s="71" customFormat="1" ht="12.75" x14ac:dyDescent="0.2">
      <c r="B167" s="71" t="s">
        <v>58</v>
      </c>
      <c r="D167" s="71" t="s">
        <v>606</v>
      </c>
      <c r="F167" s="414"/>
      <c r="G167" s="73"/>
      <c r="J167" s="71" t="s">
        <v>607</v>
      </c>
      <c r="N167" s="74"/>
    </row>
    <row r="168" spans="2:20" s="433" customFormat="1" ht="12.75" x14ac:dyDescent="0.2">
      <c r="I168" s="434"/>
    </row>
    <row r="169" spans="2:20" s="2" customFormat="1" ht="12.75" x14ac:dyDescent="0.2"/>
  </sheetData>
  <mergeCells count="192">
    <mergeCell ref="B7:D7"/>
    <mergeCell ref="E7:F7"/>
    <mergeCell ref="G7:I7"/>
    <mergeCell ref="J7:M7"/>
    <mergeCell ref="B8:D8"/>
    <mergeCell ref="E8:F8"/>
    <mergeCell ref="G8:I8"/>
    <mergeCell ref="J8:M8"/>
    <mergeCell ref="B5:D5"/>
    <mergeCell ref="E5:F5"/>
    <mergeCell ref="G5:I5"/>
    <mergeCell ref="J5:M5"/>
    <mergeCell ref="B6:D6"/>
    <mergeCell ref="E6:F6"/>
    <mergeCell ref="G6:I6"/>
    <mergeCell ref="J6:M6"/>
    <mergeCell ref="B11:D11"/>
    <mergeCell ref="E11:F11"/>
    <mergeCell ref="G11:I11"/>
    <mergeCell ref="J11:M11"/>
    <mergeCell ref="B12:D12"/>
    <mergeCell ref="E12:F12"/>
    <mergeCell ref="G12:I12"/>
    <mergeCell ref="J12:M12"/>
    <mergeCell ref="B9:D9"/>
    <mergeCell ref="E9:F9"/>
    <mergeCell ref="G9:I9"/>
    <mergeCell ref="J9:M9"/>
    <mergeCell ref="B10:D10"/>
    <mergeCell ref="E10:F10"/>
    <mergeCell ref="G10:I10"/>
    <mergeCell ref="J10:M10"/>
    <mergeCell ref="B14:R14"/>
    <mergeCell ref="E17:G17"/>
    <mergeCell ref="E18:G18"/>
    <mergeCell ref="B20:F20"/>
    <mergeCell ref="B21:F21"/>
    <mergeCell ref="B23:F28"/>
    <mergeCell ref="G23:G28"/>
    <mergeCell ref="H23:H28"/>
    <mergeCell ref="I23:T23"/>
    <mergeCell ref="I24:J26"/>
    <mergeCell ref="T24:T28"/>
    <mergeCell ref="I27:I28"/>
    <mergeCell ref="J27:J28"/>
    <mergeCell ref="K27:K28"/>
    <mergeCell ref="L27:L28"/>
    <mergeCell ref="M27:M28"/>
    <mergeCell ref="N27:N28"/>
    <mergeCell ref="O27:O28"/>
    <mergeCell ref="P27:P28"/>
    <mergeCell ref="Q27:Q28"/>
    <mergeCell ref="K24:K26"/>
    <mergeCell ref="L24:L26"/>
    <mergeCell ref="M24:O26"/>
    <mergeCell ref="P24:Q26"/>
    <mergeCell ref="R24:R26"/>
    <mergeCell ref="S24:S28"/>
    <mergeCell ref="R27:R28"/>
    <mergeCell ref="C35:F35"/>
    <mergeCell ref="C36:F36"/>
    <mergeCell ref="C37:F37"/>
    <mergeCell ref="C41:F41"/>
    <mergeCell ref="C42:F42"/>
    <mergeCell ref="C43:F43"/>
    <mergeCell ref="C29:F29"/>
    <mergeCell ref="C30:F30"/>
    <mergeCell ref="C31:F31"/>
    <mergeCell ref="C32:F32"/>
    <mergeCell ref="C33:F33"/>
    <mergeCell ref="C34:F34"/>
    <mergeCell ref="C50:F50"/>
    <mergeCell ref="C51:F51"/>
    <mergeCell ref="C52:F52"/>
    <mergeCell ref="C53:F53"/>
    <mergeCell ref="C54:F54"/>
    <mergeCell ref="C55:F55"/>
    <mergeCell ref="C44:F44"/>
    <mergeCell ref="C45:F45"/>
    <mergeCell ref="C46:F46"/>
    <mergeCell ref="C47:F47"/>
    <mergeCell ref="C48:F48"/>
    <mergeCell ref="C49:F49"/>
    <mergeCell ref="C62:F62"/>
    <mergeCell ref="C63:F63"/>
    <mergeCell ref="C64:F64"/>
    <mergeCell ref="C65:F65"/>
    <mergeCell ref="C66:F66"/>
    <mergeCell ref="C67:F67"/>
    <mergeCell ref="C56:F56"/>
    <mergeCell ref="C57:F57"/>
    <mergeCell ref="C58:F58"/>
    <mergeCell ref="C59:F59"/>
    <mergeCell ref="C60:F60"/>
    <mergeCell ref="C61:F61"/>
    <mergeCell ref="C74:F74"/>
    <mergeCell ref="C75:F75"/>
    <mergeCell ref="C76:F76"/>
    <mergeCell ref="C77:F77"/>
    <mergeCell ref="C78:F78"/>
    <mergeCell ref="C79:F79"/>
    <mergeCell ref="C68:F68"/>
    <mergeCell ref="C69:F69"/>
    <mergeCell ref="C70:F70"/>
    <mergeCell ref="C71:F71"/>
    <mergeCell ref="C72:F72"/>
    <mergeCell ref="C73:F73"/>
    <mergeCell ref="C86:F86"/>
    <mergeCell ref="C87:F87"/>
    <mergeCell ref="C88:F88"/>
    <mergeCell ref="C89:F89"/>
    <mergeCell ref="C90:F90"/>
    <mergeCell ref="C91:F91"/>
    <mergeCell ref="C80:F80"/>
    <mergeCell ref="C81:F81"/>
    <mergeCell ref="C82:F82"/>
    <mergeCell ref="C83:F83"/>
    <mergeCell ref="C84:F84"/>
    <mergeCell ref="C85:F85"/>
    <mergeCell ref="C98:F98"/>
    <mergeCell ref="C99:F99"/>
    <mergeCell ref="C100:F100"/>
    <mergeCell ref="C101:F101"/>
    <mergeCell ref="C102:F102"/>
    <mergeCell ref="C103:F103"/>
    <mergeCell ref="C92:F92"/>
    <mergeCell ref="C93:F93"/>
    <mergeCell ref="C94:F94"/>
    <mergeCell ref="C95:F95"/>
    <mergeCell ref="C96:F96"/>
    <mergeCell ref="C97:F97"/>
    <mergeCell ref="C110:F110"/>
    <mergeCell ref="C111:F111"/>
    <mergeCell ref="C112:F112"/>
    <mergeCell ref="C113:F113"/>
    <mergeCell ref="C114:F114"/>
    <mergeCell ref="C115:F115"/>
    <mergeCell ref="C104:F104"/>
    <mergeCell ref="C105:F105"/>
    <mergeCell ref="C106:F106"/>
    <mergeCell ref="C107:F107"/>
    <mergeCell ref="C108:F108"/>
    <mergeCell ref="C109:F109"/>
    <mergeCell ref="C122:F122"/>
    <mergeCell ref="C123:F123"/>
    <mergeCell ref="C124:F124"/>
    <mergeCell ref="C125:F125"/>
    <mergeCell ref="C126:F126"/>
    <mergeCell ref="C127:F127"/>
    <mergeCell ref="C116:F116"/>
    <mergeCell ref="C117:F117"/>
    <mergeCell ref="C118:F118"/>
    <mergeCell ref="C119:F119"/>
    <mergeCell ref="C120:F120"/>
    <mergeCell ref="C121:F121"/>
    <mergeCell ref="C134:F134"/>
    <mergeCell ref="C135:F135"/>
    <mergeCell ref="C136:F136"/>
    <mergeCell ref="C137:F137"/>
    <mergeCell ref="C138:F138"/>
    <mergeCell ref="C139:F139"/>
    <mergeCell ref="C128:F128"/>
    <mergeCell ref="C129:F129"/>
    <mergeCell ref="C130:F130"/>
    <mergeCell ref="C131:F131"/>
    <mergeCell ref="C132:F132"/>
    <mergeCell ref="C133:F133"/>
    <mergeCell ref="C146:F146"/>
    <mergeCell ref="C147:F147"/>
    <mergeCell ref="C148:F148"/>
    <mergeCell ref="C149:F149"/>
    <mergeCell ref="C150:F150"/>
    <mergeCell ref="C151:F151"/>
    <mergeCell ref="C140:F140"/>
    <mergeCell ref="C141:F141"/>
    <mergeCell ref="C142:F142"/>
    <mergeCell ref="C143:F143"/>
    <mergeCell ref="C144:F144"/>
    <mergeCell ref="C145:F145"/>
    <mergeCell ref="B164:F164"/>
    <mergeCell ref="C158:F158"/>
    <mergeCell ref="C159:F159"/>
    <mergeCell ref="C160:F160"/>
    <mergeCell ref="C161:F161"/>
    <mergeCell ref="C162:F162"/>
    <mergeCell ref="C163:F163"/>
    <mergeCell ref="C152:F152"/>
    <mergeCell ref="C153:F153"/>
    <mergeCell ref="C154:F154"/>
    <mergeCell ref="C155:F155"/>
    <mergeCell ref="C156:F156"/>
    <mergeCell ref="C157:F157"/>
  </mergeCells>
  <printOptions horizontalCentered="1"/>
  <pageMargins left="0.11811023622047245" right="0.11811023622047245" top="0.74803149606299213" bottom="0.74803149606299213" header="0.31496062992125984" footer="0.31496062992125984"/>
  <pageSetup paperSize="9" scale="46" fitToHeight="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0" tint="-0.34998626667073579"/>
    <outlinePr summaryBelow="0" summaryRight="0"/>
    <pageSetUpPr fitToPage="1"/>
  </sheetPr>
  <dimension ref="A1:AH174"/>
  <sheetViews>
    <sheetView topLeftCell="A141" zoomScale="85" zoomScaleNormal="85" zoomScaleSheetLayoutView="55" workbookViewId="0">
      <selection activeCell="B102" sqref="B102:S111"/>
    </sheetView>
  </sheetViews>
  <sheetFormatPr defaultRowHeight="15" outlineLevelRow="1" x14ac:dyDescent="0.25"/>
  <cols>
    <col min="1" max="1" width="4.42578125" style="78" customWidth="1"/>
    <col min="2" max="2" width="11.28515625" style="78" customWidth="1"/>
    <col min="3" max="5" width="9.140625" style="78"/>
    <col min="6" max="6" width="22" style="78" customWidth="1"/>
    <col min="7" max="7" width="13.85546875" style="78" customWidth="1"/>
    <col min="8" max="8" width="11.85546875" style="78" customWidth="1"/>
    <col min="9" max="10" width="9.42578125" style="78" bestFit="1" customWidth="1"/>
    <col min="11" max="11" width="10.140625" style="78" bestFit="1" customWidth="1"/>
    <col min="12" max="12" width="13.85546875" style="78" customWidth="1"/>
    <col min="13" max="13" width="12.85546875" style="78" customWidth="1"/>
    <col min="14" max="16" width="11" style="78" bestFit="1" customWidth="1"/>
    <col min="17" max="17" width="11.42578125" style="78" customWidth="1"/>
    <col min="18" max="19" width="11" style="78" bestFit="1" customWidth="1"/>
    <col min="20" max="216" width="9.140625" style="78"/>
    <col min="217" max="217" width="0" style="78" hidden="1" customWidth="1"/>
    <col min="218" max="218" width="11.28515625" style="78" customWidth="1"/>
    <col min="219" max="221" width="9.140625" style="78"/>
    <col min="222" max="222" width="30.140625" style="78" customWidth="1"/>
    <col min="223" max="223" width="13.85546875" style="78" customWidth="1"/>
    <col min="224" max="227" width="9.140625" style="78"/>
    <col min="228" max="228" width="13.85546875" style="78" customWidth="1"/>
    <col min="229" max="232" width="9.140625" style="78"/>
    <col min="233" max="233" width="11.42578125" style="78" customWidth="1"/>
    <col min="234" max="237" width="9.140625" style="78"/>
    <col min="238" max="241" width="9.140625" style="78" customWidth="1"/>
    <col min="242" max="242" width="13.85546875" style="78" customWidth="1"/>
    <col min="243" max="244" width="9.140625" style="78" customWidth="1"/>
    <col min="245" max="245" width="11.28515625" style="78" customWidth="1"/>
    <col min="246" max="472" width="9.140625" style="78"/>
    <col min="473" max="473" width="0" style="78" hidden="1" customWidth="1"/>
    <col min="474" max="474" width="11.28515625" style="78" customWidth="1"/>
    <col min="475" max="477" width="9.140625" style="78"/>
    <col min="478" max="478" width="30.140625" style="78" customWidth="1"/>
    <col min="479" max="479" width="13.85546875" style="78" customWidth="1"/>
    <col min="480" max="483" width="9.140625" style="78"/>
    <col min="484" max="484" width="13.85546875" style="78" customWidth="1"/>
    <col min="485" max="488" width="9.140625" style="78"/>
    <col min="489" max="489" width="11.42578125" style="78" customWidth="1"/>
    <col min="490" max="493" width="9.140625" style="78"/>
    <col min="494" max="497" width="9.140625" style="78" customWidth="1"/>
    <col min="498" max="498" width="13.85546875" style="78" customWidth="1"/>
    <col min="499" max="500" width="9.140625" style="78" customWidth="1"/>
    <col min="501" max="501" width="11.28515625" style="78" customWidth="1"/>
    <col min="502" max="728" width="9.140625" style="78"/>
    <col min="729" max="729" width="0" style="78" hidden="1" customWidth="1"/>
    <col min="730" max="730" width="11.28515625" style="78" customWidth="1"/>
    <col min="731" max="733" width="9.140625" style="78"/>
    <col min="734" max="734" width="30.140625" style="78" customWidth="1"/>
    <col min="735" max="735" width="13.85546875" style="78" customWidth="1"/>
    <col min="736" max="739" width="9.140625" style="78"/>
    <col min="740" max="740" width="13.85546875" style="78" customWidth="1"/>
    <col min="741" max="744" width="9.140625" style="78"/>
    <col min="745" max="745" width="11.42578125" style="78" customWidth="1"/>
    <col min="746" max="749" width="9.140625" style="78"/>
    <col min="750" max="753" width="9.140625" style="78" customWidth="1"/>
    <col min="754" max="754" width="13.85546875" style="78" customWidth="1"/>
    <col min="755" max="756" width="9.140625" style="78" customWidth="1"/>
    <col min="757" max="757" width="11.28515625" style="78" customWidth="1"/>
    <col min="758" max="984" width="9.140625" style="78"/>
    <col min="985" max="985" width="0" style="78" hidden="1" customWidth="1"/>
    <col min="986" max="986" width="11.28515625" style="78" customWidth="1"/>
    <col min="987" max="989" width="9.140625" style="78"/>
    <col min="990" max="990" width="30.140625" style="78" customWidth="1"/>
    <col min="991" max="991" width="13.85546875" style="78" customWidth="1"/>
    <col min="992" max="995" width="9.140625" style="78"/>
    <col min="996" max="996" width="13.85546875" style="78" customWidth="1"/>
    <col min="997" max="1000" width="9.140625" style="78"/>
    <col min="1001" max="1001" width="11.42578125" style="78" customWidth="1"/>
    <col min="1002" max="1005" width="9.140625" style="78"/>
    <col min="1006" max="1009" width="9.140625" style="78" customWidth="1"/>
    <col min="1010" max="1010" width="13.85546875" style="78" customWidth="1"/>
    <col min="1011" max="1012" width="9.140625" style="78" customWidth="1"/>
    <col min="1013" max="1013" width="11.28515625" style="78" customWidth="1"/>
    <col min="1014" max="1240" width="9.140625" style="78"/>
    <col min="1241" max="1241" width="0" style="78" hidden="1" customWidth="1"/>
    <col min="1242" max="1242" width="11.28515625" style="78" customWidth="1"/>
    <col min="1243" max="1245" width="9.140625" style="78"/>
    <col min="1246" max="1246" width="30.140625" style="78" customWidth="1"/>
    <col min="1247" max="1247" width="13.85546875" style="78" customWidth="1"/>
    <col min="1248" max="1251" width="9.140625" style="78"/>
    <col min="1252" max="1252" width="13.85546875" style="78" customWidth="1"/>
    <col min="1253" max="1256" width="9.140625" style="78"/>
    <col min="1257" max="1257" width="11.42578125" style="78" customWidth="1"/>
    <col min="1258" max="1261" width="9.140625" style="78"/>
    <col min="1262" max="1265" width="9.140625" style="78" customWidth="1"/>
    <col min="1266" max="1266" width="13.85546875" style="78" customWidth="1"/>
    <col min="1267" max="1268" width="9.140625" style="78" customWidth="1"/>
    <col min="1269" max="1269" width="11.28515625" style="78" customWidth="1"/>
    <col min="1270" max="1496" width="9.140625" style="78"/>
    <col min="1497" max="1497" width="0" style="78" hidden="1" customWidth="1"/>
    <col min="1498" max="1498" width="11.28515625" style="78" customWidth="1"/>
    <col min="1499" max="1501" width="9.140625" style="78"/>
    <col min="1502" max="1502" width="30.140625" style="78" customWidth="1"/>
    <col min="1503" max="1503" width="13.85546875" style="78" customWidth="1"/>
    <col min="1504" max="1507" width="9.140625" style="78"/>
    <col min="1508" max="1508" width="13.85546875" style="78" customWidth="1"/>
    <col min="1509" max="1512" width="9.140625" style="78"/>
    <col min="1513" max="1513" width="11.42578125" style="78" customWidth="1"/>
    <col min="1514" max="1517" width="9.140625" style="78"/>
    <col min="1518" max="1521" width="9.140625" style="78" customWidth="1"/>
    <col min="1522" max="1522" width="13.85546875" style="78" customWidth="1"/>
    <col min="1523" max="1524" width="9.140625" style="78" customWidth="1"/>
    <col min="1525" max="1525" width="11.28515625" style="78" customWidth="1"/>
    <col min="1526" max="1752" width="9.140625" style="78"/>
    <col min="1753" max="1753" width="0" style="78" hidden="1" customWidth="1"/>
    <col min="1754" max="1754" width="11.28515625" style="78" customWidth="1"/>
    <col min="1755" max="1757" width="9.140625" style="78"/>
    <col min="1758" max="1758" width="30.140625" style="78" customWidth="1"/>
    <col min="1759" max="1759" width="13.85546875" style="78" customWidth="1"/>
    <col min="1760" max="1763" width="9.140625" style="78"/>
    <col min="1764" max="1764" width="13.85546875" style="78" customWidth="1"/>
    <col min="1765" max="1768" width="9.140625" style="78"/>
    <col min="1769" max="1769" width="11.42578125" style="78" customWidth="1"/>
    <col min="1770" max="1773" width="9.140625" style="78"/>
    <col min="1774" max="1777" width="9.140625" style="78" customWidth="1"/>
    <col min="1778" max="1778" width="13.85546875" style="78" customWidth="1"/>
    <col min="1779" max="1780" width="9.140625" style="78" customWidth="1"/>
    <col min="1781" max="1781" width="11.28515625" style="78" customWidth="1"/>
    <col min="1782" max="2008" width="9.140625" style="78"/>
    <col min="2009" max="2009" width="0" style="78" hidden="1" customWidth="1"/>
    <col min="2010" max="2010" width="11.28515625" style="78" customWidth="1"/>
    <col min="2011" max="2013" width="9.140625" style="78"/>
    <col min="2014" max="2014" width="30.140625" style="78" customWidth="1"/>
    <col min="2015" max="2015" width="13.85546875" style="78" customWidth="1"/>
    <col min="2016" max="2019" width="9.140625" style="78"/>
    <col min="2020" max="2020" width="13.85546875" style="78" customWidth="1"/>
    <col min="2021" max="2024" width="9.140625" style="78"/>
    <col min="2025" max="2025" width="11.42578125" style="78" customWidth="1"/>
    <col min="2026" max="2029" width="9.140625" style="78"/>
    <col min="2030" max="2033" width="9.140625" style="78" customWidth="1"/>
    <col min="2034" max="2034" width="13.85546875" style="78" customWidth="1"/>
    <col min="2035" max="2036" width="9.140625" style="78" customWidth="1"/>
    <col min="2037" max="2037" width="11.28515625" style="78" customWidth="1"/>
    <col min="2038" max="2264" width="9.140625" style="78"/>
    <col min="2265" max="2265" width="0" style="78" hidden="1" customWidth="1"/>
    <col min="2266" max="2266" width="11.28515625" style="78" customWidth="1"/>
    <col min="2267" max="2269" width="9.140625" style="78"/>
    <col min="2270" max="2270" width="30.140625" style="78" customWidth="1"/>
    <col min="2271" max="2271" width="13.85546875" style="78" customWidth="1"/>
    <col min="2272" max="2275" width="9.140625" style="78"/>
    <col min="2276" max="2276" width="13.85546875" style="78" customWidth="1"/>
    <col min="2277" max="2280" width="9.140625" style="78"/>
    <col min="2281" max="2281" width="11.42578125" style="78" customWidth="1"/>
    <col min="2282" max="2285" width="9.140625" style="78"/>
    <col min="2286" max="2289" width="9.140625" style="78" customWidth="1"/>
    <col min="2290" max="2290" width="13.85546875" style="78" customWidth="1"/>
    <col min="2291" max="2292" width="9.140625" style="78" customWidth="1"/>
    <col min="2293" max="2293" width="11.28515625" style="78" customWidth="1"/>
    <col min="2294" max="2520" width="9.140625" style="78"/>
    <col min="2521" max="2521" width="0" style="78" hidden="1" customWidth="1"/>
    <col min="2522" max="2522" width="11.28515625" style="78" customWidth="1"/>
    <col min="2523" max="2525" width="9.140625" style="78"/>
    <col min="2526" max="2526" width="30.140625" style="78" customWidth="1"/>
    <col min="2527" max="2527" width="13.85546875" style="78" customWidth="1"/>
    <col min="2528" max="2531" width="9.140625" style="78"/>
    <col min="2532" max="2532" width="13.85546875" style="78" customWidth="1"/>
    <col min="2533" max="2536" width="9.140625" style="78"/>
    <col min="2537" max="2537" width="11.42578125" style="78" customWidth="1"/>
    <col min="2538" max="2541" width="9.140625" style="78"/>
    <col min="2542" max="2545" width="9.140625" style="78" customWidth="1"/>
    <col min="2546" max="2546" width="13.85546875" style="78" customWidth="1"/>
    <col min="2547" max="2548" width="9.140625" style="78" customWidth="1"/>
    <col min="2549" max="2549" width="11.28515625" style="78" customWidth="1"/>
    <col min="2550" max="2776" width="9.140625" style="78"/>
    <col min="2777" max="2777" width="0" style="78" hidden="1" customWidth="1"/>
    <col min="2778" max="2778" width="11.28515625" style="78" customWidth="1"/>
    <col min="2779" max="2781" width="9.140625" style="78"/>
    <col min="2782" max="2782" width="30.140625" style="78" customWidth="1"/>
    <col min="2783" max="2783" width="13.85546875" style="78" customWidth="1"/>
    <col min="2784" max="2787" width="9.140625" style="78"/>
    <col min="2788" max="2788" width="13.85546875" style="78" customWidth="1"/>
    <col min="2789" max="2792" width="9.140625" style="78"/>
    <col min="2793" max="2793" width="11.42578125" style="78" customWidth="1"/>
    <col min="2794" max="2797" width="9.140625" style="78"/>
    <col min="2798" max="2801" width="9.140625" style="78" customWidth="1"/>
    <col min="2802" max="2802" width="13.85546875" style="78" customWidth="1"/>
    <col min="2803" max="2804" width="9.140625" style="78" customWidth="1"/>
    <col min="2805" max="2805" width="11.28515625" style="78" customWidth="1"/>
    <col min="2806" max="3032" width="9.140625" style="78"/>
    <col min="3033" max="3033" width="0" style="78" hidden="1" customWidth="1"/>
    <col min="3034" max="3034" width="11.28515625" style="78" customWidth="1"/>
    <col min="3035" max="3037" width="9.140625" style="78"/>
    <col min="3038" max="3038" width="30.140625" style="78" customWidth="1"/>
    <col min="3039" max="3039" width="13.85546875" style="78" customWidth="1"/>
    <col min="3040" max="3043" width="9.140625" style="78"/>
    <col min="3044" max="3044" width="13.85546875" style="78" customWidth="1"/>
    <col min="3045" max="3048" width="9.140625" style="78"/>
    <col min="3049" max="3049" width="11.42578125" style="78" customWidth="1"/>
    <col min="3050" max="3053" width="9.140625" style="78"/>
    <col min="3054" max="3057" width="9.140625" style="78" customWidth="1"/>
    <col min="3058" max="3058" width="13.85546875" style="78" customWidth="1"/>
    <col min="3059" max="3060" width="9.140625" style="78" customWidth="1"/>
    <col min="3061" max="3061" width="11.28515625" style="78" customWidth="1"/>
    <col min="3062" max="3288" width="9.140625" style="78"/>
    <col min="3289" max="3289" width="0" style="78" hidden="1" customWidth="1"/>
    <col min="3290" max="3290" width="11.28515625" style="78" customWidth="1"/>
    <col min="3291" max="3293" width="9.140625" style="78"/>
    <col min="3294" max="3294" width="30.140625" style="78" customWidth="1"/>
    <col min="3295" max="3295" width="13.85546875" style="78" customWidth="1"/>
    <col min="3296" max="3299" width="9.140625" style="78"/>
    <col min="3300" max="3300" width="13.85546875" style="78" customWidth="1"/>
    <col min="3301" max="3304" width="9.140625" style="78"/>
    <col min="3305" max="3305" width="11.42578125" style="78" customWidth="1"/>
    <col min="3306" max="3309" width="9.140625" style="78"/>
    <col min="3310" max="3313" width="9.140625" style="78" customWidth="1"/>
    <col min="3314" max="3314" width="13.85546875" style="78" customWidth="1"/>
    <col min="3315" max="3316" width="9.140625" style="78" customWidth="1"/>
    <col min="3317" max="3317" width="11.28515625" style="78" customWidth="1"/>
    <col min="3318" max="3544" width="9.140625" style="78"/>
    <col min="3545" max="3545" width="0" style="78" hidden="1" customWidth="1"/>
    <col min="3546" max="3546" width="11.28515625" style="78" customWidth="1"/>
    <col min="3547" max="3549" width="9.140625" style="78"/>
    <col min="3550" max="3550" width="30.140625" style="78" customWidth="1"/>
    <col min="3551" max="3551" width="13.85546875" style="78" customWidth="1"/>
    <col min="3552" max="3555" width="9.140625" style="78"/>
    <col min="3556" max="3556" width="13.85546875" style="78" customWidth="1"/>
    <col min="3557" max="3560" width="9.140625" style="78"/>
    <col min="3561" max="3561" width="11.42578125" style="78" customWidth="1"/>
    <col min="3562" max="3565" width="9.140625" style="78"/>
    <col min="3566" max="3569" width="9.140625" style="78" customWidth="1"/>
    <col min="3570" max="3570" width="13.85546875" style="78" customWidth="1"/>
    <col min="3571" max="3572" width="9.140625" style="78" customWidth="1"/>
    <col min="3573" max="3573" width="11.28515625" style="78" customWidth="1"/>
    <col min="3574" max="3800" width="9.140625" style="78"/>
    <col min="3801" max="3801" width="0" style="78" hidden="1" customWidth="1"/>
    <col min="3802" max="3802" width="11.28515625" style="78" customWidth="1"/>
    <col min="3803" max="3805" width="9.140625" style="78"/>
    <col min="3806" max="3806" width="30.140625" style="78" customWidth="1"/>
    <col min="3807" max="3807" width="13.85546875" style="78" customWidth="1"/>
    <col min="3808" max="3811" width="9.140625" style="78"/>
    <col min="3812" max="3812" width="13.85546875" style="78" customWidth="1"/>
    <col min="3813" max="3816" width="9.140625" style="78"/>
    <col min="3817" max="3817" width="11.42578125" style="78" customWidth="1"/>
    <col min="3818" max="3821" width="9.140625" style="78"/>
    <col min="3822" max="3825" width="9.140625" style="78" customWidth="1"/>
    <col min="3826" max="3826" width="13.85546875" style="78" customWidth="1"/>
    <col min="3827" max="3828" width="9.140625" style="78" customWidth="1"/>
    <col min="3829" max="3829" width="11.28515625" style="78" customWidth="1"/>
    <col min="3830" max="4056" width="9.140625" style="78"/>
    <col min="4057" max="4057" width="0" style="78" hidden="1" customWidth="1"/>
    <col min="4058" max="4058" width="11.28515625" style="78" customWidth="1"/>
    <col min="4059" max="4061" width="9.140625" style="78"/>
    <col min="4062" max="4062" width="30.140625" style="78" customWidth="1"/>
    <col min="4063" max="4063" width="13.85546875" style="78" customWidth="1"/>
    <col min="4064" max="4067" width="9.140625" style="78"/>
    <col min="4068" max="4068" width="13.85546875" style="78" customWidth="1"/>
    <col min="4069" max="4072" width="9.140625" style="78"/>
    <col min="4073" max="4073" width="11.42578125" style="78" customWidth="1"/>
    <col min="4074" max="4077" width="9.140625" style="78"/>
    <col min="4078" max="4081" width="9.140625" style="78" customWidth="1"/>
    <col min="4082" max="4082" width="13.85546875" style="78" customWidth="1"/>
    <col min="4083" max="4084" width="9.140625" style="78" customWidth="1"/>
    <col min="4085" max="4085" width="11.28515625" style="78" customWidth="1"/>
    <col min="4086" max="4312" width="9.140625" style="78"/>
    <col min="4313" max="4313" width="0" style="78" hidden="1" customWidth="1"/>
    <col min="4314" max="4314" width="11.28515625" style="78" customWidth="1"/>
    <col min="4315" max="4317" width="9.140625" style="78"/>
    <col min="4318" max="4318" width="30.140625" style="78" customWidth="1"/>
    <col min="4319" max="4319" width="13.85546875" style="78" customWidth="1"/>
    <col min="4320" max="4323" width="9.140625" style="78"/>
    <col min="4324" max="4324" width="13.85546875" style="78" customWidth="1"/>
    <col min="4325" max="4328" width="9.140625" style="78"/>
    <col min="4329" max="4329" width="11.42578125" style="78" customWidth="1"/>
    <col min="4330" max="4333" width="9.140625" style="78"/>
    <col min="4334" max="4337" width="9.140625" style="78" customWidth="1"/>
    <col min="4338" max="4338" width="13.85546875" style="78" customWidth="1"/>
    <col min="4339" max="4340" width="9.140625" style="78" customWidth="1"/>
    <col min="4341" max="4341" width="11.28515625" style="78" customWidth="1"/>
    <col min="4342" max="4568" width="9.140625" style="78"/>
    <col min="4569" max="4569" width="0" style="78" hidden="1" customWidth="1"/>
    <col min="4570" max="4570" width="11.28515625" style="78" customWidth="1"/>
    <col min="4571" max="4573" width="9.140625" style="78"/>
    <col min="4574" max="4574" width="30.140625" style="78" customWidth="1"/>
    <col min="4575" max="4575" width="13.85546875" style="78" customWidth="1"/>
    <col min="4576" max="4579" width="9.140625" style="78"/>
    <col min="4580" max="4580" width="13.85546875" style="78" customWidth="1"/>
    <col min="4581" max="4584" width="9.140625" style="78"/>
    <col min="4585" max="4585" width="11.42578125" style="78" customWidth="1"/>
    <col min="4586" max="4589" width="9.140625" style="78"/>
    <col min="4590" max="4593" width="9.140625" style="78" customWidth="1"/>
    <col min="4594" max="4594" width="13.85546875" style="78" customWidth="1"/>
    <col min="4595" max="4596" width="9.140625" style="78" customWidth="1"/>
    <col min="4597" max="4597" width="11.28515625" style="78" customWidth="1"/>
    <col min="4598" max="4824" width="9.140625" style="78"/>
    <col min="4825" max="4825" width="0" style="78" hidden="1" customWidth="1"/>
    <col min="4826" max="4826" width="11.28515625" style="78" customWidth="1"/>
    <col min="4827" max="4829" width="9.140625" style="78"/>
    <col min="4830" max="4830" width="30.140625" style="78" customWidth="1"/>
    <col min="4831" max="4831" width="13.85546875" style="78" customWidth="1"/>
    <col min="4832" max="4835" width="9.140625" style="78"/>
    <col min="4836" max="4836" width="13.85546875" style="78" customWidth="1"/>
    <col min="4837" max="4840" width="9.140625" style="78"/>
    <col min="4841" max="4841" width="11.42578125" style="78" customWidth="1"/>
    <col min="4842" max="4845" width="9.140625" style="78"/>
    <col min="4846" max="4849" width="9.140625" style="78" customWidth="1"/>
    <col min="4850" max="4850" width="13.85546875" style="78" customWidth="1"/>
    <col min="4851" max="4852" width="9.140625" style="78" customWidth="1"/>
    <col min="4853" max="4853" width="11.28515625" style="78" customWidth="1"/>
    <col min="4854" max="5080" width="9.140625" style="78"/>
    <col min="5081" max="5081" width="0" style="78" hidden="1" customWidth="1"/>
    <col min="5082" max="5082" width="11.28515625" style="78" customWidth="1"/>
    <col min="5083" max="5085" width="9.140625" style="78"/>
    <col min="5086" max="5086" width="30.140625" style="78" customWidth="1"/>
    <col min="5087" max="5087" width="13.85546875" style="78" customWidth="1"/>
    <col min="5088" max="5091" width="9.140625" style="78"/>
    <col min="5092" max="5092" width="13.85546875" style="78" customWidth="1"/>
    <col min="5093" max="5096" width="9.140625" style="78"/>
    <col min="5097" max="5097" width="11.42578125" style="78" customWidth="1"/>
    <col min="5098" max="5101" width="9.140625" style="78"/>
    <col min="5102" max="5105" width="9.140625" style="78" customWidth="1"/>
    <col min="5106" max="5106" width="13.85546875" style="78" customWidth="1"/>
    <col min="5107" max="5108" width="9.140625" style="78" customWidth="1"/>
    <col min="5109" max="5109" width="11.28515625" style="78" customWidth="1"/>
    <col min="5110" max="5336" width="9.140625" style="78"/>
    <col min="5337" max="5337" width="0" style="78" hidden="1" customWidth="1"/>
    <col min="5338" max="5338" width="11.28515625" style="78" customWidth="1"/>
    <col min="5339" max="5341" width="9.140625" style="78"/>
    <col min="5342" max="5342" width="30.140625" style="78" customWidth="1"/>
    <col min="5343" max="5343" width="13.85546875" style="78" customWidth="1"/>
    <col min="5344" max="5347" width="9.140625" style="78"/>
    <col min="5348" max="5348" width="13.85546875" style="78" customWidth="1"/>
    <col min="5349" max="5352" width="9.140625" style="78"/>
    <col min="5353" max="5353" width="11.42578125" style="78" customWidth="1"/>
    <col min="5354" max="5357" width="9.140625" style="78"/>
    <col min="5358" max="5361" width="9.140625" style="78" customWidth="1"/>
    <col min="5362" max="5362" width="13.85546875" style="78" customWidth="1"/>
    <col min="5363" max="5364" width="9.140625" style="78" customWidth="1"/>
    <col min="5365" max="5365" width="11.28515625" style="78" customWidth="1"/>
    <col min="5366" max="5592" width="9.140625" style="78"/>
    <col min="5593" max="5593" width="0" style="78" hidden="1" customWidth="1"/>
    <col min="5594" max="5594" width="11.28515625" style="78" customWidth="1"/>
    <col min="5595" max="5597" width="9.140625" style="78"/>
    <col min="5598" max="5598" width="30.140625" style="78" customWidth="1"/>
    <col min="5599" max="5599" width="13.85546875" style="78" customWidth="1"/>
    <col min="5600" max="5603" width="9.140625" style="78"/>
    <col min="5604" max="5604" width="13.85546875" style="78" customWidth="1"/>
    <col min="5605" max="5608" width="9.140625" style="78"/>
    <col min="5609" max="5609" width="11.42578125" style="78" customWidth="1"/>
    <col min="5610" max="5613" width="9.140625" style="78"/>
    <col min="5614" max="5617" width="9.140625" style="78" customWidth="1"/>
    <col min="5618" max="5618" width="13.85546875" style="78" customWidth="1"/>
    <col min="5619" max="5620" width="9.140625" style="78" customWidth="1"/>
    <col min="5621" max="5621" width="11.28515625" style="78" customWidth="1"/>
    <col min="5622" max="5848" width="9.140625" style="78"/>
    <col min="5849" max="5849" width="0" style="78" hidden="1" customWidth="1"/>
    <col min="5850" max="5850" width="11.28515625" style="78" customWidth="1"/>
    <col min="5851" max="5853" width="9.140625" style="78"/>
    <col min="5854" max="5854" width="30.140625" style="78" customWidth="1"/>
    <col min="5855" max="5855" width="13.85546875" style="78" customWidth="1"/>
    <col min="5856" max="5859" width="9.140625" style="78"/>
    <col min="5860" max="5860" width="13.85546875" style="78" customWidth="1"/>
    <col min="5861" max="5864" width="9.140625" style="78"/>
    <col min="5865" max="5865" width="11.42578125" style="78" customWidth="1"/>
    <col min="5866" max="5869" width="9.140625" style="78"/>
    <col min="5870" max="5873" width="9.140625" style="78" customWidth="1"/>
    <col min="5874" max="5874" width="13.85546875" style="78" customWidth="1"/>
    <col min="5875" max="5876" width="9.140625" style="78" customWidth="1"/>
    <col min="5877" max="5877" width="11.28515625" style="78" customWidth="1"/>
    <col min="5878" max="6104" width="9.140625" style="78"/>
    <col min="6105" max="6105" width="0" style="78" hidden="1" customWidth="1"/>
    <col min="6106" max="6106" width="11.28515625" style="78" customWidth="1"/>
    <col min="6107" max="6109" width="9.140625" style="78"/>
    <col min="6110" max="6110" width="30.140625" style="78" customWidth="1"/>
    <col min="6111" max="6111" width="13.85546875" style="78" customWidth="1"/>
    <col min="6112" max="6115" width="9.140625" style="78"/>
    <col min="6116" max="6116" width="13.85546875" style="78" customWidth="1"/>
    <col min="6117" max="6120" width="9.140625" style="78"/>
    <col min="6121" max="6121" width="11.42578125" style="78" customWidth="1"/>
    <col min="6122" max="6125" width="9.140625" style="78"/>
    <col min="6126" max="6129" width="9.140625" style="78" customWidth="1"/>
    <col min="6130" max="6130" width="13.85546875" style="78" customWidth="1"/>
    <col min="6131" max="6132" width="9.140625" style="78" customWidth="1"/>
    <col min="6133" max="6133" width="11.28515625" style="78" customWidth="1"/>
    <col min="6134" max="6360" width="9.140625" style="78"/>
    <col min="6361" max="6361" width="0" style="78" hidden="1" customWidth="1"/>
    <col min="6362" max="6362" width="11.28515625" style="78" customWidth="1"/>
    <col min="6363" max="6365" width="9.140625" style="78"/>
    <col min="6366" max="6366" width="30.140625" style="78" customWidth="1"/>
    <col min="6367" max="6367" width="13.85546875" style="78" customWidth="1"/>
    <col min="6368" max="6371" width="9.140625" style="78"/>
    <col min="6372" max="6372" width="13.85546875" style="78" customWidth="1"/>
    <col min="6373" max="6376" width="9.140625" style="78"/>
    <col min="6377" max="6377" width="11.42578125" style="78" customWidth="1"/>
    <col min="6378" max="6381" width="9.140625" style="78"/>
    <col min="6382" max="6385" width="9.140625" style="78" customWidth="1"/>
    <col min="6386" max="6386" width="13.85546875" style="78" customWidth="1"/>
    <col min="6387" max="6388" width="9.140625" style="78" customWidth="1"/>
    <col min="6389" max="6389" width="11.28515625" style="78" customWidth="1"/>
    <col min="6390" max="6616" width="9.140625" style="78"/>
    <col min="6617" max="6617" width="0" style="78" hidden="1" customWidth="1"/>
    <col min="6618" max="6618" width="11.28515625" style="78" customWidth="1"/>
    <col min="6619" max="6621" width="9.140625" style="78"/>
    <col min="6622" max="6622" width="30.140625" style="78" customWidth="1"/>
    <col min="6623" max="6623" width="13.85546875" style="78" customWidth="1"/>
    <col min="6624" max="6627" width="9.140625" style="78"/>
    <col min="6628" max="6628" width="13.85546875" style="78" customWidth="1"/>
    <col min="6629" max="6632" width="9.140625" style="78"/>
    <col min="6633" max="6633" width="11.42578125" style="78" customWidth="1"/>
    <col min="6634" max="6637" width="9.140625" style="78"/>
    <col min="6638" max="6641" width="9.140625" style="78" customWidth="1"/>
    <col min="6642" max="6642" width="13.85546875" style="78" customWidth="1"/>
    <col min="6643" max="6644" width="9.140625" style="78" customWidth="1"/>
    <col min="6645" max="6645" width="11.28515625" style="78" customWidth="1"/>
    <col min="6646" max="6872" width="9.140625" style="78"/>
    <col min="6873" max="6873" width="0" style="78" hidden="1" customWidth="1"/>
    <col min="6874" max="6874" width="11.28515625" style="78" customWidth="1"/>
    <col min="6875" max="6877" width="9.140625" style="78"/>
    <col min="6878" max="6878" width="30.140625" style="78" customWidth="1"/>
    <col min="6879" max="6879" width="13.85546875" style="78" customWidth="1"/>
    <col min="6880" max="6883" width="9.140625" style="78"/>
    <col min="6884" max="6884" width="13.85546875" style="78" customWidth="1"/>
    <col min="6885" max="6888" width="9.140625" style="78"/>
    <col min="6889" max="6889" width="11.42578125" style="78" customWidth="1"/>
    <col min="6890" max="6893" width="9.140625" style="78"/>
    <col min="6894" max="6897" width="9.140625" style="78" customWidth="1"/>
    <col min="6898" max="6898" width="13.85546875" style="78" customWidth="1"/>
    <col min="6899" max="6900" width="9.140625" style="78" customWidth="1"/>
    <col min="6901" max="6901" width="11.28515625" style="78" customWidth="1"/>
    <col min="6902" max="7128" width="9.140625" style="78"/>
    <col min="7129" max="7129" width="0" style="78" hidden="1" customWidth="1"/>
    <col min="7130" max="7130" width="11.28515625" style="78" customWidth="1"/>
    <col min="7131" max="7133" width="9.140625" style="78"/>
    <col min="7134" max="7134" width="30.140625" style="78" customWidth="1"/>
    <col min="7135" max="7135" width="13.85546875" style="78" customWidth="1"/>
    <col min="7136" max="7139" width="9.140625" style="78"/>
    <col min="7140" max="7140" width="13.85546875" style="78" customWidth="1"/>
    <col min="7141" max="7144" width="9.140625" style="78"/>
    <col min="7145" max="7145" width="11.42578125" style="78" customWidth="1"/>
    <col min="7146" max="7149" width="9.140625" style="78"/>
    <col min="7150" max="7153" width="9.140625" style="78" customWidth="1"/>
    <col min="7154" max="7154" width="13.85546875" style="78" customWidth="1"/>
    <col min="7155" max="7156" width="9.140625" style="78" customWidth="1"/>
    <col min="7157" max="7157" width="11.28515625" style="78" customWidth="1"/>
    <col min="7158" max="7384" width="9.140625" style="78"/>
    <col min="7385" max="7385" width="0" style="78" hidden="1" customWidth="1"/>
    <col min="7386" max="7386" width="11.28515625" style="78" customWidth="1"/>
    <col min="7387" max="7389" width="9.140625" style="78"/>
    <col min="7390" max="7390" width="30.140625" style="78" customWidth="1"/>
    <col min="7391" max="7391" width="13.85546875" style="78" customWidth="1"/>
    <col min="7392" max="7395" width="9.140625" style="78"/>
    <col min="7396" max="7396" width="13.85546875" style="78" customWidth="1"/>
    <col min="7397" max="7400" width="9.140625" style="78"/>
    <col min="7401" max="7401" width="11.42578125" style="78" customWidth="1"/>
    <col min="7402" max="7405" width="9.140625" style="78"/>
    <col min="7406" max="7409" width="9.140625" style="78" customWidth="1"/>
    <col min="7410" max="7410" width="13.85546875" style="78" customWidth="1"/>
    <col min="7411" max="7412" width="9.140625" style="78" customWidth="1"/>
    <col min="7413" max="7413" width="11.28515625" style="78" customWidth="1"/>
    <col min="7414" max="7640" width="9.140625" style="78"/>
    <col min="7641" max="7641" width="0" style="78" hidden="1" customWidth="1"/>
    <col min="7642" max="7642" width="11.28515625" style="78" customWidth="1"/>
    <col min="7643" max="7645" width="9.140625" style="78"/>
    <col min="7646" max="7646" width="30.140625" style="78" customWidth="1"/>
    <col min="7647" max="7647" width="13.85546875" style="78" customWidth="1"/>
    <col min="7648" max="7651" width="9.140625" style="78"/>
    <col min="7652" max="7652" width="13.85546875" style="78" customWidth="1"/>
    <col min="7653" max="7656" width="9.140625" style="78"/>
    <col min="7657" max="7657" width="11.42578125" style="78" customWidth="1"/>
    <col min="7658" max="7661" width="9.140625" style="78"/>
    <col min="7662" max="7665" width="9.140625" style="78" customWidth="1"/>
    <col min="7666" max="7666" width="13.85546875" style="78" customWidth="1"/>
    <col min="7667" max="7668" width="9.140625" style="78" customWidth="1"/>
    <col min="7669" max="7669" width="11.28515625" style="78" customWidth="1"/>
    <col min="7670" max="7896" width="9.140625" style="78"/>
    <col min="7897" max="7897" width="0" style="78" hidden="1" customWidth="1"/>
    <col min="7898" max="7898" width="11.28515625" style="78" customWidth="1"/>
    <col min="7899" max="7901" width="9.140625" style="78"/>
    <col min="7902" max="7902" width="30.140625" style="78" customWidth="1"/>
    <col min="7903" max="7903" width="13.85546875" style="78" customWidth="1"/>
    <col min="7904" max="7907" width="9.140625" style="78"/>
    <col min="7908" max="7908" width="13.85546875" style="78" customWidth="1"/>
    <col min="7909" max="7912" width="9.140625" style="78"/>
    <col min="7913" max="7913" width="11.42578125" style="78" customWidth="1"/>
    <col min="7914" max="7917" width="9.140625" style="78"/>
    <col min="7918" max="7921" width="9.140625" style="78" customWidth="1"/>
    <col min="7922" max="7922" width="13.85546875" style="78" customWidth="1"/>
    <col min="7923" max="7924" width="9.140625" style="78" customWidth="1"/>
    <col min="7925" max="7925" width="11.28515625" style="78" customWidth="1"/>
    <col min="7926" max="8152" width="9.140625" style="78"/>
    <col min="8153" max="8153" width="0" style="78" hidden="1" customWidth="1"/>
    <col min="8154" max="8154" width="11.28515625" style="78" customWidth="1"/>
    <col min="8155" max="8157" width="9.140625" style="78"/>
    <col min="8158" max="8158" width="30.140625" style="78" customWidth="1"/>
    <col min="8159" max="8159" width="13.85546875" style="78" customWidth="1"/>
    <col min="8160" max="8163" width="9.140625" style="78"/>
    <col min="8164" max="8164" width="13.85546875" style="78" customWidth="1"/>
    <col min="8165" max="8168" width="9.140625" style="78"/>
    <col min="8169" max="8169" width="11.42578125" style="78" customWidth="1"/>
    <col min="8170" max="8173" width="9.140625" style="78"/>
    <col min="8174" max="8177" width="9.140625" style="78" customWidth="1"/>
    <col min="8178" max="8178" width="13.85546875" style="78" customWidth="1"/>
    <col min="8179" max="8180" width="9.140625" style="78" customWidth="1"/>
    <col min="8181" max="8181" width="11.28515625" style="78" customWidth="1"/>
    <col min="8182" max="8408" width="9.140625" style="78"/>
    <col min="8409" max="8409" width="0" style="78" hidden="1" customWidth="1"/>
    <col min="8410" max="8410" width="11.28515625" style="78" customWidth="1"/>
    <col min="8411" max="8413" width="9.140625" style="78"/>
    <col min="8414" max="8414" width="30.140625" style="78" customWidth="1"/>
    <col min="8415" max="8415" width="13.85546875" style="78" customWidth="1"/>
    <col min="8416" max="8419" width="9.140625" style="78"/>
    <col min="8420" max="8420" width="13.85546875" style="78" customWidth="1"/>
    <col min="8421" max="8424" width="9.140625" style="78"/>
    <col min="8425" max="8425" width="11.42578125" style="78" customWidth="1"/>
    <col min="8426" max="8429" width="9.140625" style="78"/>
    <col min="8430" max="8433" width="9.140625" style="78" customWidth="1"/>
    <col min="8434" max="8434" width="13.85546875" style="78" customWidth="1"/>
    <col min="8435" max="8436" width="9.140625" style="78" customWidth="1"/>
    <col min="8437" max="8437" width="11.28515625" style="78" customWidth="1"/>
    <col min="8438" max="8664" width="9.140625" style="78"/>
    <col min="8665" max="8665" width="0" style="78" hidden="1" customWidth="1"/>
    <col min="8666" max="8666" width="11.28515625" style="78" customWidth="1"/>
    <col min="8667" max="8669" width="9.140625" style="78"/>
    <col min="8670" max="8670" width="30.140625" style="78" customWidth="1"/>
    <col min="8671" max="8671" width="13.85546875" style="78" customWidth="1"/>
    <col min="8672" max="8675" width="9.140625" style="78"/>
    <col min="8676" max="8676" width="13.85546875" style="78" customWidth="1"/>
    <col min="8677" max="8680" width="9.140625" style="78"/>
    <col min="8681" max="8681" width="11.42578125" style="78" customWidth="1"/>
    <col min="8682" max="8685" width="9.140625" style="78"/>
    <col min="8686" max="8689" width="9.140625" style="78" customWidth="1"/>
    <col min="8690" max="8690" width="13.85546875" style="78" customWidth="1"/>
    <col min="8691" max="8692" width="9.140625" style="78" customWidth="1"/>
    <col min="8693" max="8693" width="11.28515625" style="78" customWidth="1"/>
    <col min="8694" max="8920" width="9.140625" style="78"/>
    <col min="8921" max="8921" width="0" style="78" hidden="1" customWidth="1"/>
    <col min="8922" max="8922" width="11.28515625" style="78" customWidth="1"/>
    <col min="8923" max="8925" width="9.140625" style="78"/>
    <col min="8926" max="8926" width="30.140625" style="78" customWidth="1"/>
    <col min="8927" max="8927" width="13.85546875" style="78" customWidth="1"/>
    <col min="8928" max="8931" width="9.140625" style="78"/>
    <col min="8932" max="8932" width="13.85546875" style="78" customWidth="1"/>
    <col min="8933" max="8936" width="9.140625" style="78"/>
    <col min="8937" max="8937" width="11.42578125" style="78" customWidth="1"/>
    <col min="8938" max="8941" width="9.140625" style="78"/>
    <col min="8942" max="8945" width="9.140625" style="78" customWidth="1"/>
    <col min="8946" max="8946" width="13.85546875" style="78" customWidth="1"/>
    <col min="8947" max="8948" width="9.140625" style="78" customWidth="1"/>
    <col min="8949" max="8949" width="11.28515625" style="78" customWidth="1"/>
    <col min="8950" max="9176" width="9.140625" style="78"/>
    <col min="9177" max="9177" width="0" style="78" hidden="1" customWidth="1"/>
    <col min="9178" max="9178" width="11.28515625" style="78" customWidth="1"/>
    <col min="9179" max="9181" width="9.140625" style="78"/>
    <col min="9182" max="9182" width="30.140625" style="78" customWidth="1"/>
    <col min="9183" max="9183" width="13.85546875" style="78" customWidth="1"/>
    <col min="9184" max="9187" width="9.140625" style="78"/>
    <col min="9188" max="9188" width="13.85546875" style="78" customWidth="1"/>
    <col min="9189" max="9192" width="9.140625" style="78"/>
    <col min="9193" max="9193" width="11.42578125" style="78" customWidth="1"/>
    <col min="9194" max="9197" width="9.140625" style="78"/>
    <col min="9198" max="9201" width="9.140625" style="78" customWidth="1"/>
    <col min="9202" max="9202" width="13.85546875" style="78" customWidth="1"/>
    <col min="9203" max="9204" width="9.140625" style="78" customWidth="1"/>
    <col min="9205" max="9205" width="11.28515625" style="78" customWidth="1"/>
    <col min="9206" max="9432" width="9.140625" style="78"/>
    <col min="9433" max="9433" width="0" style="78" hidden="1" customWidth="1"/>
    <col min="9434" max="9434" width="11.28515625" style="78" customWidth="1"/>
    <col min="9435" max="9437" width="9.140625" style="78"/>
    <col min="9438" max="9438" width="30.140625" style="78" customWidth="1"/>
    <col min="9439" max="9439" width="13.85546875" style="78" customWidth="1"/>
    <col min="9440" max="9443" width="9.140625" style="78"/>
    <col min="9444" max="9444" width="13.85546875" style="78" customWidth="1"/>
    <col min="9445" max="9448" width="9.140625" style="78"/>
    <col min="9449" max="9449" width="11.42578125" style="78" customWidth="1"/>
    <col min="9450" max="9453" width="9.140625" style="78"/>
    <col min="9454" max="9457" width="9.140625" style="78" customWidth="1"/>
    <col min="9458" max="9458" width="13.85546875" style="78" customWidth="1"/>
    <col min="9459" max="9460" width="9.140625" style="78" customWidth="1"/>
    <col min="9461" max="9461" width="11.28515625" style="78" customWidth="1"/>
    <col min="9462" max="9688" width="9.140625" style="78"/>
    <col min="9689" max="9689" width="0" style="78" hidden="1" customWidth="1"/>
    <col min="9690" max="9690" width="11.28515625" style="78" customWidth="1"/>
    <col min="9691" max="9693" width="9.140625" style="78"/>
    <col min="9694" max="9694" width="30.140625" style="78" customWidth="1"/>
    <col min="9695" max="9695" width="13.85546875" style="78" customWidth="1"/>
    <col min="9696" max="9699" width="9.140625" style="78"/>
    <col min="9700" max="9700" width="13.85546875" style="78" customWidth="1"/>
    <col min="9701" max="9704" width="9.140625" style="78"/>
    <col min="9705" max="9705" width="11.42578125" style="78" customWidth="1"/>
    <col min="9706" max="9709" width="9.140625" style="78"/>
    <col min="9710" max="9713" width="9.140625" style="78" customWidth="1"/>
    <col min="9714" max="9714" width="13.85546875" style="78" customWidth="1"/>
    <col min="9715" max="9716" width="9.140625" style="78" customWidth="1"/>
    <col min="9717" max="9717" width="11.28515625" style="78" customWidth="1"/>
    <col min="9718" max="9944" width="9.140625" style="78"/>
    <col min="9945" max="9945" width="0" style="78" hidden="1" customWidth="1"/>
    <col min="9946" max="9946" width="11.28515625" style="78" customWidth="1"/>
    <col min="9947" max="9949" width="9.140625" style="78"/>
    <col min="9950" max="9950" width="30.140625" style="78" customWidth="1"/>
    <col min="9951" max="9951" width="13.85546875" style="78" customWidth="1"/>
    <col min="9952" max="9955" width="9.140625" style="78"/>
    <col min="9956" max="9956" width="13.85546875" style="78" customWidth="1"/>
    <col min="9957" max="9960" width="9.140625" style="78"/>
    <col min="9961" max="9961" width="11.42578125" style="78" customWidth="1"/>
    <col min="9962" max="9965" width="9.140625" style="78"/>
    <col min="9966" max="9969" width="9.140625" style="78" customWidth="1"/>
    <col min="9970" max="9970" width="13.85546875" style="78" customWidth="1"/>
    <col min="9971" max="9972" width="9.140625" style="78" customWidth="1"/>
    <col min="9973" max="9973" width="11.28515625" style="78" customWidth="1"/>
    <col min="9974" max="10200" width="9.140625" style="78"/>
    <col min="10201" max="10201" width="0" style="78" hidden="1" customWidth="1"/>
    <col min="10202" max="10202" width="11.28515625" style="78" customWidth="1"/>
    <col min="10203" max="10205" width="9.140625" style="78"/>
    <col min="10206" max="10206" width="30.140625" style="78" customWidth="1"/>
    <col min="10207" max="10207" width="13.85546875" style="78" customWidth="1"/>
    <col min="10208" max="10211" width="9.140625" style="78"/>
    <col min="10212" max="10212" width="13.85546875" style="78" customWidth="1"/>
    <col min="10213" max="10216" width="9.140625" style="78"/>
    <col min="10217" max="10217" width="11.42578125" style="78" customWidth="1"/>
    <col min="10218" max="10221" width="9.140625" style="78"/>
    <col min="10222" max="10225" width="9.140625" style="78" customWidth="1"/>
    <col min="10226" max="10226" width="13.85546875" style="78" customWidth="1"/>
    <col min="10227" max="10228" width="9.140625" style="78" customWidth="1"/>
    <col min="10229" max="10229" width="11.28515625" style="78" customWidth="1"/>
    <col min="10230" max="10456" width="9.140625" style="78"/>
    <col min="10457" max="10457" width="0" style="78" hidden="1" customWidth="1"/>
    <col min="10458" max="10458" width="11.28515625" style="78" customWidth="1"/>
    <col min="10459" max="10461" width="9.140625" style="78"/>
    <col min="10462" max="10462" width="30.140625" style="78" customWidth="1"/>
    <col min="10463" max="10463" width="13.85546875" style="78" customWidth="1"/>
    <col min="10464" max="10467" width="9.140625" style="78"/>
    <col min="10468" max="10468" width="13.85546875" style="78" customWidth="1"/>
    <col min="10469" max="10472" width="9.140625" style="78"/>
    <col min="10473" max="10473" width="11.42578125" style="78" customWidth="1"/>
    <col min="10474" max="10477" width="9.140625" style="78"/>
    <col min="10478" max="10481" width="9.140625" style="78" customWidth="1"/>
    <col min="10482" max="10482" width="13.85546875" style="78" customWidth="1"/>
    <col min="10483" max="10484" width="9.140625" style="78" customWidth="1"/>
    <col min="10485" max="10485" width="11.28515625" style="78" customWidth="1"/>
    <col min="10486" max="10712" width="9.140625" style="78"/>
    <col min="10713" max="10713" width="0" style="78" hidden="1" customWidth="1"/>
    <col min="10714" max="10714" width="11.28515625" style="78" customWidth="1"/>
    <col min="10715" max="10717" width="9.140625" style="78"/>
    <col min="10718" max="10718" width="30.140625" style="78" customWidth="1"/>
    <col min="10719" max="10719" width="13.85546875" style="78" customWidth="1"/>
    <col min="10720" max="10723" width="9.140625" style="78"/>
    <col min="10724" max="10724" width="13.85546875" style="78" customWidth="1"/>
    <col min="10725" max="10728" width="9.140625" style="78"/>
    <col min="10729" max="10729" width="11.42578125" style="78" customWidth="1"/>
    <col min="10730" max="10733" width="9.140625" style="78"/>
    <col min="10734" max="10737" width="9.140625" style="78" customWidth="1"/>
    <col min="10738" max="10738" width="13.85546875" style="78" customWidth="1"/>
    <col min="10739" max="10740" width="9.140625" style="78" customWidth="1"/>
    <col min="10741" max="10741" width="11.28515625" style="78" customWidth="1"/>
    <col min="10742" max="10968" width="9.140625" style="78"/>
    <col min="10969" max="10969" width="0" style="78" hidden="1" customWidth="1"/>
    <col min="10970" max="10970" width="11.28515625" style="78" customWidth="1"/>
    <col min="10971" max="10973" width="9.140625" style="78"/>
    <col min="10974" max="10974" width="30.140625" style="78" customWidth="1"/>
    <col min="10975" max="10975" width="13.85546875" style="78" customWidth="1"/>
    <col min="10976" max="10979" width="9.140625" style="78"/>
    <col min="10980" max="10980" width="13.85546875" style="78" customWidth="1"/>
    <col min="10981" max="10984" width="9.140625" style="78"/>
    <col min="10985" max="10985" width="11.42578125" style="78" customWidth="1"/>
    <col min="10986" max="10989" width="9.140625" style="78"/>
    <col min="10990" max="10993" width="9.140625" style="78" customWidth="1"/>
    <col min="10994" max="10994" width="13.85546875" style="78" customWidth="1"/>
    <col min="10995" max="10996" width="9.140625" style="78" customWidth="1"/>
    <col min="10997" max="10997" width="11.28515625" style="78" customWidth="1"/>
    <col min="10998" max="11224" width="9.140625" style="78"/>
    <col min="11225" max="11225" width="0" style="78" hidden="1" customWidth="1"/>
    <col min="11226" max="11226" width="11.28515625" style="78" customWidth="1"/>
    <col min="11227" max="11229" width="9.140625" style="78"/>
    <col min="11230" max="11230" width="30.140625" style="78" customWidth="1"/>
    <col min="11231" max="11231" width="13.85546875" style="78" customWidth="1"/>
    <col min="11232" max="11235" width="9.140625" style="78"/>
    <col min="11236" max="11236" width="13.85546875" style="78" customWidth="1"/>
    <col min="11237" max="11240" width="9.140625" style="78"/>
    <col min="11241" max="11241" width="11.42578125" style="78" customWidth="1"/>
    <col min="11242" max="11245" width="9.140625" style="78"/>
    <col min="11246" max="11249" width="9.140625" style="78" customWidth="1"/>
    <col min="11250" max="11250" width="13.85546875" style="78" customWidth="1"/>
    <col min="11251" max="11252" width="9.140625" style="78" customWidth="1"/>
    <col min="11253" max="11253" width="11.28515625" style="78" customWidth="1"/>
    <col min="11254" max="11480" width="9.140625" style="78"/>
    <col min="11481" max="11481" width="0" style="78" hidden="1" customWidth="1"/>
    <col min="11482" max="11482" width="11.28515625" style="78" customWidth="1"/>
    <col min="11483" max="11485" width="9.140625" style="78"/>
    <col min="11486" max="11486" width="30.140625" style="78" customWidth="1"/>
    <col min="11487" max="11487" width="13.85546875" style="78" customWidth="1"/>
    <col min="11488" max="11491" width="9.140625" style="78"/>
    <col min="11492" max="11492" width="13.85546875" style="78" customWidth="1"/>
    <col min="11493" max="11496" width="9.140625" style="78"/>
    <col min="11497" max="11497" width="11.42578125" style="78" customWidth="1"/>
    <col min="11498" max="11501" width="9.140625" style="78"/>
    <col min="11502" max="11505" width="9.140625" style="78" customWidth="1"/>
    <col min="11506" max="11506" width="13.85546875" style="78" customWidth="1"/>
    <col min="11507" max="11508" width="9.140625" style="78" customWidth="1"/>
    <col min="11509" max="11509" width="11.28515625" style="78" customWidth="1"/>
    <col min="11510" max="11736" width="9.140625" style="78"/>
    <col min="11737" max="11737" width="0" style="78" hidden="1" customWidth="1"/>
    <col min="11738" max="11738" width="11.28515625" style="78" customWidth="1"/>
    <col min="11739" max="11741" width="9.140625" style="78"/>
    <col min="11742" max="11742" width="30.140625" style="78" customWidth="1"/>
    <col min="11743" max="11743" width="13.85546875" style="78" customWidth="1"/>
    <col min="11744" max="11747" width="9.140625" style="78"/>
    <col min="11748" max="11748" width="13.85546875" style="78" customWidth="1"/>
    <col min="11749" max="11752" width="9.140625" style="78"/>
    <col min="11753" max="11753" width="11.42578125" style="78" customWidth="1"/>
    <col min="11754" max="11757" width="9.140625" style="78"/>
    <col min="11758" max="11761" width="9.140625" style="78" customWidth="1"/>
    <col min="11762" max="11762" width="13.85546875" style="78" customWidth="1"/>
    <col min="11763" max="11764" width="9.140625" style="78" customWidth="1"/>
    <col min="11765" max="11765" width="11.28515625" style="78" customWidth="1"/>
    <col min="11766" max="11992" width="9.140625" style="78"/>
    <col min="11993" max="11993" width="0" style="78" hidden="1" customWidth="1"/>
    <col min="11994" max="11994" width="11.28515625" style="78" customWidth="1"/>
    <col min="11995" max="11997" width="9.140625" style="78"/>
    <col min="11998" max="11998" width="30.140625" style="78" customWidth="1"/>
    <col min="11999" max="11999" width="13.85546875" style="78" customWidth="1"/>
    <col min="12000" max="12003" width="9.140625" style="78"/>
    <col min="12004" max="12004" width="13.85546875" style="78" customWidth="1"/>
    <col min="12005" max="12008" width="9.140625" style="78"/>
    <col min="12009" max="12009" width="11.42578125" style="78" customWidth="1"/>
    <col min="12010" max="12013" width="9.140625" style="78"/>
    <col min="12014" max="12017" width="9.140625" style="78" customWidth="1"/>
    <col min="12018" max="12018" width="13.85546875" style="78" customWidth="1"/>
    <col min="12019" max="12020" width="9.140625" style="78" customWidth="1"/>
    <col min="12021" max="12021" width="11.28515625" style="78" customWidth="1"/>
    <col min="12022" max="12248" width="9.140625" style="78"/>
    <col min="12249" max="12249" width="0" style="78" hidden="1" customWidth="1"/>
    <col min="12250" max="12250" width="11.28515625" style="78" customWidth="1"/>
    <col min="12251" max="12253" width="9.140625" style="78"/>
    <col min="12254" max="12254" width="30.140625" style="78" customWidth="1"/>
    <col min="12255" max="12255" width="13.85546875" style="78" customWidth="1"/>
    <col min="12256" max="12259" width="9.140625" style="78"/>
    <col min="12260" max="12260" width="13.85546875" style="78" customWidth="1"/>
    <col min="12261" max="12264" width="9.140625" style="78"/>
    <col min="12265" max="12265" width="11.42578125" style="78" customWidth="1"/>
    <col min="12266" max="12269" width="9.140625" style="78"/>
    <col min="12270" max="12273" width="9.140625" style="78" customWidth="1"/>
    <col min="12274" max="12274" width="13.85546875" style="78" customWidth="1"/>
    <col min="12275" max="12276" width="9.140625" style="78" customWidth="1"/>
    <col min="12277" max="12277" width="11.28515625" style="78" customWidth="1"/>
    <col min="12278" max="12504" width="9.140625" style="78"/>
    <col min="12505" max="12505" width="0" style="78" hidden="1" customWidth="1"/>
    <col min="12506" max="12506" width="11.28515625" style="78" customWidth="1"/>
    <col min="12507" max="12509" width="9.140625" style="78"/>
    <col min="12510" max="12510" width="30.140625" style="78" customWidth="1"/>
    <col min="12511" max="12511" width="13.85546875" style="78" customWidth="1"/>
    <col min="12512" max="12515" width="9.140625" style="78"/>
    <col min="12516" max="12516" width="13.85546875" style="78" customWidth="1"/>
    <col min="12517" max="12520" width="9.140625" style="78"/>
    <col min="12521" max="12521" width="11.42578125" style="78" customWidth="1"/>
    <col min="12522" max="12525" width="9.140625" style="78"/>
    <col min="12526" max="12529" width="9.140625" style="78" customWidth="1"/>
    <col min="12530" max="12530" width="13.85546875" style="78" customWidth="1"/>
    <col min="12531" max="12532" width="9.140625" style="78" customWidth="1"/>
    <col min="12533" max="12533" width="11.28515625" style="78" customWidth="1"/>
    <col min="12534" max="12760" width="9.140625" style="78"/>
    <col min="12761" max="12761" width="0" style="78" hidden="1" customWidth="1"/>
    <col min="12762" max="12762" width="11.28515625" style="78" customWidth="1"/>
    <col min="12763" max="12765" width="9.140625" style="78"/>
    <col min="12766" max="12766" width="30.140625" style="78" customWidth="1"/>
    <col min="12767" max="12767" width="13.85546875" style="78" customWidth="1"/>
    <col min="12768" max="12771" width="9.140625" style="78"/>
    <col min="12772" max="12772" width="13.85546875" style="78" customWidth="1"/>
    <col min="12773" max="12776" width="9.140625" style="78"/>
    <col min="12777" max="12777" width="11.42578125" style="78" customWidth="1"/>
    <col min="12778" max="12781" width="9.140625" style="78"/>
    <col min="12782" max="12785" width="9.140625" style="78" customWidth="1"/>
    <col min="12786" max="12786" width="13.85546875" style="78" customWidth="1"/>
    <col min="12787" max="12788" width="9.140625" style="78" customWidth="1"/>
    <col min="12789" max="12789" width="11.28515625" style="78" customWidth="1"/>
    <col min="12790" max="13016" width="9.140625" style="78"/>
    <col min="13017" max="13017" width="0" style="78" hidden="1" customWidth="1"/>
    <col min="13018" max="13018" width="11.28515625" style="78" customWidth="1"/>
    <col min="13019" max="13021" width="9.140625" style="78"/>
    <col min="13022" max="13022" width="30.140625" style="78" customWidth="1"/>
    <col min="13023" max="13023" width="13.85546875" style="78" customWidth="1"/>
    <col min="13024" max="13027" width="9.140625" style="78"/>
    <col min="13028" max="13028" width="13.85546875" style="78" customWidth="1"/>
    <col min="13029" max="13032" width="9.140625" style="78"/>
    <col min="13033" max="13033" width="11.42578125" style="78" customWidth="1"/>
    <col min="13034" max="13037" width="9.140625" style="78"/>
    <col min="13038" max="13041" width="9.140625" style="78" customWidth="1"/>
    <col min="13042" max="13042" width="13.85546875" style="78" customWidth="1"/>
    <col min="13043" max="13044" width="9.140625" style="78" customWidth="1"/>
    <col min="13045" max="13045" width="11.28515625" style="78" customWidth="1"/>
    <col min="13046" max="13272" width="9.140625" style="78"/>
    <col min="13273" max="13273" width="0" style="78" hidden="1" customWidth="1"/>
    <col min="13274" max="13274" width="11.28515625" style="78" customWidth="1"/>
    <col min="13275" max="13277" width="9.140625" style="78"/>
    <col min="13278" max="13278" width="30.140625" style="78" customWidth="1"/>
    <col min="13279" max="13279" width="13.85546875" style="78" customWidth="1"/>
    <col min="13280" max="13283" width="9.140625" style="78"/>
    <col min="13284" max="13284" width="13.85546875" style="78" customWidth="1"/>
    <col min="13285" max="13288" width="9.140625" style="78"/>
    <col min="13289" max="13289" width="11.42578125" style="78" customWidth="1"/>
    <col min="13290" max="13293" width="9.140625" style="78"/>
    <col min="13294" max="13297" width="9.140625" style="78" customWidth="1"/>
    <col min="13298" max="13298" width="13.85546875" style="78" customWidth="1"/>
    <col min="13299" max="13300" width="9.140625" style="78" customWidth="1"/>
    <col min="13301" max="13301" width="11.28515625" style="78" customWidth="1"/>
    <col min="13302" max="13528" width="9.140625" style="78"/>
    <col min="13529" max="13529" width="0" style="78" hidden="1" customWidth="1"/>
    <col min="13530" max="13530" width="11.28515625" style="78" customWidth="1"/>
    <col min="13531" max="13533" width="9.140625" style="78"/>
    <col min="13534" max="13534" width="30.140625" style="78" customWidth="1"/>
    <col min="13535" max="13535" width="13.85546875" style="78" customWidth="1"/>
    <col min="13536" max="13539" width="9.140625" style="78"/>
    <col min="13540" max="13540" width="13.85546875" style="78" customWidth="1"/>
    <col min="13541" max="13544" width="9.140625" style="78"/>
    <col min="13545" max="13545" width="11.42578125" style="78" customWidth="1"/>
    <col min="13546" max="13549" width="9.140625" style="78"/>
    <col min="13550" max="13553" width="9.140625" style="78" customWidth="1"/>
    <col min="13554" max="13554" width="13.85546875" style="78" customWidth="1"/>
    <col min="13555" max="13556" width="9.140625" style="78" customWidth="1"/>
    <col min="13557" max="13557" width="11.28515625" style="78" customWidth="1"/>
    <col min="13558" max="13784" width="9.140625" style="78"/>
    <col min="13785" max="13785" width="0" style="78" hidden="1" customWidth="1"/>
    <col min="13786" max="13786" width="11.28515625" style="78" customWidth="1"/>
    <col min="13787" max="13789" width="9.140625" style="78"/>
    <col min="13790" max="13790" width="30.140625" style="78" customWidth="1"/>
    <col min="13791" max="13791" width="13.85546875" style="78" customWidth="1"/>
    <col min="13792" max="13795" width="9.140625" style="78"/>
    <col min="13796" max="13796" width="13.85546875" style="78" customWidth="1"/>
    <col min="13797" max="13800" width="9.140625" style="78"/>
    <col min="13801" max="13801" width="11.42578125" style="78" customWidth="1"/>
    <col min="13802" max="13805" width="9.140625" style="78"/>
    <col min="13806" max="13809" width="9.140625" style="78" customWidth="1"/>
    <col min="13810" max="13810" width="13.85546875" style="78" customWidth="1"/>
    <col min="13811" max="13812" width="9.140625" style="78" customWidth="1"/>
    <col min="13813" max="13813" width="11.28515625" style="78" customWidth="1"/>
    <col min="13814" max="14040" width="9.140625" style="78"/>
    <col min="14041" max="14041" width="0" style="78" hidden="1" customWidth="1"/>
    <col min="14042" max="14042" width="11.28515625" style="78" customWidth="1"/>
    <col min="14043" max="14045" width="9.140625" style="78"/>
    <col min="14046" max="14046" width="30.140625" style="78" customWidth="1"/>
    <col min="14047" max="14047" width="13.85546875" style="78" customWidth="1"/>
    <col min="14048" max="14051" width="9.140625" style="78"/>
    <col min="14052" max="14052" width="13.85546875" style="78" customWidth="1"/>
    <col min="14053" max="14056" width="9.140625" style="78"/>
    <col min="14057" max="14057" width="11.42578125" style="78" customWidth="1"/>
    <col min="14058" max="14061" width="9.140625" style="78"/>
    <col min="14062" max="14065" width="9.140625" style="78" customWidth="1"/>
    <col min="14066" max="14066" width="13.85546875" style="78" customWidth="1"/>
    <col min="14067" max="14068" width="9.140625" style="78" customWidth="1"/>
    <col min="14069" max="14069" width="11.28515625" style="78" customWidth="1"/>
    <col min="14070" max="14296" width="9.140625" style="78"/>
    <col min="14297" max="14297" width="0" style="78" hidden="1" customWidth="1"/>
    <col min="14298" max="14298" width="11.28515625" style="78" customWidth="1"/>
    <col min="14299" max="14301" width="9.140625" style="78"/>
    <col min="14302" max="14302" width="30.140625" style="78" customWidth="1"/>
    <col min="14303" max="14303" width="13.85546875" style="78" customWidth="1"/>
    <col min="14304" max="14307" width="9.140625" style="78"/>
    <col min="14308" max="14308" width="13.85546875" style="78" customWidth="1"/>
    <col min="14309" max="14312" width="9.140625" style="78"/>
    <col min="14313" max="14313" width="11.42578125" style="78" customWidth="1"/>
    <col min="14314" max="14317" width="9.140625" style="78"/>
    <col min="14318" max="14321" width="9.140625" style="78" customWidth="1"/>
    <col min="14322" max="14322" width="13.85546875" style="78" customWidth="1"/>
    <col min="14323" max="14324" width="9.140625" style="78" customWidth="1"/>
    <col min="14325" max="14325" width="11.28515625" style="78" customWidth="1"/>
    <col min="14326" max="14552" width="9.140625" style="78"/>
    <col min="14553" max="14553" width="0" style="78" hidden="1" customWidth="1"/>
    <col min="14554" max="14554" width="11.28515625" style="78" customWidth="1"/>
    <col min="14555" max="14557" width="9.140625" style="78"/>
    <col min="14558" max="14558" width="30.140625" style="78" customWidth="1"/>
    <col min="14559" max="14559" width="13.85546875" style="78" customWidth="1"/>
    <col min="14560" max="14563" width="9.140625" style="78"/>
    <col min="14564" max="14564" width="13.85546875" style="78" customWidth="1"/>
    <col min="14565" max="14568" width="9.140625" style="78"/>
    <col min="14569" max="14569" width="11.42578125" style="78" customWidth="1"/>
    <col min="14570" max="14573" width="9.140625" style="78"/>
    <col min="14574" max="14577" width="9.140625" style="78" customWidth="1"/>
    <col min="14578" max="14578" width="13.85546875" style="78" customWidth="1"/>
    <col min="14579" max="14580" width="9.140625" style="78" customWidth="1"/>
    <col min="14581" max="14581" width="11.28515625" style="78" customWidth="1"/>
    <col min="14582" max="14808" width="9.140625" style="78"/>
    <col min="14809" max="14809" width="0" style="78" hidden="1" customWidth="1"/>
    <col min="14810" max="14810" width="11.28515625" style="78" customWidth="1"/>
    <col min="14811" max="14813" width="9.140625" style="78"/>
    <col min="14814" max="14814" width="30.140625" style="78" customWidth="1"/>
    <col min="14815" max="14815" width="13.85546875" style="78" customWidth="1"/>
    <col min="14816" max="14819" width="9.140625" style="78"/>
    <col min="14820" max="14820" width="13.85546875" style="78" customWidth="1"/>
    <col min="14821" max="14824" width="9.140625" style="78"/>
    <col min="14825" max="14825" width="11.42578125" style="78" customWidth="1"/>
    <col min="14826" max="14829" width="9.140625" style="78"/>
    <col min="14830" max="14833" width="9.140625" style="78" customWidth="1"/>
    <col min="14834" max="14834" width="13.85546875" style="78" customWidth="1"/>
    <col min="14835" max="14836" width="9.140625" style="78" customWidth="1"/>
    <col min="14837" max="14837" width="11.28515625" style="78" customWidth="1"/>
    <col min="14838" max="15064" width="9.140625" style="78"/>
    <col min="15065" max="15065" width="0" style="78" hidden="1" customWidth="1"/>
    <col min="15066" max="15066" width="11.28515625" style="78" customWidth="1"/>
    <col min="15067" max="15069" width="9.140625" style="78"/>
    <col min="15070" max="15070" width="30.140625" style="78" customWidth="1"/>
    <col min="15071" max="15071" width="13.85546875" style="78" customWidth="1"/>
    <col min="15072" max="15075" width="9.140625" style="78"/>
    <col min="15076" max="15076" width="13.85546875" style="78" customWidth="1"/>
    <col min="15077" max="15080" width="9.140625" style="78"/>
    <col min="15081" max="15081" width="11.42578125" style="78" customWidth="1"/>
    <col min="15082" max="15085" width="9.140625" style="78"/>
    <col min="15086" max="15089" width="9.140625" style="78" customWidth="1"/>
    <col min="15090" max="15090" width="13.85546875" style="78" customWidth="1"/>
    <col min="15091" max="15092" width="9.140625" style="78" customWidth="1"/>
    <col min="15093" max="15093" width="11.28515625" style="78" customWidth="1"/>
    <col min="15094" max="15320" width="9.140625" style="78"/>
    <col min="15321" max="15321" width="0" style="78" hidden="1" customWidth="1"/>
    <col min="15322" max="15322" width="11.28515625" style="78" customWidth="1"/>
    <col min="15323" max="15325" width="9.140625" style="78"/>
    <col min="15326" max="15326" width="30.140625" style="78" customWidth="1"/>
    <col min="15327" max="15327" width="13.85546875" style="78" customWidth="1"/>
    <col min="15328" max="15331" width="9.140625" style="78"/>
    <col min="15332" max="15332" width="13.85546875" style="78" customWidth="1"/>
    <col min="15333" max="15336" width="9.140625" style="78"/>
    <col min="15337" max="15337" width="11.42578125" style="78" customWidth="1"/>
    <col min="15338" max="15341" width="9.140625" style="78"/>
    <col min="15342" max="15345" width="9.140625" style="78" customWidth="1"/>
    <col min="15346" max="15346" width="13.85546875" style="78" customWidth="1"/>
    <col min="15347" max="15348" width="9.140625" style="78" customWidth="1"/>
    <col min="15349" max="15349" width="11.28515625" style="78" customWidth="1"/>
    <col min="15350" max="15576" width="9.140625" style="78"/>
    <col min="15577" max="15577" width="0" style="78" hidden="1" customWidth="1"/>
    <col min="15578" max="15578" width="11.28515625" style="78" customWidth="1"/>
    <col min="15579" max="15581" width="9.140625" style="78"/>
    <col min="15582" max="15582" width="30.140625" style="78" customWidth="1"/>
    <col min="15583" max="15583" width="13.85546875" style="78" customWidth="1"/>
    <col min="15584" max="15587" width="9.140625" style="78"/>
    <col min="15588" max="15588" width="13.85546875" style="78" customWidth="1"/>
    <col min="15589" max="15592" width="9.140625" style="78"/>
    <col min="15593" max="15593" width="11.42578125" style="78" customWidth="1"/>
    <col min="15594" max="15597" width="9.140625" style="78"/>
    <col min="15598" max="15601" width="9.140625" style="78" customWidth="1"/>
    <col min="15602" max="15602" width="13.85546875" style="78" customWidth="1"/>
    <col min="15603" max="15604" width="9.140625" style="78" customWidth="1"/>
    <col min="15605" max="15605" width="11.28515625" style="78" customWidth="1"/>
    <col min="15606" max="15832" width="9.140625" style="78"/>
    <col min="15833" max="15833" width="0" style="78" hidden="1" customWidth="1"/>
    <col min="15834" max="15834" width="11.28515625" style="78" customWidth="1"/>
    <col min="15835" max="15837" width="9.140625" style="78"/>
    <col min="15838" max="15838" width="30.140625" style="78" customWidth="1"/>
    <col min="15839" max="15839" width="13.85546875" style="78" customWidth="1"/>
    <col min="15840" max="15843" width="9.140625" style="78"/>
    <col min="15844" max="15844" width="13.85546875" style="78" customWidth="1"/>
    <col min="15845" max="15848" width="9.140625" style="78"/>
    <col min="15849" max="15849" width="11.42578125" style="78" customWidth="1"/>
    <col min="15850" max="15853" width="9.140625" style="78"/>
    <col min="15854" max="15857" width="9.140625" style="78" customWidth="1"/>
    <col min="15858" max="15858" width="13.85546875" style="78" customWidth="1"/>
    <col min="15859" max="15860" width="9.140625" style="78" customWidth="1"/>
    <col min="15861" max="15861" width="11.28515625" style="78" customWidth="1"/>
    <col min="15862" max="16088" width="9.140625" style="78"/>
    <col min="16089" max="16089" width="0" style="78" hidden="1" customWidth="1"/>
    <col min="16090" max="16090" width="11.28515625" style="78" customWidth="1"/>
    <col min="16091" max="16093" width="9.140625" style="78"/>
    <col min="16094" max="16094" width="30.140625" style="78" customWidth="1"/>
    <col min="16095" max="16095" width="13.85546875" style="78" customWidth="1"/>
    <col min="16096" max="16099" width="9.140625" style="78"/>
    <col min="16100" max="16100" width="13.85546875" style="78" customWidth="1"/>
    <col min="16101" max="16104" width="9.140625" style="78"/>
    <col min="16105" max="16105" width="11.42578125" style="78" customWidth="1"/>
    <col min="16106" max="16109" width="9.140625" style="78"/>
    <col min="16110" max="16113" width="9.140625" style="78" customWidth="1"/>
    <col min="16114" max="16114" width="13.85546875" style="78" customWidth="1"/>
    <col min="16115" max="16116" width="9.140625" style="78" customWidth="1"/>
    <col min="16117" max="16117" width="11.28515625" style="78" customWidth="1"/>
    <col min="16118" max="16384" width="9.140625" style="78"/>
  </cols>
  <sheetData>
    <row r="1" spans="2:17" s="2" customFormat="1" ht="12.75" x14ac:dyDescent="0.2"/>
    <row r="2" spans="2:17" s="2" customFormat="1" ht="12.75" outlineLevel="1" x14ac:dyDescent="0.2">
      <c r="B2" s="1"/>
      <c r="G2" s="2" t="s">
        <v>0</v>
      </c>
    </row>
    <row r="3" spans="2:17" s="2" customFormat="1" ht="12.75" outlineLevel="1" x14ac:dyDescent="0.2">
      <c r="G3" s="2" t="s">
        <v>577</v>
      </c>
    </row>
    <row r="4" spans="2:17" s="2" customFormat="1" ht="12.75" outlineLevel="1" x14ac:dyDescent="0.2">
      <c r="L4" s="67"/>
      <c r="M4" s="67"/>
    </row>
    <row r="5" spans="2:17" s="2" customFormat="1" ht="12.75" customHeight="1" outlineLevel="1" x14ac:dyDescent="0.2">
      <c r="B5" s="763" t="s">
        <v>2</v>
      </c>
      <c r="C5" s="764"/>
      <c r="D5" s="765"/>
      <c r="E5" s="687"/>
      <c r="F5" s="687"/>
      <c r="G5" s="687"/>
      <c r="H5" s="763" t="s">
        <v>3</v>
      </c>
      <c r="I5" s="765"/>
      <c r="J5" s="543"/>
      <c r="K5" s="544"/>
      <c r="L5" s="545"/>
    </row>
    <row r="6" spans="2:17" s="2" customFormat="1" ht="12.75" customHeight="1" outlineLevel="1" x14ac:dyDescent="0.2">
      <c r="B6" s="763" t="s">
        <v>4</v>
      </c>
      <c r="C6" s="764"/>
      <c r="D6" s="765"/>
      <c r="E6" s="687" t="s">
        <v>594</v>
      </c>
      <c r="F6" s="687"/>
      <c r="G6" s="687"/>
      <c r="H6" s="763" t="s">
        <v>5</v>
      </c>
      <c r="I6" s="765"/>
      <c r="J6" s="543" t="s">
        <v>599</v>
      </c>
      <c r="K6" s="544"/>
      <c r="L6" s="545"/>
    </row>
    <row r="7" spans="2:17" s="2" customFormat="1" ht="12.75" customHeight="1" outlineLevel="1" x14ac:dyDescent="0.2">
      <c r="B7" s="763" t="s">
        <v>6</v>
      </c>
      <c r="C7" s="764"/>
      <c r="D7" s="765"/>
      <c r="E7" s="687">
        <v>186442084</v>
      </c>
      <c r="F7" s="687"/>
      <c r="G7" s="687"/>
      <c r="H7" s="763" t="s">
        <v>7</v>
      </c>
      <c r="I7" s="765"/>
      <c r="J7" s="543" t="s">
        <v>600</v>
      </c>
      <c r="K7" s="544"/>
      <c r="L7" s="545"/>
    </row>
    <row r="8" spans="2:17" s="2" customFormat="1" ht="12.75" customHeight="1" outlineLevel="1" x14ac:dyDescent="0.2">
      <c r="B8" s="763" t="s">
        <v>8</v>
      </c>
      <c r="C8" s="764"/>
      <c r="D8" s="765"/>
      <c r="E8" s="687" t="s">
        <v>595</v>
      </c>
      <c r="F8" s="687"/>
      <c r="G8" s="687"/>
      <c r="H8" s="763" t="s">
        <v>9</v>
      </c>
      <c r="I8" s="765"/>
      <c r="J8" s="543" t="s">
        <v>601</v>
      </c>
      <c r="K8" s="544"/>
      <c r="L8" s="545"/>
    </row>
    <row r="9" spans="2:17" s="2" customFormat="1" ht="12.75" customHeight="1" outlineLevel="1" x14ac:dyDescent="0.2">
      <c r="B9" s="763" t="s">
        <v>9</v>
      </c>
      <c r="C9" s="764"/>
      <c r="D9" s="765"/>
      <c r="E9" s="687" t="s">
        <v>596</v>
      </c>
      <c r="F9" s="687"/>
      <c r="G9" s="687"/>
      <c r="H9" s="763" t="s">
        <v>10</v>
      </c>
      <c r="I9" s="765"/>
      <c r="J9" s="543" t="s">
        <v>596</v>
      </c>
      <c r="K9" s="544"/>
      <c r="L9" s="545"/>
    </row>
    <row r="10" spans="2:17" s="2" customFormat="1" ht="12.75" customHeight="1" outlineLevel="1" x14ac:dyDescent="0.2">
      <c r="B10" s="763" t="s">
        <v>10</v>
      </c>
      <c r="C10" s="764"/>
      <c r="D10" s="765"/>
      <c r="E10" s="687" t="s">
        <v>596</v>
      </c>
      <c r="F10" s="687"/>
      <c r="G10" s="687"/>
      <c r="H10" s="763" t="s">
        <v>11</v>
      </c>
      <c r="I10" s="765"/>
      <c r="J10" s="543" t="s">
        <v>602</v>
      </c>
      <c r="K10" s="544"/>
      <c r="L10" s="545"/>
    </row>
    <row r="11" spans="2:17" s="2" customFormat="1" ht="12.75" customHeight="1" outlineLevel="1" x14ac:dyDescent="0.2">
      <c r="B11" s="763" t="s">
        <v>12</v>
      </c>
      <c r="C11" s="764"/>
      <c r="D11" s="765"/>
      <c r="E11" s="687" t="s">
        <v>597</v>
      </c>
      <c r="F11" s="687"/>
      <c r="G11" s="687"/>
      <c r="H11" s="763"/>
      <c r="I11" s="765"/>
      <c r="J11" s="543"/>
      <c r="K11" s="544"/>
      <c r="L11" s="545"/>
    </row>
    <row r="12" spans="2:17" s="2" customFormat="1" ht="12.75" customHeight="1" outlineLevel="1" x14ac:dyDescent="0.2">
      <c r="B12" s="763" t="s">
        <v>11</v>
      </c>
      <c r="C12" s="764"/>
      <c r="D12" s="765"/>
      <c r="E12" s="687" t="s">
        <v>598</v>
      </c>
      <c r="F12" s="687"/>
      <c r="G12" s="687"/>
      <c r="H12" s="763"/>
      <c r="I12" s="765"/>
      <c r="J12" s="543"/>
      <c r="K12" s="544"/>
      <c r="L12" s="545"/>
    </row>
    <row r="13" spans="2:17" s="2" customFormat="1" ht="12.75" outlineLevel="1" x14ac:dyDescent="0.2"/>
    <row r="14" spans="2:17" s="2" customFormat="1" ht="15.75" x14ac:dyDescent="0.2">
      <c r="B14" s="676" t="s">
        <v>618</v>
      </c>
      <c r="C14" s="676"/>
      <c r="D14" s="676"/>
      <c r="E14" s="676"/>
      <c r="F14" s="676"/>
      <c r="G14" s="676"/>
      <c r="H14" s="676"/>
      <c r="I14" s="676"/>
      <c r="J14" s="676"/>
      <c r="K14" s="676"/>
      <c r="L14" s="676"/>
      <c r="M14" s="676"/>
      <c r="N14" s="676"/>
      <c r="O14" s="676"/>
      <c r="P14" s="676"/>
      <c r="Q14" s="676"/>
    </row>
    <row r="15" spans="2:17" s="2" customFormat="1" ht="15.75" x14ac:dyDescent="0.2">
      <c r="B15" s="2" t="s">
        <v>13</v>
      </c>
      <c r="D15" s="77"/>
      <c r="E15" s="77"/>
      <c r="F15" s="77"/>
      <c r="G15" s="77"/>
      <c r="H15" s="77"/>
      <c r="I15" s="77"/>
      <c r="J15" s="77"/>
      <c r="K15" s="77"/>
      <c r="L15" s="77"/>
      <c r="M15" s="77"/>
    </row>
    <row r="16" spans="2:17" s="2" customFormat="1" ht="12.75" x14ac:dyDescent="0.2"/>
    <row r="17" spans="1:19" s="2" customFormat="1" ht="12.75" x14ac:dyDescent="0.2">
      <c r="E17" s="1122">
        <v>42795</v>
      </c>
      <c r="F17" s="1122"/>
      <c r="G17" s="1122"/>
    </row>
    <row r="18" spans="1:19" s="2" customFormat="1" ht="12.75" x14ac:dyDescent="0.2">
      <c r="E18" s="678" t="s">
        <v>14</v>
      </c>
      <c r="F18" s="678"/>
      <c r="G18" s="678"/>
    </row>
    <row r="19" spans="1:19" s="2" customFormat="1" ht="12.75" x14ac:dyDescent="0.2"/>
    <row r="20" spans="1:19" s="2" customFormat="1" ht="12.75" x14ac:dyDescent="0.2">
      <c r="B20" s="679" t="s">
        <v>15</v>
      </c>
      <c r="C20" s="679"/>
      <c r="D20" s="679"/>
      <c r="E20" s="679"/>
      <c r="F20" s="679"/>
    </row>
    <row r="21" spans="1:19" s="2" customFormat="1" ht="12.75" x14ac:dyDescent="0.2">
      <c r="B21" s="680"/>
      <c r="C21" s="680"/>
      <c r="D21" s="680"/>
      <c r="E21" s="680"/>
      <c r="F21" s="680"/>
    </row>
    <row r="22" spans="1:19" s="2" customFormat="1" ht="13.5" thickBot="1" x14ac:dyDescent="0.25"/>
    <row r="23" spans="1:19" s="8" customFormat="1" ht="12.75" customHeight="1" x14ac:dyDescent="0.2">
      <c r="A23" s="2"/>
      <c r="B23" s="1106" t="s">
        <v>291</v>
      </c>
      <c r="C23" s="1107"/>
      <c r="D23" s="1107"/>
      <c r="E23" s="1107"/>
      <c r="F23" s="1107"/>
      <c r="G23" s="1115" t="s">
        <v>578</v>
      </c>
      <c r="H23" s="962" t="s">
        <v>69</v>
      </c>
      <c r="I23" s="963"/>
      <c r="J23" s="963"/>
      <c r="K23" s="963"/>
      <c r="L23" s="963"/>
      <c r="M23" s="963"/>
      <c r="N23" s="963"/>
      <c r="O23" s="963"/>
      <c r="P23" s="963"/>
      <c r="Q23" s="963"/>
      <c r="R23" s="963"/>
      <c r="S23" s="964"/>
    </row>
    <row r="24" spans="1:19" s="8" customFormat="1" ht="12.75" customHeight="1" x14ac:dyDescent="0.2">
      <c r="A24" s="2"/>
      <c r="B24" s="1109"/>
      <c r="C24" s="1110"/>
      <c r="D24" s="1110"/>
      <c r="E24" s="1110"/>
      <c r="F24" s="1110"/>
      <c r="G24" s="1116"/>
      <c r="H24" s="965" t="s">
        <v>20</v>
      </c>
      <c r="I24" s="966"/>
      <c r="J24" s="970" t="s">
        <v>21</v>
      </c>
      <c r="K24" s="945" t="s">
        <v>22</v>
      </c>
      <c r="L24" s="942" t="s">
        <v>23</v>
      </c>
      <c r="M24" s="943"/>
      <c r="N24" s="944"/>
      <c r="O24" s="942" t="s">
        <v>24</v>
      </c>
      <c r="P24" s="944"/>
      <c r="Q24" s="945" t="s">
        <v>25</v>
      </c>
      <c r="R24" s="945" t="s">
        <v>26</v>
      </c>
      <c r="S24" s="946" t="s">
        <v>230</v>
      </c>
    </row>
    <row r="25" spans="1:19" s="8" customFormat="1" ht="15" customHeight="1" x14ac:dyDescent="0.2">
      <c r="A25" s="2"/>
      <c r="B25" s="1109"/>
      <c r="C25" s="1110"/>
      <c r="D25" s="1110"/>
      <c r="E25" s="1110"/>
      <c r="F25" s="1110"/>
      <c r="G25" s="1116"/>
      <c r="H25" s="967"/>
      <c r="I25" s="947"/>
      <c r="J25" s="971"/>
      <c r="K25" s="843"/>
      <c r="L25" s="827"/>
      <c r="M25" s="846"/>
      <c r="N25" s="816"/>
      <c r="O25" s="827"/>
      <c r="P25" s="816"/>
      <c r="Q25" s="843"/>
      <c r="R25" s="843"/>
      <c r="S25" s="876"/>
    </row>
    <row r="26" spans="1:19" s="8" customFormat="1" ht="35.25" customHeight="1" x14ac:dyDescent="0.2">
      <c r="A26" s="2"/>
      <c r="B26" s="1109"/>
      <c r="C26" s="1110"/>
      <c r="D26" s="1110"/>
      <c r="E26" s="1110"/>
      <c r="F26" s="1110"/>
      <c r="G26" s="1116"/>
      <c r="H26" s="968"/>
      <c r="I26" s="969"/>
      <c r="J26" s="972"/>
      <c r="K26" s="844"/>
      <c r="L26" s="828"/>
      <c r="M26" s="847"/>
      <c r="N26" s="829"/>
      <c r="O26" s="828"/>
      <c r="P26" s="829"/>
      <c r="Q26" s="844"/>
      <c r="R26" s="843"/>
      <c r="S26" s="876"/>
    </row>
    <row r="27" spans="1:19" s="8" customFormat="1" ht="15" customHeight="1" x14ac:dyDescent="0.2">
      <c r="A27" s="2"/>
      <c r="B27" s="1109"/>
      <c r="C27" s="1110"/>
      <c r="D27" s="1110"/>
      <c r="E27" s="1110"/>
      <c r="F27" s="1110"/>
      <c r="G27" s="1116"/>
      <c r="H27" s="967" t="s">
        <v>621</v>
      </c>
      <c r="I27" s="973" t="s">
        <v>622</v>
      </c>
      <c r="J27" s="973" t="s">
        <v>623</v>
      </c>
      <c r="K27" s="973" t="s">
        <v>624</v>
      </c>
      <c r="L27" s="973" t="s">
        <v>625</v>
      </c>
      <c r="M27" s="947" t="s">
        <v>626</v>
      </c>
      <c r="N27" s="947" t="s">
        <v>627</v>
      </c>
      <c r="O27" s="947" t="s">
        <v>628</v>
      </c>
      <c r="P27" s="947" t="s">
        <v>629</v>
      </c>
      <c r="Q27" s="947" t="s">
        <v>630</v>
      </c>
      <c r="R27" s="843"/>
      <c r="S27" s="876"/>
    </row>
    <row r="28" spans="1:19" s="519" customFormat="1" ht="15.75" thickBot="1" x14ac:dyDescent="0.3">
      <c r="A28" s="2"/>
      <c r="B28" s="1112"/>
      <c r="C28" s="1113"/>
      <c r="D28" s="1113"/>
      <c r="E28" s="1113"/>
      <c r="F28" s="1113"/>
      <c r="G28" s="1117"/>
      <c r="H28" s="1118"/>
      <c r="I28" s="1063"/>
      <c r="J28" s="1063"/>
      <c r="K28" s="1063"/>
      <c r="L28" s="1063"/>
      <c r="M28" s="1105"/>
      <c r="N28" s="1105"/>
      <c r="O28" s="1105"/>
      <c r="P28" s="1105"/>
      <c r="Q28" s="1105"/>
      <c r="R28" s="874"/>
      <c r="S28" s="877"/>
    </row>
    <row r="29" spans="1:19" s="4" customFormat="1" ht="12.75" x14ac:dyDescent="0.2">
      <c r="A29" s="2"/>
      <c r="B29" s="479" t="s">
        <v>84</v>
      </c>
      <c r="C29" s="899" t="s">
        <v>293</v>
      </c>
      <c r="D29" s="897"/>
      <c r="E29" s="897"/>
      <c r="F29" s="897"/>
      <c r="G29" s="546"/>
      <c r="H29" s="547"/>
      <c r="I29" s="548"/>
      <c r="J29" s="548"/>
      <c r="K29" s="548"/>
      <c r="L29" s="548"/>
      <c r="M29" s="548"/>
      <c r="N29" s="548"/>
      <c r="O29" s="548"/>
      <c r="P29" s="548"/>
      <c r="Q29" s="548"/>
      <c r="R29" s="548"/>
      <c r="S29" s="549"/>
    </row>
    <row r="30" spans="1:19" s="4" customFormat="1" ht="12.75" x14ac:dyDescent="0.2">
      <c r="A30" s="2"/>
      <c r="B30" s="483" t="s">
        <v>142</v>
      </c>
      <c r="C30" s="895" t="s">
        <v>294</v>
      </c>
      <c r="D30" s="895"/>
      <c r="E30" s="895"/>
      <c r="F30" s="895"/>
      <c r="G30" s="550">
        <f>SUM(H30:S30)</f>
        <v>0</v>
      </c>
      <c r="H30" s="20">
        <v>0</v>
      </c>
      <c r="I30" s="21">
        <v>0</v>
      </c>
      <c r="J30" s="21">
        <v>0</v>
      </c>
      <c r="K30" s="21">
        <v>0</v>
      </c>
      <c r="L30" s="21">
        <v>0</v>
      </c>
      <c r="M30" s="21">
        <v>0</v>
      </c>
      <c r="N30" s="21">
        <v>0</v>
      </c>
      <c r="O30" s="21">
        <v>0</v>
      </c>
      <c r="P30" s="21">
        <v>0</v>
      </c>
      <c r="Q30" s="21">
        <v>0</v>
      </c>
      <c r="R30" s="21">
        <v>0</v>
      </c>
      <c r="S30" s="508">
        <v>0</v>
      </c>
    </row>
    <row r="31" spans="1:19" s="4" customFormat="1" ht="12.75" x14ac:dyDescent="0.2">
      <c r="A31" s="2"/>
      <c r="B31" s="483" t="s">
        <v>154</v>
      </c>
      <c r="C31" s="895" t="s">
        <v>295</v>
      </c>
      <c r="D31" s="895"/>
      <c r="E31" s="895"/>
      <c r="F31" s="895"/>
      <c r="G31" s="550">
        <f t="shared" ref="G31:G97" si="0">SUM(H31:S31)</f>
        <v>0</v>
      </c>
      <c r="H31" s="20">
        <v>0</v>
      </c>
      <c r="I31" s="21">
        <v>0</v>
      </c>
      <c r="J31" s="21">
        <v>0</v>
      </c>
      <c r="K31" s="21">
        <v>0</v>
      </c>
      <c r="L31" s="21">
        <v>0</v>
      </c>
      <c r="M31" s="21">
        <v>0</v>
      </c>
      <c r="N31" s="21">
        <v>0</v>
      </c>
      <c r="O31" s="21">
        <v>0</v>
      </c>
      <c r="P31" s="21">
        <v>0</v>
      </c>
      <c r="Q31" s="21">
        <v>0</v>
      </c>
      <c r="R31" s="21">
        <v>0</v>
      </c>
      <c r="S31" s="508">
        <v>0</v>
      </c>
    </row>
    <row r="32" spans="1:19" s="4" customFormat="1" ht="12.75" x14ac:dyDescent="0.2">
      <c r="A32" s="2"/>
      <c r="B32" s="479" t="s">
        <v>96</v>
      </c>
      <c r="C32" s="897" t="s">
        <v>296</v>
      </c>
      <c r="D32" s="897"/>
      <c r="E32" s="897"/>
      <c r="F32" s="897"/>
      <c r="G32" s="550">
        <f t="shared" si="0"/>
        <v>0</v>
      </c>
      <c r="H32" s="20">
        <v>0</v>
      </c>
      <c r="I32" s="21">
        <v>0</v>
      </c>
      <c r="J32" s="21">
        <v>0</v>
      </c>
      <c r="K32" s="21">
        <v>0</v>
      </c>
      <c r="L32" s="21">
        <v>0</v>
      </c>
      <c r="M32" s="21">
        <v>0</v>
      </c>
      <c r="N32" s="21">
        <v>0</v>
      </c>
      <c r="O32" s="21">
        <v>0</v>
      </c>
      <c r="P32" s="21">
        <v>0</v>
      </c>
      <c r="Q32" s="21">
        <v>0</v>
      </c>
      <c r="R32" s="21">
        <v>0</v>
      </c>
      <c r="S32" s="508">
        <v>0</v>
      </c>
    </row>
    <row r="33" spans="1:34" s="4" customFormat="1" ht="12.75" x14ac:dyDescent="0.2">
      <c r="A33" s="2"/>
      <c r="B33" s="305" t="s">
        <v>159</v>
      </c>
      <c r="C33" s="895" t="s">
        <v>297</v>
      </c>
      <c r="D33" s="895"/>
      <c r="E33" s="895"/>
      <c r="F33" s="896"/>
      <c r="G33" s="550">
        <f t="shared" si="0"/>
        <v>847101.44999999984</v>
      </c>
      <c r="H33" s="20">
        <v>840276.08417450055</v>
      </c>
      <c r="I33" s="21">
        <v>0</v>
      </c>
      <c r="J33" s="21">
        <v>330.90901505207739</v>
      </c>
      <c r="K33" s="21">
        <v>38.640440571688195</v>
      </c>
      <c r="L33" s="21">
        <v>0</v>
      </c>
      <c r="M33" s="21">
        <v>0</v>
      </c>
      <c r="N33" s="21">
        <v>0</v>
      </c>
      <c r="O33" s="21">
        <v>165.88351255167538</v>
      </c>
      <c r="P33" s="21">
        <v>0</v>
      </c>
      <c r="Q33" s="21">
        <v>0</v>
      </c>
      <c r="R33" s="21">
        <v>3920.9531908845165</v>
      </c>
      <c r="S33" s="508">
        <v>2368.9796664393912</v>
      </c>
    </row>
    <row r="34" spans="1:34" s="4" customFormat="1" ht="12.75" x14ac:dyDescent="0.2">
      <c r="A34" s="2"/>
      <c r="B34" s="305" t="s">
        <v>161</v>
      </c>
      <c r="C34" s="895" t="s">
        <v>298</v>
      </c>
      <c r="D34" s="895"/>
      <c r="E34" s="895"/>
      <c r="F34" s="896"/>
      <c r="G34" s="550">
        <f t="shared" si="0"/>
        <v>0</v>
      </c>
      <c r="H34" s="20">
        <v>0</v>
      </c>
      <c r="I34" s="21">
        <v>0</v>
      </c>
      <c r="J34" s="21">
        <v>0</v>
      </c>
      <c r="K34" s="21">
        <v>0</v>
      </c>
      <c r="L34" s="21">
        <v>0</v>
      </c>
      <c r="M34" s="21">
        <v>0</v>
      </c>
      <c r="N34" s="21">
        <v>0</v>
      </c>
      <c r="O34" s="21">
        <v>0</v>
      </c>
      <c r="P34" s="21">
        <v>0</v>
      </c>
      <c r="Q34" s="21">
        <v>0</v>
      </c>
      <c r="R34" s="21">
        <v>0</v>
      </c>
      <c r="S34" s="508">
        <v>0</v>
      </c>
      <c r="Y34" s="4">
        <v>2605453.2281096936</v>
      </c>
      <c r="Z34" s="4">
        <v>4335512.3792991349</v>
      </c>
      <c r="AA34" s="4">
        <v>3633.945167916128</v>
      </c>
      <c r="AB34" s="4">
        <v>0</v>
      </c>
      <c r="AC34" s="4">
        <v>20221.329689687544</v>
      </c>
      <c r="AD34" s="4">
        <v>0</v>
      </c>
      <c r="AE34" s="4">
        <v>2556509.4862526897</v>
      </c>
      <c r="AF34" s="4">
        <v>278879.98879481159</v>
      </c>
      <c r="AG34" s="4">
        <v>13364723.489999998</v>
      </c>
      <c r="AH34" s="4">
        <v>23164933.847313933</v>
      </c>
    </row>
    <row r="35" spans="1:34" s="4" customFormat="1" ht="12.75" x14ac:dyDescent="0.2">
      <c r="A35" s="2"/>
      <c r="B35" s="305" t="s">
        <v>164</v>
      </c>
      <c r="C35" s="895" t="s">
        <v>299</v>
      </c>
      <c r="D35" s="895"/>
      <c r="E35" s="895"/>
      <c r="F35" s="896"/>
      <c r="G35" s="550">
        <f t="shared" si="0"/>
        <v>0</v>
      </c>
      <c r="H35" s="20">
        <v>0</v>
      </c>
      <c r="I35" s="21">
        <v>0</v>
      </c>
      <c r="J35" s="21">
        <v>0</v>
      </c>
      <c r="K35" s="21">
        <v>0</v>
      </c>
      <c r="L35" s="21">
        <v>0</v>
      </c>
      <c r="M35" s="21">
        <v>0</v>
      </c>
      <c r="N35" s="21">
        <v>0</v>
      </c>
      <c r="O35" s="21">
        <v>0</v>
      </c>
      <c r="P35" s="21">
        <v>0</v>
      </c>
      <c r="Q35" s="21">
        <v>0</v>
      </c>
      <c r="R35" s="21">
        <v>0</v>
      </c>
      <c r="S35" s="508">
        <v>0</v>
      </c>
      <c r="Y35" s="4">
        <v>5.1481362347272304E-2</v>
      </c>
      <c r="Z35" s="4">
        <v>8.0541235703342068E-2</v>
      </c>
      <c r="AA35" s="4">
        <v>1.5545786469150273E-5</v>
      </c>
      <c r="AB35" s="4">
        <v>0</v>
      </c>
      <c r="AC35" s="4">
        <v>8.6505563224675136E-5</v>
      </c>
      <c r="AD35" s="4">
        <v>0</v>
      </c>
      <c r="AE35" s="4">
        <v>0.12204554582665499</v>
      </c>
      <c r="AF35" s="4">
        <v>2.5552026995326778E-2</v>
      </c>
      <c r="AG35" s="4">
        <v>0</v>
      </c>
      <c r="AH35" s="4">
        <v>0.27972222222228993</v>
      </c>
    </row>
    <row r="36" spans="1:34" s="4" customFormat="1" ht="12.75" x14ac:dyDescent="0.2">
      <c r="A36" s="2"/>
      <c r="B36" s="305" t="s">
        <v>200</v>
      </c>
      <c r="C36" s="895" t="s">
        <v>300</v>
      </c>
      <c r="D36" s="895"/>
      <c r="E36" s="895"/>
      <c r="F36" s="896"/>
      <c r="G36" s="550">
        <f t="shared" si="0"/>
        <v>21234.520000000004</v>
      </c>
      <c r="H36" s="20">
        <v>21063.426718163588</v>
      </c>
      <c r="I36" s="21">
        <v>0</v>
      </c>
      <c r="J36" s="21">
        <v>8.2949853270864278</v>
      </c>
      <c r="K36" s="21">
        <v>0.96861032185498486</v>
      </c>
      <c r="L36" s="21">
        <v>0</v>
      </c>
      <c r="M36" s="21">
        <v>0</v>
      </c>
      <c r="N36" s="21">
        <v>0</v>
      </c>
      <c r="O36" s="21">
        <v>4.1582466479650124</v>
      </c>
      <c r="P36" s="21">
        <v>0</v>
      </c>
      <c r="Q36" s="21">
        <v>0</v>
      </c>
      <c r="R36" s="21">
        <v>98.287588754453296</v>
      </c>
      <c r="S36" s="508">
        <v>59.383850785051287</v>
      </c>
      <c r="Y36" s="4">
        <v>0</v>
      </c>
      <c r="Z36" s="4">
        <v>0</v>
      </c>
      <c r="AA36" s="4">
        <v>0</v>
      </c>
      <c r="AB36" s="4">
        <v>0</v>
      </c>
      <c r="AC36" s="4">
        <v>0</v>
      </c>
      <c r="AD36" s="4">
        <v>0</v>
      </c>
      <c r="AE36" s="4">
        <v>0</v>
      </c>
      <c r="AF36" s="4">
        <v>0</v>
      </c>
      <c r="AG36" s="4">
        <v>0</v>
      </c>
      <c r="AH36" s="4">
        <v>0</v>
      </c>
    </row>
    <row r="37" spans="1:34" s="4" customFormat="1" ht="12.75" x14ac:dyDescent="0.2">
      <c r="A37" s="2"/>
      <c r="B37" s="305" t="s">
        <v>201</v>
      </c>
      <c r="C37" s="895" t="s">
        <v>301</v>
      </c>
      <c r="D37" s="895"/>
      <c r="E37" s="895"/>
      <c r="F37" s="896"/>
      <c r="G37" s="550">
        <f t="shared" si="0"/>
        <v>0</v>
      </c>
      <c r="H37" s="20">
        <v>0</v>
      </c>
      <c r="I37" s="21">
        <v>0</v>
      </c>
      <c r="J37" s="21">
        <v>0</v>
      </c>
      <c r="K37" s="21">
        <v>0</v>
      </c>
      <c r="L37" s="21">
        <v>0</v>
      </c>
      <c r="M37" s="21">
        <v>0</v>
      </c>
      <c r="N37" s="21">
        <v>0</v>
      </c>
      <c r="O37" s="21">
        <v>0</v>
      </c>
      <c r="P37" s="21">
        <v>0</v>
      </c>
      <c r="Q37" s="21">
        <v>0</v>
      </c>
      <c r="R37" s="21">
        <v>0</v>
      </c>
      <c r="S37" s="508">
        <v>0</v>
      </c>
      <c r="Y37" s="4">
        <v>0</v>
      </c>
      <c r="Z37" s="4">
        <v>0</v>
      </c>
      <c r="AA37" s="4">
        <v>0</v>
      </c>
      <c r="AB37" s="4">
        <v>0</v>
      </c>
      <c r="AC37" s="4">
        <v>0</v>
      </c>
      <c r="AD37" s="4">
        <v>0</v>
      </c>
      <c r="AE37" s="4">
        <v>0</v>
      </c>
      <c r="AF37" s="4">
        <v>0</v>
      </c>
      <c r="AG37" s="4">
        <v>0</v>
      </c>
      <c r="AH37" s="4">
        <v>0</v>
      </c>
    </row>
    <row r="38" spans="1:34" s="4" customFormat="1" ht="12.75" x14ac:dyDescent="0.2">
      <c r="A38" s="2"/>
      <c r="B38" s="305" t="s">
        <v>203</v>
      </c>
      <c r="C38" s="315" t="s">
        <v>302</v>
      </c>
      <c r="D38" s="315"/>
      <c r="E38" s="315"/>
      <c r="F38" s="316"/>
      <c r="G38" s="550">
        <f t="shared" si="0"/>
        <v>0</v>
      </c>
      <c r="H38" s="20">
        <v>0</v>
      </c>
      <c r="I38" s="21">
        <v>0</v>
      </c>
      <c r="J38" s="21">
        <v>0</v>
      </c>
      <c r="K38" s="21">
        <v>0</v>
      </c>
      <c r="L38" s="21">
        <v>0</v>
      </c>
      <c r="M38" s="21">
        <v>0</v>
      </c>
      <c r="N38" s="21">
        <v>0</v>
      </c>
      <c r="O38" s="21">
        <v>0</v>
      </c>
      <c r="P38" s="21">
        <v>0</v>
      </c>
      <c r="Q38" s="21">
        <v>0</v>
      </c>
      <c r="R38" s="21">
        <v>0</v>
      </c>
      <c r="S38" s="508">
        <v>0</v>
      </c>
      <c r="Y38" s="4">
        <v>0</v>
      </c>
      <c r="Z38" s="4">
        <v>0</v>
      </c>
      <c r="AA38" s="4">
        <v>0</v>
      </c>
      <c r="AB38" s="4">
        <v>0</v>
      </c>
      <c r="AC38" s="4">
        <v>0</v>
      </c>
      <c r="AD38" s="4">
        <v>0</v>
      </c>
      <c r="AE38" s="4">
        <v>0</v>
      </c>
      <c r="AF38" s="4">
        <v>0</v>
      </c>
      <c r="AG38" s="4">
        <v>0</v>
      </c>
      <c r="AH38" s="4">
        <v>0</v>
      </c>
    </row>
    <row r="39" spans="1:34" s="4" customFormat="1" ht="12.75" x14ac:dyDescent="0.2">
      <c r="A39" s="2"/>
      <c r="B39" s="305" t="s">
        <v>205</v>
      </c>
      <c r="C39" s="315" t="s">
        <v>303</v>
      </c>
      <c r="D39" s="315"/>
      <c r="E39" s="315"/>
      <c r="F39" s="316"/>
      <c r="G39" s="550">
        <f t="shared" si="0"/>
        <v>102575.37</v>
      </c>
      <c r="H39" s="20">
        <v>101748.88761712135</v>
      </c>
      <c r="I39" s="21">
        <v>0</v>
      </c>
      <c r="J39" s="21">
        <v>40.069716154189578</v>
      </c>
      <c r="K39" s="21">
        <v>4.6789643538019314</v>
      </c>
      <c r="L39" s="21">
        <v>0</v>
      </c>
      <c r="M39" s="21">
        <v>0</v>
      </c>
      <c r="N39" s="21">
        <v>0</v>
      </c>
      <c r="O39" s="21">
        <v>20.086806222427963</v>
      </c>
      <c r="P39" s="21">
        <v>0</v>
      </c>
      <c r="Q39" s="21">
        <v>0</v>
      </c>
      <c r="R39" s="21">
        <v>474.78755266876243</v>
      </c>
      <c r="S39" s="508">
        <v>286.85934347945835</v>
      </c>
      <c r="Y39" s="4">
        <v>5.1481362347272304E-2</v>
      </c>
      <c r="Z39" s="4">
        <v>8.0541235703342068E-2</v>
      </c>
      <c r="AA39" s="4">
        <v>1.5545786469150273E-5</v>
      </c>
      <c r="AB39" s="4">
        <v>0</v>
      </c>
      <c r="AC39" s="4">
        <v>8.6505563224675136E-5</v>
      </c>
      <c r="AD39" s="4">
        <v>0</v>
      </c>
      <c r="AE39" s="4">
        <v>0.12204554582665499</v>
      </c>
      <c r="AF39" s="4">
        <v>2.5552026995326778E-2</v>
      </c>
      <c r="AG39" s="4">
        <v>0</v>
      </c>
      <c r="AH39" s="4">
        <v>0.27972222222228993</v>
      </c>
    </row>
    <row r="40" spans="1:34" s="4" customFormat="1" ht="12.75" x14ac:dyDescent="0.2">
      <c r="A40" s="2"/>
      <c r="B40" s="305" t="s">
        <v>207</v>
      </c>
      <c r="C40" s="315" t="s">
        <v>304</v>
      </c>
      <c r="D40" s="315"/>
      <c r="E40" s="315"/>
      <c r="F40" s="316"/>
      <c r="G40" s="550">
        <f t="shared" si="0"/>
        <v>11094.95</v>
      </c>
      <c r="H40" s="20">
        <v>8887.8957048782067</v>
      </c>
      <c r="I40" s="21">
        <v>0</v>
      </c>
      <c r="J40" s="21">
        <v>3.500141047660783</v>
      </c>
      <c r="K40" s="21">
        <v>0.40871353149257117</v>
      </c>
      <c r="L40" s="21">
        <v>0</v>
      </c>
      <c r="M40" s="21">
        <v>0</v>
      </c>
      <c r="N40" s="21">
        <v>0</v>
      </c>
      <c r="O40" s="21">
        <v>1.7546082608867466</v>
      </c>
      <c r="P40" s="21">
        <v>0</v>
      </c>
      <c r="Q40" s="21">
        <v>0</v>
      </c>
      <c r="R40" s="21">
        <v>41.473301074047804</v>
      </c>
      <c r="S40" s="508">
        <v>2159.917531207705</v>
      </c>
      <c r="Y40" s="4">
        <v>0</v>
      </c>
      <c r="Z40" s="4">
        <v>0</v>
      </c>
      <c r="AA40" s="4">
        <v>0</v>
      </c>
      <c r="AB40" s="4">
        <v>0</v>
      </c>
      <c r="AC40" s="4">
        <v>0</v>
      </c>
      <c r="AD40" s="4">
        <v>0</v>
      </c>
      <c r="AE40" s="4">
        <v>0</v>
      </c>
      <c r="AF40" s="4">
        <v>0</v>
      </c>
      <c r="AG40" s="4">
        <v>0</v>
      </c>
      <c r="AH40" s="4">
        <v>0</v>
      </c>
    </row>
    <row r="41" spans="1:34" s="4" customFormat="1" ht="12.75" x14ac:dyDescent="0.2">
      <c r="A41" s="2"/>
      <c r="B41" s="305" t="s">
        <v>305</v>
      </c>
      <c r="C41" s="895" t="s">
        <v>306</v>
      </c>
      <c r="D41" s="895"/>
      <c r="E41" s="895"/>
      <c r="F41" s="896"/>
      <c r="G41" s="550">
        <f t="shared" si="0"/>
        <v>0</v>
      </c>
      <c r="H41" s="20">
        <v>0</v>
      </c>
      <c r="I41" s="21">
        <v>0</v>
      </c>
      <c r="J41" s="21">
        <v>0</v>
      </c>
      <c r="K41" s="21" t="s">
        <v>3408</v>
      </c>
      <c r="L41" s="21">
        <v>0</v>
      </c>
      <c r="M41" s="21">
        <v>0</v>
      </c>
      <c r="N41" s="21">
        <v>0</v>
      </c>
      <c r="O41" s="21">
        <v>0</v>
      </c>
      <c r="P41" s="21">
        <v>0</v>
      </c>
      <c r="Q41" s="21">
        <v>0</v>
      </c>
      <c r="R41" s="21">
        <v>0</v>
      </c>
      <c r="S41" s="508">
        <v>0</v>
      </c>
      <c r="Y41" s="4">
        <v>2605453.1766283312</v>
      </c>
      <c r="Z41" s="4">
        <v>4335512.2987578996</v>
      </c>
      <c r="AA41" s="4">
        <v>3633.9451523703415</v>
      </c>
      <c r="AB41" s="4">
        <v>0</v>
      </c>
      <c r="AC41" s="4">
        <v>20221.329603181981</v>
      </c>
      <c r="AD41" s="4">
        <v>0</v>
      </c>
      <c r="AE41" s="4">
        <v>2556509.3642071439</v>
      </c>
      <c r="AF41" s="4">
        <v>278879.96324278461</v>
      </c>
      <c r="AG41" s="4">
        <v>13351423.489999998</v>
      </c>
      <c r="AH41" s="4">
        <v>23151633.567591708</v>
      </c>
    </row>
    <row r="42" spans="1:34" s="4" customFormat="1" ht="12.75" x14ac:dyDescent="0.2">
      <c r="A42" s="2"/>
      <c r="B42" s="479" t="s">
        <v>121</v>
      </c>
      <c r="C42" s="899" t="s">
        <v>307</v>
      </c>
      <c r="D42" s="897"/>
      <c r="E42" s="897"/>
      <c r="F42" s="897"/>
      <c r="G42" s="550">
        <f t="shared" si="0"/>
        <v>0</v>
      </c>
      <c r="H42" s="20">
        <v>0</v>
      </c>
      <c r="I42" s="21">
        <v>0</v>
      </c>
      <c r="J42" s="21">
        <v>0</v>
      </c>
      <c r="K42" s="21">
        <v>0</v>
      </c>
      <c r="L42" s="21">
        <v>0</v>
      </c>
      <c r="M42" s="21">
        <v>0</v>
      </c>
      <c r="N42" s="21">
        <v>0</v>
      </c>
      <c r="O42" s="21">
        <v>0</v>
      </c>
      <c r="P42" s="21">
        <v>0</v>
      </c>
      <c r="Q42" s="21">
        <v>0</v>
      </c>
      <c r="R42" s="21">
        <v>0</v>
      </c>
      <c r="S42" s="508">
        <v>0</v>
      </c>
      <c r="Y42" s="4">
        <v>0</v>
      </c>
      <c r="Z42" s="4">
        <v>0</v>
      </c>
      <c r="AA42" s="4">
        <v>0</v>
      </c>
      <c r="AB42" s="4">
        <v>0</v>
      </c>
      <c r="AC42" s="4">
        <v>0</v>
      </c>
      <c r="AD42" s="4">
        <v>0</v>
      </c>
      <c r="AE42" s="4">
        <v>0</v>
      </c>
      <c r="AF42" s="4">
        <v>0</v>
      </c>
      <c r="AG42" s="4">
        <v>0</v>
      </c>
      <c r="AH42" s="4">
        <v>0</v>
      </c>
    </row>
    <row r="43" spans="1:34" s="4" customFormat="1" ht="12.75" x14ac:dyDescent="0.2">
      <c r="A43" s="2"/>
      <c r="B43" s="483" t="s">
        <v>123</v>
      </c>
      <c r="C43" s="895" t="s">
        <v>308</v>
      </c>
      <c r="D43" s="895"/>
      <c r="E43" s="895"/>
      <c r="F43" s="895"/>
      <c r="G43" s="550">
        <f t="shared" si="0"/>
        <v>273141.90999999997</v>
      </c>
      <c r="H43" s="20">
        <v>87823.908957319712</v>
      </c>
      <c r="I43" s="21">
        <v>0</v>
      </c>
      <c r="J43" s="21">
        <v>20375.693922125382</v>
      </c>
      <c r="K43" s="21">
        <v>4.0386184954586017</v>
      </c>
      <c r="L43" s="21">
        <v>0</v>
      </c>
      <c r="M43" s="21">
        <v>0</v>
      </c>
      <c r="N43" s="21">
        <v>0</v>
      </c>
      <c r="O43" s="21">
        <v>17.337799775857107</v>
      </c>
      <c r="P43" s="21">
        <v>0</v>
      </c>
      <c r="Q43" s="21">
        <v>0</v>
      </c>
      <c r="R43" s="21">
        <v>164673.32987385886</v>
      </c>
      <c r="S43" s="508">
        <v>247.6008284247541</v>
      </c>
      <c r="Y43" s="4">
        <v>2093067.0688724024</v>
      </c>
      <c r="Z43" s="4">
        <v>2168363.2681931355</v>
      </c>
      <c r="AA43" s="4">
        <v>3479.2203226892416</v>
      </c>
      <c r="AB43" s="4">
        <v>0</v>
      </c>
      <c r="AC43" s="4">
        <v>19360.352993026787</v>
      </c>
      <c r="AD43" s="4">
        <v>0</v>
      </c>
      <c r="AE43" s="4">
        <v>938262.19803487847</v>
      </c>
      <c r="AF43" s="4">
        <v>220624.17535315786</v>
      </c>
      <c r="AG43" s="4">
        <v>0</v>
      </c>
      <c r="AH43" s="4">
        <v>5443156.2837692909</v>
      </c>
    </row>
    <row r="44" spans="1:34" s="4" customFormat="1" ht="12.75" x14ac:dyDescent="0.2">
      <c r="A44" s="2"/>
      <c r="B44" s="483" t="s">
        <v>126</v>
      </c>
      <c r="C44" s="1049" t="s">
        <v>309</v>
      </c>
      <c r="D44" s="895"/>
      <c r="E44" s="895"/>
      <c r="F44" s="895"/>
      <c r="G44" s="550">
        <f t="shared" si="0"/>
        <v>28454.200000000004</v>
      </c>
      <c r="H44" s="20">
        <v>0</v>
      </c>
      <c r="I44" s="21">
        <v>0</v>
      </c>
      <c r="J44" s="21">
        <v>0</v>
      </c>
      <c r="K44" s="21">
        <v>0</v>
      </c>
      <c r="L44" s="21">
        <v>0</v>
      </c>
      <c r="M44" s="21">
        <v>0</v>
      </c>
      <c r="N44" s="21">
        <v>0</v>
      </c>
      <c r="O44" s="21">
        <v>0</v>
      </c>
      <c r="P44" s="21">
        <v>0</v>
      </c>
      <c r="Q44" s="21">
        <v>0</v>
      </c>
      <c r="R44" s="21">
        <v>0</v>
      </c>
      <c r="S44" s="508">
        <v>28454.200000000004</v>
      </c>
      <c r="Y44" s="4">
        <v>2013807.4858395243</v>
      </c>
      <c r="Z44" s="4">
        <v>1914762.0573798947</v>
      </c>
      <c r="AA44" s="4">
        <v>608.10786151420382</v>
      </c>
      <c r="AB44" s="4">
        <v>0</v>
      </c>
      <c r="AC44" s="4">
        <v>3383.85665891076</v>
      </c>
      <c r="AD44" s="4">
        <v>0</v>
      </c>
      <c r="AE44" s="4">
        <v>584277.26304046053</v>
      </c>
      <c r="AF44" s="4">
        <v>34401.089104626713</v>
      </c>
      <c r="AG44" s="4">
        <v>0</v>
      </c>
      <c r="AH44" s="4">
        <v>4551239.8598849308</v>
      </c>
    </row>
    <row r="45" spans="1:34" s="4" customFormat="1" ht="12.75" x14ac:dyDescent="0.2">
      <c r="A45" s="2"/>
      <c r="B45" s="479" t="s">
        <v>133</v>
      </c>
      <c r="C45" s="897" t="s">
        <v>310</v>
      </c>
      <c r="D45" s="897"/>
      <c r="E45" s="897"/>
      <c r="F45" s="897"/>
      <c r="G45" s="550">
        <f t="shared" si="0"/>
        <v>0</v>
      </c>
      <c r="H45" s="20">
        <v>0</v>
      </c>
      <c r="I45" s="21">
        <v>0</v>
      </c>
      <c r="J45" s="21">
        <v>0</v>
      </c>
      <c r="K45" s="21">
        <v>0</v>
      </c>
      <c r="L45" s="21">
        <v>0</v>
      </c>
      <c r="M45" s="21">
        <v>0</v>
      </c>
      <c r="N45" s="21">
        <v>0</v>
      </c>
      <c r="O45" s="21">
        <v>0</v>
      </c>
      <c r="P45" s="21">
        <v>0</v>
      </c>
      <c r="Q45" s="21">
        <v>0</v>
      </c>
      <c r="R45" s="21">
        <v>0</v>
      </c>
      <c r="S45" s="508">
        <v>0</v>
      </c>
      <c r="Y45" s="4">
        <v>79259.58303287813</v>
      </c>
      <c r="Z45" s="4">
        <v>253601.2108132409</v>
      </c>
      <c r="AA45" s="4">
        <v>2871.1124611750379</v>
      </c>
      <c r="AB45" s="4">
        <v>0</v>
      </c>
      <c r="AC45" s="4">
        <v>15976.496334116026</v>
      </c>
      <c r="AD45" s="4">
        <v>0</v>
      </c>
      <c r="AE45" s="4">
        <v>353984.93499441794</v>
      </c>
      <c r="AF45" s="4">
        <v>186223.08624853115</v>
      </c>
      <c r="AG45" s="4">
        <v>0</v>
      </c>
      <c r="AH45" s="4">
        <v>891916.42388435907</v>
      </c>
    </row>
    <row r="46" spans="1:34" s="4" customFormat="1" ht="12.75" x14ac:dyDescent="0.2">
      <c r="A46" s="2"/>
      <c r="B46" s="483" t="s">
        <v>135</v>
      </c>
      <c r="C46" s="895" t="s">
        <v>311</v>
      </c>
      <c r="D46" s="895"/>
      <c r="E46" s="895"/>
      <c r="F46" s="895"/>
      <c r="G46" s="550">
        <f t="shared" si="0"/>
        <v>2553.1299999999997</v>
      </c>
      <c r="H46" s="20">
        <v>2532.5586194999933</v>
      </c>
      <c r="I46" s="21">
        <v>0</v>
      </c>
      <c r="J46" s="21">
        <v>0.99734657944442229</v>
      </c>
      <c r="K46" s="21">
        <v>0.11646074745450416</v>
      </c>
      <c r="L46" s="21">
        <v>0</v>
      </c>
      <c r="M46" s="21">
        <v>0</v>
      </c>
      <c r="N46" s="21">
        <v>0</v>
      </c>
      <c r="O46" s="21">
        <v>0.49996629376689061</v>
      </c>
      <c r="P46" s="21">
        <v>0</v>
      </c>
      <c r="Q46" s="21">
        <v>0</v>
      </c>
      <c r="R46" s="21">
        <v>11.817596605746557</v>
      </c>
      <c r="S46" s="508">
        <v>7.1400102735940347</v>
      </c>
      <c r="Y46" s="4">
        <v>480924.90873035637</v>
      </c>
      <c r="Z46" s="4">
        <v>797028.57880212925</v>
      </c>
      <c r="AA46" s="4">
        <v>145.22451617315897</v>
      </c>
      <c r="AB46" s="4">
        <v>0</v>
      </c>
      <c r="AC46" s="4">
        <v>808.11148348911638</v>
      </c>
      <c r="AD46" s="4">
        <v>0</v>
      </c>
      <c r="AE46" s="4">
        <v>1262885.1937741414</v>
      </c>
      <c r="AF46" s="4">
        <v>14052.350982917327</v>
      </c>
      <c r="AG46" s="4">
        <v>0</v>
      </c>
      <c r="AH46" s="4">
        <v>2555844.3682892071</v>
      </c>
    </row>
    <row r="47" spans="1:34" s="4" customFormat="1" ht="12.75" x14ac:dyDescent="0.2">
      <c r="A47" s="2"/>
      <c r="B47" s="483" t="s">
        <v>137</v>
      </c>
      <c r="C47" s="895" t="s">
        <v>312</v>
      </c>
      <c r="D47" s="895"/>
      <c r="E47" s="895"/>
      <c r="F47" s="895"/>
      <c r="G47" s="550">
        <f t="shared" si="0"/>
        <v>1716.96</v>
      </c>
      <c r="H47" s="20">
        <v>37.585936618913692</v>
      </c>
      <c r="I47" s="21">
        <v>0</v>
      </c>
      <c r="J47" s="21">
        <v>14.962785504223653</v>
      </c>
      <c r="K47" s="21">
        <v>1.747213275443346</v>
      </c>
      <c r="L47" s="21">
        <v>0</v>
      </c>
      <c r="M47" s="21">
        <v>0</v>
      </c>
      <c r="N47" s="21">
        <v>0</v>
      </c>
      <c r="O47" s="21">
        <v>7.5007911664397824</v>
      </c>
      <c r="P47" s="21">
        <v>0</v>
      </c>
      <c r="Q47" s="21">
        <v>0</v>
      </c>
      <c r="R47" s="21">
        <v>177.29460032412018</v>
      </c>
      <c r="S47" s="508">
        <v>1477.8686731108594</v>
      </c>
      <c r="Y47" s="4">
        <v>1166.9598026242268</v>
      </c>
      <c r="Z47" s="4">
        <v>1284196.451736114</v>
      </c>
      <c r="AA47" s="4">
        <v>0.35238593313254041</v>
      </c>
      <c r="AB47" s="4">
        <v>0</v>
      </c>
      <c r="AC47" s="4">
        <v>1.9608749726863659</v>
      </c>
      <c r="AD47" s="4">
        <v>0</v>
      </c>
      <c r="AE47" s="4">
        <v>2766.4816853197635</v>
      </c>
      <c r="AF47" s="4">
        <v>579.20356065898352</v>
      </c>
      <c r="AG47" s="4">
        <v>0</v>
      </c>
      <c r="AH47" s="4">
        <v>1288711.4100456226</v>
      </c>
    </row>
    <row r="48" spans="1:34" s="4" customFormat="1" ht="12.75" x14ac:dyDescent="0.2">
      <c r="A48" s="2"/>
      <c r="B48" s="479" t="s">
        <v>313</v>
      </c>
      <c r="C48" s="897" t="s">
        <v>314</v>
      </c>
      <c r="D48" s="897"/>
      <c r="E48" s="897"/>
      <c r="F48" s="897"/>
      <c r="G48" s="550">
        <f t="shared" si="0"/>
        <v>0</v>
      </c>
      <c r="H48" s="20">
        <v>0</v>
      </c>
      <c r="I48" s="21">
        <v>0</v>
      </c>
      <c r="J48" s="21">
        <v>0</v>
      </c>
      <c r="K48" s="21">
        <v>0</v>
      </c>
      <c r="L48" s="21">
        <v>0</v>
      </c>
      <c r="M48" s="21">
        <v>0</v>
      </c>
      <c r="N48" s="21">
        <v>0</v>
      </c>
      <c r="O48" s="21">
        <v>0</v>
      </c>
      <c r="P48" s="21">
        <v>0</v>
      </c>
      <c r="Q48" s="21">
        <v>0</v>
      </c>
      <c r="R48" s="21">
        <v>0</v>
      </c>
      <c r="S48" s="508">
        <v>0</v>
      </c>
      <c r="Y48" s="4">
        <v>29315.318957947202</v>
      </c>
      <c r="Z48" s="4">
        <v>84392.505050408668</v>
      </c>
      <c r="AA48" s="4">
        <v>8.852323792853678</v>
      </c>
      <c r="AB48" s="4">
        <v>0</v>
      </c>
      <c r="AC48" s="4">
        <v>49.259344779219575</v>
      </c>
      <c r="AD48" s="4">
        <v>0</v>
      </c>
      <c r="AE48" s="4">
        <v>350274.78953833086</v>
      </c>
      <c r="AF48" s="4">
        <v>30516.513188999106</v>
      </c>
      <c r="AG48" s="4">
        <v>0</v>
      </c>
      <c r="AH48" s="4">
        <v>494557.23840425792</v>
      </c>
    </row>
    <row r="49" spans="1:34" s="4" customFormat="1" ht="12.75" x14ac:dyDescent="0.2">
      <c r="A49" s="2"/>
      <c r="B49" s="483" t="s">
        <v>315</v>
      </c>
      <c r="C49" s="895" t="s">
        <v>316</v>
      </c>
      <c r="D49" s="895"/>
      <c r="E49" s="895"/>
      <c r="F49" s="895"/>
      <c r="G49" s="550">
        <f t="shared" si="0"/>
        <v>0</v>
      </c>
      <c r="H49" s="20">
        <v>0</v>
      </c>
      <c r="I49" s="21">
        <v>0</v>
      </c>
      <c r="J49" s="21">
        <v>0</v>
      </c>
      <c r="K49" s="21">
        <v>0</v>
      </c>
      <c r="L49" s="21">
        <v>0</v>
      </c>
      <c r="M49" s="21">
        <v>0</v>
      </c>
      <c r="N49" s="21">
        <v>0</v>
      </c>
      <c r="O49" s="21">
        <v>0</v>
      </c>
      <c r="P49" s="21">
        <v>0</v>
      </c>
      <c r="Q49" s="21">
        <v>0</v>
      </c>
      <c r="R49" s="21">
        <v>0</v>
      </c>
      <c r="S49" s="508">
        <v>0</v>
      </c>
      <c r="Y49" s="4">
        <v>0</v>
      </c>
      <c r="Z49" s="4">
        <v>0</v>
      </c>
      <c r="AA49" s="4">
        <v>0</v>
      </c>
      <c r="AB49" s="4">
        <v>0</v>
      </c>
      <c r="AC49" s="4">
        <v>0</v>
      </c>
      <c r="AD49" s="4">
        <v>0</v>
      </c>
      <c r="AE49" s="4">
        <v>0</v>
      </c>
      <c r="AF49" s="4">
        <v>0</v>
      </c>
      <c r="AG49" s="4">
        <v>13351423.489999998</v>
      </c>
      <c r="AH49" s="4">
        <v>13351423.489999998</v>
      </c>
    </row>
    <row r="50" spans="1:34" s="4" customFormat="1" ht="12.75" x14ac:dyDescent="0.2">
      <c r="A50" s="2"/>
      <c r="B50" s="483" t="s">
        <v>317</v>
      </c>
      <c r="C50" s="895" t="s">
        <v>318</v>
      </c>
      <c r="D50" s="895"/>
      <c r="E50" s="895"/>
      <c r="F50" s="895"/>
      <c r="G50" s="550">
        <f t="shared" si="0"/>
        <v>0</v>
      </c>
      <c r="H50" s="20">
        <v>0</v>
      </c>
      <c r="I50" s="21">
        <v>0</v>
      </c>
      <c r="J50" s="21">
        <v>0</v>
      </c>
      <c r="K50" s="21">
        <v>0</v>
      </c>
      <c r="L50" s="21">
        <v>0</v>
      </c>
      <c r="M50" s="21">
        <v>0</v>
      </c>
      <c r="N50" s="21">
        <v>0</v>
      </c>
      <c r="O50" s="21">
        <v>0</v>
      </c>
      <c r="P50" s="21">
        <v>0</v>
      </c>
      <c r="Q50" s="21">
        <v>0</v>
      </c>
      <c r="R50" s="21">
        <v>0</v>
      </c>
      <c r="S50" s="508">
        <v>0</v>
      </c>
      <c r="Y50" s="4">
        <v>978.92026500093061</v>
      </c>
      <c r="Z50" s="4">
        <v>1531.494976111398</v>
      </c>
      <c r="AA50" s="4">
        <v>0.29560378195459286</v>
      </c>
      <c r="AB50" s="4">
        <v>0</v>
      </c>
      <c r="AC50" s="4">
        <v>1.6449069141706689</v>
      </c>
      <c r="AD50" s="4">
        <v>0</v>
      </c>
      <c r="AE50" s="4">
        <v>2320.7011744735319</v>
      </c>
      <c r="AF50" s="4">
        <v>13107.720157051346</v>
      </c>
      <c r="AG50" s="4">
        <v>0</v>
      </c>
      <c r="AH50" s="4">
        <v>17940.777083333334</v>
      </c>
    </row>
    <row r="51" spans="1:34" s="4" customFormat="1" ht="12.75" x14ac:dyDescent="0.2">
      <c r="A51" s="2"/>
      <c r="B51" s="479" t="s">
        <v>319</v>
      </c>
      <c r="C51" s="897" t="s">
        <v>320</v>
      </c>
      <c r="D51" s="897"/>
      <c r="E51" s="897"/>
      <c r="F51" s="897"/>
      <c r="G51" s="550">
        <f t="shared" si="0"/>
        <v>0</v>
      </c>
      <c r="H51" s="20">
        <v>0</v>
      </c>
      <c r="I51" s="21">
        <v>0</v>
      </c>
      <c r="J51" s="21">
        <v>0</v>
      </c>
      <c r="K51" s="21">
        <v>0</v>
      </c>
      <c r="L51" s="21">
        <v>0</v>
      </c>
      <c r="M51" s="21">
        <v>0</v>
      </c>
      <c r="N51" s="21">
        <v>0</v>
      </c>
      <c r="O51" s="21">
        <v>0</v>
      </c>
      <c r="P51" s="21">
        <v>0</v>
      </c>
      <c r="Q51" s="21">
        <v>0</v>
      </c>
      <c r="R51" s="21">
        <v>0</v>
      </c>
      <c r="S51" s="508">
        <v>0</v>
      </c>
      <c r="Y51" s="4">
        <v>0</v>
      </c>
      <c r="Z51" s="4">
        <v>0</v>
      </c>
      <c r="AA51" s="4">
        <v>0</v>
      </c>
      <c r="AB51" s="4">
        <v>0</v>
      </c>
      <c r="AC51" s="4">
        <v>0</v>
      </c>
      <c r="AD51" s="4">
        <v>0</v>
      </c>
      <c r="AE51" s="4">
        <v>0</v>
      </c>
      <c r="AF51" s="4">
        <v>0</v>
      </c>
      <c r="AG51" s="4">
        <v>0</v>
      </c>
      <c r="AH51" s="4">
        <v>0</v>
      </c>
    </row>
    <row r="52" spans="1:34" s="4" customFormat="1" ht="12.75" x14ac:dyDescent="0.2">
      <c r="A52" s="2"/>
      <c r="B52" s="483" t="s">
        <v>321</v>
      </c>
      <c r="C52" s="895" t="s">
        <v>322</v>
      </c>
      <c r="D52" s="895"/>
      <c r="E52" s="895"/>
      <c r="F52" s="895"/>
      <c r="G52" s="550">
        <f t="shared" si="0"/>
        <v>0</v>
      </c>
      <c r="H52" s="20">
        <v>0</v>
      </c>
      <c r="I52" s="21">
        <v>0</v>
      </c>
      <c r="J52" s="21">
        <v>0</v>
      </c>
      <c r="K52" s="21">
        <v>0</v>
      </c>
      <c r="L52" s="21">
        <v>0</v>
      </c>
      <c r="M52" s="21">
        <v>0</v>
      </c>
      <c r="N52" s="21">
        <v>0</v>
      </c>
      <c r="O52" s="21">
        <v>0</v>
      </c>
      <c r="P52" s="21">
        <v>0</v>
      </c>
      <c r="Q52" s="21">
        <v>0</v>
      </c>
      <c r="R52" s="21">
        <v>0</v>
      </c>
      <c r="S52" s="508">
        <v>0</v>
      </c>
      <c r="Y52" s="4">
        <v>0</v>
      </c>
      <c r="Z52" s="4">
        <v>0</v>
      </c>
      <c r="AA52" s="4">
        <v>0</v>
      </c>
      <c r="AB52" s="4">
        <v>0</v>
      </c>
      <c r="AC52" s="4">
        <v>0</v>
      </c>
      <c r="AD52" s="4">
        <v>0</v>
      </c>
      <c r="AE52" s="4">
        <v>0</v>
      </c>
      <c r="AF52" s="4">
        <v>0</v>
      </c>
      <c r="AG52" s="4">
        <v>0</v>
      </c>
      <c r="AH52" s="4">
        <v>0</v>
      </c>
    </row>
    <row r="53" spans="1:34" s="4" customFormat="1" ht="12.75" x14ac:dyDescent="0.2">
      <c r="A53" s="2"/>
      <c r="B53" s="483" t="s">
        <v>323</v>
      </c>
      <c r="C53" s="895" t="s">
        <v>324</v>
      </c>
      <c r="D53" s="895"/>
      <c r="E53" s="895"/>
      <c r="F53" s="895"/>
      <c r="G53" s="550">
        <f t="shared" si="0"/>
        <v>0</v>
      </c>
      <c r="H53" s="20">
        <v>0</v>
      </c>
      <c r="I53" s="21">
        <v>0</v>
      </c>
      <c r="J53" s="21">
        <v>0</v>
      </c>
      <c r="K53" s="21">
        <v>0</v>
      </c>
      <c r="L53" s="21">
        <v>0</v>
      </c>
      <c r="M53" s="21">
        <v>0</v>
      </c>
      <c r="N53" s="21">
        <v>0</v>
      </c>
      <c r="O53" s="21">
        <v>0</v>
      </c>
      <c r="P53" s="21">
        <v>0</v>
      </c>
      <c r="Q53" s="21">
        <v>0</v>
      </c>
      <c r="R53" s="21">
        <v>0</v>
      </c>
      <c r="S53" s="508">
        <v>0</v>
      </c>
      <c r="Y53" s="4">
        <v>0</v>
      </c>
      <c r="Z53" s="4">
        <v>0</v>
      </c>
      <c r="AA53" s="4">
        <v>0</v>
      </c>
      <c r="AB53" s="4">
        <v>0</v>
      </c>
      <c r="AC53" s="4">
        <v>0</v>
      </c>
      <c r="AD53" s="4">
        <v>0</v>
      </c>
      <c r="AE53" s="4">
        <v>0</v>
      </c>
      <c r="AF53" s="4">
        <v>0</v>
      </c>
      <c r="AG53" s="4">
        <v>0</v>
      </c>
      <c r="AH53" s="4">
        <v>0</v>
      </c>
    </row>
    <row r="54" spans="1:34" s="4" customFormat="1" ht="12.75" x14ac:dyDescent="0.2">
      <c r="A54" s="2"/>
      <c r="B54" s="483" t="s">
        <v>325</v>
      </c>
      <c r="C54" s="895" t="s">
        <v>326</v>
      </c>
      <c r="D54" s="895"/>
      <c r="E54" s="895"/>
      <c r="F54" s="895"/>
      <c r="G54" s="550">
        <f t="shared" si="0"/>
        <v>0</v>
      </c>
      <c r="H54" s="20">
        <v>0</v>
      </c>
      <c r="I54" s="21">
        <v>0</v>
      </c>
      <c r="J54" s="21">
        <v>0</v>
      </c>
      <c r="K54" s="21">
        <v>0</v>
      </c>
      <c r="L54" s="21">
        <v>0</v>
      </c>
      <c r="M54" s="21">
        <v>0</v>
      </c>
      <c r="N54" s="21">
        <v>0</v>
      </c>
      <c r="O54" s="21">
        <v>0</v>
      </c>
      <c r="P54" s="21">
        <v>0</v>
      </c>
      <c r="Q54" s="21">
        <v>0</v>
      </c>
      <c r="R54" s="21">
        <v>0</v>
      </c>
      <c r="S54" s="508">
        <v>0</v>
      </c>
      <c r="Y54" s="4">
        <v>0</v>
      </c>
      <c r="Z54" s="4">
        <v>0</v>
      </c>
      <c r="AA54" s="4">
        <v>0</v>
      </c>
      <c r="AB54" s="4">
        <v>0</v>
      </c>
      <c r="AC54" s="4">
        <v>0</v>
      </c>
      <c r="AD54" s="4">
        <v>0</v>
      </c>
      <c r="AE54" s="4">
        <v>0</v>
      </c>
      <c r="AF54" s="4">
        <v>0</v>
      </c>
      <c r="AG54" s="4">
        <v>13300</v>
      </c>
      <c r="AH54" s="4">
        <v>13300</v>
      </c>
    </row>
    <row r="55" spans="1:34" s="4" customFormat="1" ht="12.75" x14ac:dyDescent="0.2">
      <c r="A55" s="2"/>
      <c r="B55" s="483" t="s">
        <v>327</v>
      </c>
      <c r="C55" s="895" t="s">
        <v>328</v>
      </c>
      <c r="D55" s="895"/>
      <c r="E55" s="895"/>
      <c r="F55" s="895"/>
      <c r="G55" s="550">
        <f t="shared" si="0"/>
        <v>3333.333333333333</v>
      </c>
      <c r="H55" s="20">
        <v>463.11095525089934</v>
      </c>
      <c r="I55" s="21">
        <v>0</v>
      </c>
      <c r="J55" s="21">
        <v>277.03583306813994</v>
      </c>
      <c r="K55" s="21">
        <v>2.1296347333329441E-2</v>
      </c>
      <c r="L55" s="21">
        <v>0</v>
      </c>
      <c r="M55" s="21">
        <v>0</v>
      </c>
      <c r="N55" s="21">
        <v>0</v>
      </c>
      <c r="O55" s="21">
        <v>9.1425274865049214E-2</v>
      </c>
      <c r="P55" s="21">
        <v>0</v>
      </c>
      <c r="Q55" s="21">
        <v>0</v>
      </c>
      <c r="R55" s="21">
        <v>2383.6432680174748</v>
      </c>
      <c r="S55" s="508">
        <v>209.43055537462087</v>
      </c>
      <c r="Y55" s="4">
        <v>0</v>
      </c>
      <c r="Z55" s="4">
        <v>0</v>
      </c>
      <c r="AA55" s="4">
        <v>0</v>
      </c>
      <c r="AB55" s="4">
        <v>0</v>
      </c>
      <c r="AC55" s="4">
        <v>0</v>
      </c>
      <c r="AD55" s="4">
        <v>0</v>
      </c>
      <c r="AE55" s="4">
        <v>0</v>
      </c>
      <c r="AF55" s="4">
        <v>0</v>
      </c>
      <c r="AG55" s="4">
        <v>0</v>
      </c>
      <c r="AH55" s="4">
        <v>0</v>
      </c>
    </row>
    <row r="56" spans="1:34" s="4" customFormat="1" ht="12.75" x14ac:dyDescent="0.2">
      <c r="A56" s="2"/>
      <c r="B56" s="483" t="s">
        <v>329</v>
      </c>
      <c r="C56" s="895" t="s">
        <v>330</v>
      </c>
      <c r="D56" s="895"/>
      <c r="E56" s="895"/>
      <c r="F56" s="895"/>
      <c r="G56" s="550">
        <f t="shared" si="0"/>
        <v>0</v>
      </c>
      <c r="H56" s="20">
        <v>0</v>
      </c>
      <c r="I56" s="21">
        <v>0</v>
      </c>
      <c r="J56" s="21">
        <v>0</v>
      </c>
      <c r="K56" s="21">
        <v>0</v>
      </c>
      <c r="L56" s="21">
        <v>0</v>
      </c>
      <c r="M56" s="21">
        <v>0</v>
      </c>
      <c r="N56" s="21">
        <v>0</v>
      </c>
      <c r="O56" s="21">
        <v>0</v>
      </c>
      <c r="P56" s="21">
        <v>0</v>
      </c>
      <c r="Q56" s="21">
        <v>0</v>
      </c>
      <c r="R56" s="21">
        <v>0</v>
      </c>
      <c r="S56" s="508">
        <v>0</v>
      </c>
      <c r="Y56" s="4">
        <v>0</v>
      </c>
      <c r="Z56" s="4">
        <v>0</v>
      </c>
      <c r="AA56" s="4">
        <v>0</v>
      </c>
      <c r="AB56" s="4">
        <v>0</v>
      </c>
      <c r="AC56" s="4">
        <v>0</v>
      </c>
      <c r="AD56" s="4">
        <v>0</v>
      </c>
      <c r="AE56" s="4">
        <v>0</v>
      </c>
      <c r="AF56" s="4">
        <v>0</v>
      </c>
      <c r="AG56" s="4">
        <v>0</v>
      </c>
      <c r="AH56" s="4">
        <v>0</v>
      </c>
    </row>
    <row r="57" spans="1:34" s="4" customFormat="1" ht="12.75" x14ac:dyDescent="0.2">
      <c r="A57" s="2"/>
      <c r="B57" s="483" t="s">
        <v>331</v>
      </c>
      <c r="C57" s="895" t="s">
        <v>332</v>
      </c>
      <c r="D57" s="895"/>
      <c r="E57" s="895"/>
      <c r="F57" s="895"/>
      <c r="G57" s="550">
        <f t="shared" si="0"/>
        <v>28726.631742354035</v>
      </c>
      <c r="H57" s="20">
        <v>28302.716636691013</v>
      </c>
      <c r="I57" s="21">
        <v>0</v>
      </c>
      <c r="J57" s="21">
        <v>11.145889145168749</v>
      </c>
      <c r="K57" s="21">
        <v>1.3015120396908444</v>
      </c>
      <c r="L57" s="21">
        <v>0</v>
      </c>
      <c r="M57" s="21">
        <v>0</v>
      </c>
      <c r="N57" s="21">
        <v>0</v>
      </c>
      <c r="O57" s="21">
        <v>5.5873945943153158</v>
      </c>
      <c r="P57" s="21">
        <v>0</v>
      </c>
      <c r="Q57" s="21">
        <v>0</v>
      </c>
      <c r="R57" s="21">
        <v>326.08682119591242</v>
      </c>
      <c r="S57" s="508">
        <v>79.793488687930918</v>
      </c>
      <c r="Y57" s="4">
        <v>0</v>
      </c>
      <c r="Z57" s="4">
        <v>0</v>
      </c>
      <c r="AA57" s="4">
        <v>0</v>
      </c>
      <c r="AB57" s="4">
        <v>0</v>
      </c>
      <c r="AC57" s="4">
        <v>0</v>
      </c>
      <c r="AD57" s="4">
        <v>0</v>
      </c>
      <c r="AE57" s="4">
        <v>0</v>
      </c>
      <c r="AF57" s="4">
        <v>0</v>
      </c>
      <c r="AG57" s="4">
        <v>0</v>
      </c>
      <c r="AH57" s="4">
        <v>0</v>
      </c>
    </row>
    <row r="58" spans="1:34" s="4" customFormat="1" ht="12.75" x14ac:dyDescent="0.2">
      <c r="A58" s="2"/>
      <c r="B58" s="483" t="s">
        <v>333</v>
      </c>
      <c r="C58" s="895" t="s">
        <v>334</v>
      </c>
      <c r="D58" s="895"/>
      <c r="E58" s="895"/>
      <c r="F58" s="895"/>
      <c r="G58" s="550">
        <f t="shared" si="0"/>
        <v>144.8968952734013</v>
      </c>
      <c r="H58" s="20">
        <v>0</v>
      </c>
      <c r="I58" s="21">
        <v>0</v>
      </c>
      <c r="J58" s="21">
        <v>0</v>
      </c>
      <c r="K58" s="21">
        <v>0</v>
      </c>
      <c r="L58" s="21">
        <v>0</v>
      </c>
      <c r="M58" s="21">
        <v>0</v>
      </c>
      <c r="N58" s="21">
        <v>0</v>
      </c>
      <c r="O58" s="21">
        <v>0</v>
      </c>
      <c r="P58" s="21">
        <v>0</v>
      </c>
      <c r="Q58" s="21">
        <v>0</v>
      </c>
      <c r="R58" s="21">
        <v>144.8968952734013</v>
      </c>
      <c r="S58" s="508">
        <v>0</v>
      </c>
      <c r="Y58" s="4">
        <v>0</v>
      </c>
      <c r="Z58" s="4">
        <v>0</v>
      </c>
      <c r="AA58" s="4">
        <v>0</v>
      </c>
      <c r="AB58" s="4">
        <v>0</v>
      </c>
      <c r="AC58" s="4">
        <v>0</v>
      </c>
      <c r="AD58" s="4">
        <v>0</v>
      </c>
      <c r="AE58" s="4">
        <v>0</v>
      </c>
      <c r="AF58" s="4">
        <v>0</v>
      </c>
      <c r="AG58" s="4">
        <v>13300</v>
      </c>
      <c r="AH58" s="4">
        <v>13300</v>
      </c>
    </row>
    <row r="59" spans="1:34" s="4" customFormat="1" ht="12.75" x14ac:dyDescent="0.2">
      <c r="A59" s="2"/>
      <c r="B59" s="483" t="s">
        <v>335</v>
      </c>
      <c r="C59" s="895" t="s">
        <v>336</v>
      </c>
      <c r="D59" s="895"/>
      <c r="E59" s="895"/>
      <c r="F59" s="895"/>
      <c r="G59" s="550">
        <f t="shared" si="0"/>
        <v>99.545296570898969</v>
      </c>
      <c r="H59" s="20">
        <v>0</v>
      </c>
      <c r="I59" s="21">
        <v>0</v>
      </c>
      <c r="J59" s="21">
        <v>0</v>
      </c>
      <c r="K59" s="21">
        <v>0</v>
      </c>
      <c r="L59" s="21">
        <v>0</v>
      </c>
      <c r="M59" s="21">
        <v>0</v>
      </c>
      <c r="N59" s="21">
        <v>0</v>
      </c>
      <c r="O59" s="21">
        <v>0</v>
      </c>
      <c r="P59" s="21">
        <v>0</v>
      </c>
      <c r="Q59" s="21">
        <v>0</v>
      </c>
      <c r="R59" s="21">
        <v>99.545296570898969</v>
      </c>
      <c r="S59" s="508">
        <v>0</v>
      </c>
      <c r="Y59" s="4">
        <v>0</v>
      </c>
      <c r="Z59" s="4">
        <v>0</v>
      </c>
      <c r="AA59" s="4">
        <v>0</v>
      </c>
      <c r="AB59" s="4">
        <v>0</v>
      </c>
      <c r="AC59" s="4">
        <v>0</v>
      </c>
      <c r="AD59" s="4">
        <v>0</v>
      </c>
      <c r="AE59" s="4">
        <v>0</v>
      </c>
      <c r="AF59" s="4">
        <v>0</v>
      </c>
      <c r="AG59" s="4">
        <v>0</v>
      </c>
      <c r="AH59" s="4">
        <v>0</v>
      </c>
    </row>
    <row r="60" spans="1:34" s="4" customFormat="1" ht="12.75" x14ac:dyDescent="0.2">
      <c r="A60" s="2"/>
      <c r="B60" s="483" t="s">
        <v>337</v>
      </c>
      <c r="C60" s="895" t="s">
        <v>338</v>
      </c>
      <c r="D60" s="895"/>
      <c r="E60" s="895"/>
      <c r="F60" s="895"/>
      <c r="G60" s="550">
        <f t="shared" si="0"/>
        <v>200.9137511584801</v>
      </c>
      <c r="H60" s="20">
        <v>199.29492515950443</v>
      </c>
      <c r="I60" s="21">
        <v>0</v>
      </c>
      <c r="J60" s="21">
        <v>7.8484308468921668E-2</v>
      </c>
      <c r="K60" s="21">
        <v>9.1646589221092718E-3</v>
      </c>
      <c r="L60" s="21">
        <v>0</v>
      </c>
      <c r="M60" s="21">
        <v>0</v>
      </c>
      <c r="N60" s="21">
        <v>0</v>
      </c>
      <c r="O60" s="21">
        <v>3.9343904749663601E-2</v>
      </c>
      <c r="P60" s="21">
        <v>0</v>
      </c>
      <c r="Q60" s="21">
        <v>0</v>
      </c>
      <c r="R60" s="21">
        <v>0.92996348158466779</v>
      </c>
      <c r="S60" s="508">
        <v>0.56186964525028626</v>
      </c>
      <c r="Y60" s="4">
        <v>0</v>
      </c>
      <c r="Z60" s="4">
        <v>0</v>
      </c>
      <c r="AA60" s="4">
        <v>0</v>
      </c>
      <c r="AB60" s="4">
        <v>0</v>
      </c>
      <c r="AC60" s="4">
        <v>0</v>
      </c>
      <c r="AD60" s="4">
        <v>0</v>
      </c>
      <c r="AE60" s="4">
        <v>0</v>
      </c>
      <c r="AF60" s="4">
        <v>0</v>
      </c>
      <c r="AG60" s="4">
        <v>0</v>
      </c>
      <c r="AH60" s="4">
        <v>0</v>
      </c>
    </row>
    <row r="61" spans="1:34" s="4" customFormat="1" ht="12.75" x14ac:dyDescent="0.2">
      <c r="A61" s="2"/>
      <c r="B61" s="483" t="s">
        <v>339</v>
      </c>
      <c r="C61" s="1049" t="s">
        <v>340</v>
      </c>
      <c r="D61" s="895"/>
      <c r="E61" s="895"/>
      <c r="F61" s="895"/>
      <c r="G61" s="550">
        <f t="shared" si="0"/>
        <v>592.9446632684585</v>
      </c>
      <c r="H61" s="20">
        <v>588.16711951489185</v>
      </c>
      <c r="I61" s="21">
        <v>0</v>
      </c>
      <c r="J61" s="21">
        <v>0.2316260165798929</v>
      </c>
      <c r="K61" s="21">
        <v>2.7047106368811601E-2</v>
      </c>
      <c r="L61" s="21">
        <v>0</v>
      </c>
      <c r="M61" s="21">
        <v>0</v>
      </c>
      <c r="N61" s="21">
        <v>0</v>
      </c>
      <c r="O61" s="21">
        <v>0.11611329846235334</v>
      </c>
      <c r="P61" s="21">
        <v>0</v>
      </c>
      <c r="Q61" s="21">
        <v>0</v>
      </c>
      <c r="R61" s="21">
        <v>2.7445452601461233</v>
      </c>
      <c r="S61" s="508">
        <v>1.6582120720094746</v>
      </c>
      <c r="Y61" s="4">
        <v>0</v>
      </c>
      <c r="Z61" s="4">
        <v>0</v>
      </c>
      <c r="AA61" s="4">
        <v>0</v>
      </c>
      <c r="AB61" s="4">
        <v>0</v>
      </c>
      <c r="AC61" s="4">
        <v>0</v>
      </c>
      <c r="AD61" s="4">
        <v>0</v>
      </c>
      <c r="AE61" s="4">
        <v>0</v>
      </c>
      <c r="AF61" s="4">
        <v>0</v>
      </c>
      <c r="AG61" s="4">
        <v>0</v>
      </c>
      <c r="AH61" s="4">
        <v>0</v>
      </c>
    </row>
    <row r="62" spans="1:34" s="4" customFormat="1" ht="12.75" x14ac:dyDescent="0.2">
      <c r="A62" s="2"/>
      <c r="B62" s="483" t="s">
        <v>341</v>
      </c>
      <c r="C62" s="1049" t="s">
        <v>342</v>
      </c>
      <c r="D62" s="895"/>
      <c r="E62" s="895"/>
      <c r="F62" s="895"/>
      <c r="G62" s="550">
        <f t="shared" si="0"/>
        <v>0</v>
      </c>
      <c r="H62" s="20">
        <v>0</v>
      </c>
      <c r="I62" s="21">
        <v>0</v>
      </c>
      <c r="J62" s="21">
        <v>0</v>
      </c>
      <c r="K62" s="21">
        <v>0</v>
      </c>
      <c r="L62" s="21">
        <v>0</v>
      </c>
      <c r="M62" s="21">
        <v>0</v>
      </c>
      <c r="N62" s="21">
        <v>0</v>
      </c>
      <c r="O62" s="21">
        <v>0</v>
      </c>
      <c r="P62" s="21">
        <v>0</v>
      </c>
      <c r="Q62" s="21">
        <v>0</v>
      </c>
      <c r="R62" s="21">
        <v>0</v>
      </c>
      <c r="S62" s="508">
        <v>0</v>
      </c>
      <c r="Y62" s="4">
        <v>4366973.521934608</v>
      </c>
      <c r="Z62" s="4">
        <v>1547030.728399188</v>
      </c>
      <c r="AA62" s="4">
        <v>88997.996028377005</v>
      </c>
      <c r="AB62" s="4">
        <v>0</v>
      </c>
      <c r="AC62" s="4">
        <v>242790.93416859256</v>
      </c>
      <c r="AD62" s="4">
        <v>0</v>
      </c>
      <c r="AE62" s="4">
        <v>2141134.7668158631</v>
      </c>
      <c r="AF62" s="4">
        <v>248699.40265337221</v>
      </c>
      <c r="AG62" s="4">
        <v>102210</v>
      </c>
      <c r="AH62" s="4">
        <v>8737837.3500000015</v>
      </c>
    </row>
    <row r="63" spans="1:34" s="4" customFormat="1" ht="12.75" x14ac:dyDescent="0.2">
      <c r="A63" s="2"/>
      <c r="B63" s="483" t="s">
        <v>343</v>
      </c>
      <c r="C63" s="1049" t="s">
        <v>344</v>
      </c>
      <c r="D63" s="895"/>
      <c r="E63" s="895"/>
      <c r="F63" s="895"/>
      <c r="G63" s="550">
        <f t="shared" si="0"/>
        <v>74104.154361600245</v>
      </c>
      <c r="H63" s="20">
        <v>0</v>
      </c>
      <c r="I63" s="21">
        <v>0</v>
      </c>
      <c r="J63" s="21">
        <v>37838.015436051908</v>
      </c>
      <c r="K63" s="21">
        <v>0</v>
      </c>
      <c r="L63" s="21">
        <v>0</v>
      </c>
      <c r="M63" s="21">
        <v>0</v>
      </c>
      <c r="N63" s="21">
        <v>0</v>
      </c>
      <c r="O63" s="21">
        <v>0</v>
      </c>
      <c r="P63" s="21">
        <v>0</v>
      </c>
      <c r="Q63" s="21">
        <v>0</v>
      </c>
      <c r="R63" s="21">
        <v>36266.138925548337</v>
      </c>
      <c r="S63" s="508">
        <v>0</v>
      </c>
      <c r="Y63" s="4">
        <v>2168279.196328904</v>
      </c>
      <c r="Z63" s="4">
        <v>790246.70217118307</v>
      </c>
      <c r="AA63" s="4">
        <v>45430.611732605605</v>
      </c>
      <c r="AB63" s="4">
        <v>0</v>
      </c>
      <c r="AC63" s="4">
        <v>160369.54515451437</v>
      </c>
      <c r="AD63" s="4">
        <v>0</v>
      </c>
      <c r="AE63" s="4">
        <v>1050630.5860842098</v>
      </c>
      <c r="AF63" s="4">
        <v>113030.2285285835</v>
      </c>
      <c r="AG63" s="4">
        <v>102210</v>
      </c>
      <c r="AH63" s="4">
        <v>4430196.87</v>
      </c>
    </row>
    <row r="64" spans="1:34" s="4" customFormat="1" ht="12.75" x14ac:dyDescent="0.2">
      <c r="A64" s="2"/>
      <c r="B64" s="483" t="s">
        <v>345</v>
      </c>
      <c r="C64" s="895" t="s">
        <v>346</v>
      </c>
      <c r="D64" s="895"/>
      <c r="E64" s="895"/>
      <c r="F64" s="895"/>
      <c r="G64" s="550">
        <f t="shared" si="0"/>
        <v>4764.9152571825762</v>
      </c>
      <c r="H64" s="20">
        <v>517.29817986470391</v>
      </c>
      <c r="I64" s="21">
        <v>0</v>
      </c>
      <c r="J64" s="21">
        <v>205.93398497739977</v>
      </c>
      <c r="K64" s="21">
        <v>24.047032707639708</v>
      </c>
      <c r="L64" s="21">
        <v>0</v>
      </c>
      <c r="M64" s="21">
        <v>0</v>
      </c>
      <c r="N64" s="21">
        <v>0</v>
      </c>
      <c r="O64" s="21">
        <v>103.23397437944949</v>
      </c>
      <c r="P64" s="21">
        <v>0</v>
      </c>
      <c r="Q64" s="21">
        <v>0</v>
      </c>
      <c r="R64" s="21">
        <v>2440.1194249169207</v>
      </c>
      <c r="S64" s="508">
        <v>1474.2826603364624</v>
      </c>
      <c r="Y64" s="4">
        <v>0</v>
      </c>
      <c r="Z64" s="4">
        <v>1406.0802686675254</v>
      </c>
      <c r="AA64" s="4">
        <v>0</v>
      </c>
      <c r="AB64" s="4">
        <v>0</v>
      </c>
      <c r="AC64" s="4">
        <v>83736.991202748759</v>
      </c>
      <c r="AD64" s="4">
        <v>0</v>
      </c>
      <c r="AE64" s="4">
        <v>0</v>
      </c>
      <c r="AF64" s="4">
        <v>113030.2285285835</v>
      </c>
      <c r="AG64" s="4">
        <v>102210</v>
      </c>
      <c r="AH64" s="4">
        <v>300383.29999999981</v>
      </c>
    </row>
    <row r="65" spans="1:34" s="4" customFormat="1" ht="12.75" x14ac:dyDescent="0.2">
      <c r="A65" s="2"/>
      <c r="B65" s="483" t="s">
        <v>347</v>
      </c>
      <c r="C65" s="895" t="s">
        <v>348</v>
      </c>
      <c r="D65" s="895"/>
      <c r="E65" s="895"/>
      <c r="F65" s="895"/>
      <c r="G65" s="550">
        <f t="shared" si="0"/>
        <v>6371.2230061167738</v>
      </c>
      <c r="H65" s="20">
        <v>1678.041425818062</v>
      </c>
      <c r="I65" s="21">
        <v>0</v>
      </c>
      <c r="J65" s="21">
        <v>259.49057846545742</v>
      </c>
      <c r="K65" s="21">
        <v>7.7165423617707465E-2</v>
      </c>
      <c r="L65" s="21">
        <v>0</v>
      </c>
      <c r="M65" s="21">
        <v>0</v>
      </c>
      <c r="N65" s="21">
        <v>0</v>
      </c>
      <c r="O65" s="21">
        <v>0.33127136564333626</v>
      </c>
      <c r="P65" s="21">
        <v>0</v>
      </c>
      <c r="Q65" s="21">
        <v>0</v>
      </c>
      <c r="R65" s="21">
        <v>4233.9761141245535</v>
      </c>
      <c r="S65" s="508">
        <v>199.30645091944032</v>
      </c>
      <c r="Y65" s="4">
        <v>0</v>
      </c>
      <c r="Z65" s="4">
        <v>1406.0802686675254</v>
      </c>
      <c r="AA65" s="4">
        <v>0</v>
      </c>
      <c r="AB65" s="4">
        <v>0</v>
      </c>
      <c r="AC65" s="4">
        <v>83736.991202748759</v>
      </c>
      <c r="AD65" s="4">
        <v>0</v>
      </c>
      <c r="AE65" s="4">
        <v>0</v>
      </c>
      <c r="AF65" s="4">
        <v>113030.2285285835</v>
      </c>
      <c r="AG65" s="4">
        <v>0</v>
      </c>
      <c r="AH65" s="4">
        <v>198173.29999999978</v>
      </c>
    </row>
    <row r="66" spans="1:34" s="4" customFormat="1" ht="12.75" x14ac:dyDescent="0.2">
      <c r="A66" s="2"/>
      <c r="B66" s="483" t="s">
        <v>349</v>
      </c>
      <c r="C66" s="895" t="s">
        <v>350</v>
      </c>
      <c r="D66" s="895"/>
      <c r="E66" s="895"/>
      <c r="F66" s="895"/>
      <c r="G66" s="550">
        <f t="shared" si="0"/>
        <v>129.76049497133835</v>
      </c>
      <c r="H66" s="20">
        <v>10.08480020782758</v>
      </c>
      <c r="I66" s="21">
        <v>0</v>
      </c>
      <c r="J66" s="21">
        <v>6.0327897563719715</v>
      </c>
      <c r="K66" s="21">
        <v>4.6375367625836784E-4</v>
      </c>
      <c r="L66" s="21">
        <v>0</v>
      </c>
      <c r="M66" s="21">
        <v>0</v>
      </c>
      <c r="N66" s="21">
        <v>0</v>
      </c>
      <c r="O66" s="21">
        <v>1.990895746485262E-3</v>
      </c>
      <c r="P66" s="21">
        <v>0</v>
      </c>
      <c r="Q66" s="21">
        <v>0</v>
      </c>
      <c r="R66" s="21">
        <v>109.07984714930529</v>
      </c>
      <c r="S66" s="508">
        <v>4.5606032084107566</v>
      </c>
      <c r="Y66" s="4">
        <v>0</v>
      </c>
      <c r="Z66" s="4">
        <v>0</v>
      </c>
      <c r="AA66" s="4">
        <v>0</v>
      </c>
      <c r="AB66" s="4">
        <v>0</v>
      </c>
      <c r="AC66" s="4">
        <v>0</v>
      </c>
      <c r="AD66" s="4">
        <v>0</v>
      </c>
      <c r="AE66" s="4">
        <v>0</v>
      </c>
      <c r="AF66" s="4">
        <v>0</v>
      </c>
      <c r="AG66" s="4">
        <v>0</v>
      </c>
      <c r="AH66" s="4">
        <v>0</v>
      </c>
    </row>
    <row r="67" spans="1:34" s="4" customFormat="1" ht="12.75" x14ac:dyDescent="0.2">
      <c r="A67" s="2"/>
      <c r="B67" s="483" t="s">
        <v>351</v>
      </c>
      <c r="C67" s="895" t="s">
        <v>352</v>
      </c>
      <c r="D67" s="895"/>
      <c r="E67" s="895"/>
      <c r="F67" s="895"/>
      <c r="G67" s="550">
        <f t="shared" si="0"/>
        <v>14694.513148748842</v>
      </c>
      <c r="H67" s="20">
        <v>14576.114782333791</v>
      </c>
      <c r="I67" s="21">
        <v>0</v>
      </c>
      <c r="J67" s="21">
        <v>5.7402178602365508</v>
      </c>
      <c r="K67" s="21">
        <v>0.6702886201577396</v>
      </c>
      <c r="L67" s="21">
        <v>0</v>
      </c>
      <c r="M67" s="21">
        <v>0</v>
      </c>
      <c r="N67" s="21">
        <v>0</v>
      </c>
      <c r="O67" s="21">
        <v>2.877550801443248</v>
      </c>
      <c r="P67" s="21">
        <v>0</v>
      </c>
      <c r="Q67" s="21">
        <v>0</v>
      </c>
      <c r="R67" s="21">
        <v>68.016054297960721</v>
      </c>
      <c r="S67" s="508">
        <v>41.094254835252947</v>
      </c>
      <c r="Y67" s="4">
        <v>0</v>
      </c>
      <c r="Z67" s="4">
        <v>0</v>
      </c>
      <c r="AA67" s="4">
        <v>0</v>
      </c>
      <c r="AB67" s="4">
        <v>0</v>
      </c>
      <c r="AC67" s="4">
        <v>0</v>
      </c>
      <c r="AD67" s="4">
        <v>0</v>
      </c>
      <c r="AE67" s="4">
        <v>0</v>
      </c>
      <c r="AF67" s="4">
        <v>0</v>
      </c>
      <c r="AG67" s="4">
        <v>0</v>
      </c>
      <c r="AH67" s="4">
        <v>0</v>
      </c>
    </row>
    <row r="68" spans="1:34" s="4" customFormat="1" ht="12.75" x14ac:dyDescent="0.2">
      <c r="A68" s="2"/>
      <c r="B68" s="483" t="s">
        <v>353</v>
      </c>
      <c r="C68" s="895" t="s">
        <v>354</v>
      </c>
      <c r="D68" s="895"/>
      <c r="E68" s="895"/>
      <c r="F68" s="895"/>
      <c r="G68" s="550">
        <f t="shared" si="0"/>
        <v>5375.1395968489351</v>
      </c>
      <c r="H68" s="20">
        <v>5331.8303874128969</v>
      </c>
      <c r="I68" s="21">
        <v>0</v>
      </c>
      <c r="J68" s="21">
        <v>2.0997274290590591</v>
      </c>
      <c r="K68" s="21">
        <v>0.2451864084951918</v>
      </c>
      <c r="L68" s="21">
        <v>0</v>
      </c>
      <c r="M68" s="21">
        <v>0</v>
      </c>
      <c r="N68" s="21">
        <v>0</v>
      </c>
      <c r="O68" s="21">
        <v>1.0525858936741257</v>
      </c>
      <c r="P68" s="21">
        <v>0</v>
      </c>
      <c r="Q68" s="21">
        <v>0</v>
      </c>
      <c r="R68" s="21">
        <v>24.879748173863408</v>
      </c>
      <c r="S68" s="508">
        <v>15.031961530945738</v>
      </c>
      <c r="Y68" s="4">
        <v>0</v>
      </c>
      <c r="Z68" s="4">
        <v>0</v>
      </c>
      <c r="AA68" s="4">
        <v>0</v>
      </c>
      <c r="AB68" s="4">
        <v>0</v>
      </c>
      <c r="AC68" s="4">
        <v>0</v>
      </c>
      <c r="AD68" s="4">
        <v>0</v>
      </c>
      <c r="AE68" s="4">
        <v>0</v>
      </c>
      <c r="AF68" s="4">
        <v>0</v>
      </c>
      <c r="AG68" s="4">
        <v>102210</v>
      </c>
      <c r="AH68" s="4">
        <v>102210</v>
      </c>
    </row>
    <row r="69" spans="1:34" s="4" customFormat="1" ht="12.75" x14ac:dyDescent="0.2">
      <c r="A69" s="2"/>
      <c r="B69" s="483" t="s">
        <v>353</v>
      </c>
      <c r="C69" s="895" t="s">
        <v>355</v>
      </c>
      <c r="D69" s="895"/>
      <c r="E69" s="895"/>
      <c r="F69" s="895"/>
      <c r="G69" s="550">
        <f t="shared" si="0"/>
        <v>130852.53059545874</v>
      </c>
      <c r="H69" s="20">
        <v>1023.6357217610088</v>
      </c>
      <c r="I69" s="21">
        <v>0</v>
      </c>
      <c r="J69" s="21">
        <v>0.40311785000144479</v>
      </c>
      <c r="K69" s="21">
        <v>4.7072308755070152E-2</v>
      </c>
      <c r="L69" s="21">
        <v>0</v>
      </c>
      <c r="M69" s="21">
        <v>0</v>
      </c>
      <c r="N69" s="21">
        <v>0</v>
      </c>
      <c r="O69" s="21">
        <v>0.20208154474121895</v>
      </c>
      <c r="P69" s="21">
        <v>0</v>
      </c>
      <c r="Q69" s="21">
        <v>0</v>
      </c>
      <c r="R69" s="21">
        <v>129825.35667883593</v>
      </c>
      <c r="S69" s="508">
        <v>2.8859231583095313</v>
      </c>
      <c r="Y69" s="4">
        <v>0</v>
      </c>
      <c r="Z69" s="4">
        <v>0</v>
      </c>
      <c r="AA69" s="4">
        <v>0</v>
      </c>
      <c r="AB69" s="4">
        <v>0</v>
      </c>
      <c r="AC69" s="4">
        <v>0</v>
      </c>
      <c r="AD69" s="4">
        <v>0</v>
      </c>
      <c r="AE69" s="4">
        <v>0</v>
      </c>
      <c r="AF69" s="4">
        <v>0</v>
      </c>
      <c r="AG69" s="4">
        <v>0</v>
      </c>
      <c r="AH69" s="4">
        <v>0</v>
      </c>
    </row>
    <row r="70" spans="1:34" s="4" customFormat="1" ht="12.75" x14ac:dyDescent="0.2">
      <c r="A70" s="2"/>
      <c r="B70" s="483" t="s">
        <v>356</v>
      </c>
      <c r="C70" s="895" t="s">
        <v>357</v>
      </c>
      <c r="D70" s="895"/>
      <c r="E70" s="895"/>
      <c r="F70" s="895"/>
      <c r="G70" s="550">
        <f t="shared" si="0"/>
        <v>2270.627123880136</v>
      </c>
      <c r="H70" s="20">
        <v>0</v>
      </c>
      <c r="I70" s="21">
        <v>0</v>
      </c>
      <c r="J70" s="21">
        <v>2270.627123880136</v>
      </c>
      <c r="K70" s="21">
        <v>0</v>
      </c>
      <c r="L70" s="21">
        <v>0</v>
      </c>
      <c r="M70" s="21">
        <v>0</v>
      </c>
      <c r="N70" s="21">
        <v>0</v>
      </c>
      <c r="O70" s="21">
        <v>0</v>
      </c>
      <c r="P70" s="21">
        <v>0</v>
      </c>
      <c r="Q70" s="21">
        <v>0</v>
      </c>
      <c r="R70" s="21">
        <v>0</v>
      </c>
      <c r="S70" s="508">
        <v>0</v>
      </c>
      <c r="Y70" s="4">
        <v>2168279.196328904</v>
      </c>
      <c r="Z70" s="4">
        <v>788840.62190251553</v>
      </c>
      <c r="AA70" s="4">
        <v>45430.611732605605</v>
      </c>
      <c r="AB70" s="4">
        <v>0</v>
      </c>
      <c r="AC70" s="4">
        <v>76632.5539517656</v>
      </c>
      <c r="AD70" s="4">
        <v>0</v>
      </c>
      <c r="AE70" s="4">
        <v>1050630.5860842098</v>
      </c>
      <c r="AF70" s="4">
        <v>0</v>
      </c>
      <c r="AG70" s="4">
        <v>0</v>
      </c>
      <c r="AH70" s="4">
        <v>4129813.5700000003</v>
      </c>
    </row>
    <row r="71" spans="1:34" s="4" customFormat="1" ht="12.75" x14ac:dyDescent="0.2">
      <c r="A71" s="2"/>
      <c r="B71" s="483" t="s">
        <v>358</v>
      </c>
      <c r="C71" s="895" t="s">
        <v>359</v>
      </c>
      <c r="D71" s="895"/>
      <c r="E71" s="895"/>
      <c r="F71" s="895"/>
      <c r="G71" s="550">
        <f t="shared" si="0"/>
        <v>121502.03223215936</v>
      </c>
      <c r="H71" s="20">
        <v>1123.1992544241896</v>
      </c>
      <c r="I71" s="21">
        <v>0</v>
      </c>
      <c r="J71" s="21">
        <v>49.391481995958586</v>
      </c>
      <c r="K71" s="21">
        <v>5.1650778664467253E-2</v>
      </c>
      <c r="L71" s="21">
        <v>0</v>
      </c>
      <c r="M71" s="21">
        <v>0</v>
      </c>
      <c r="N71" s="21">
        <v>0</v>
      </c>
      <c r="O71" s="21">
        <v>0.22173692805067896</v>
      </c>
      <c r="P71" s="21">
        <v>0</v>
      </c>
      <c r="Q71" s="21">
        <v>0</v>
      </c>
      <c r="R71" s="21">
        <v>116885.47730740531</v>
      </c>
      <c r="S71" s="508">
        <v>3443.6908006271869</v>
      </c>
      <c r="Y71" s="4">
        <v>0</v>
      </c>
      <c r="Z71" s="4">
        <v>0</v>
      </c>
      <c r="AA71" s="4">
        <v>0</v>
      </c>
      <c r="AB71" s="4">
        <v>0</v>
      </c>
      <c r="AC71" s="4">
        <v>0</v>
      </c>
      <c r="AD71" s="4">
        <v>0</v>
      </c>
      <c r="AE71" s="4">
        <v>0</v>
      </c>
      <c r="AF71" s="4">
        <v>0</v>
      </c>
      <c r="AG71" s="4">
        <v>0</v>
      </c>
      <c r="AH71" s="4">
        <v>0</v>
      </c>
    </row>
    <row r="72" spans="1:34" s="4" customFormat="1" ht="12.75" x14ac:dyDescent="0.2">
      <c r="A72" s="2"/>
      <c r="B72" s="483" t="s">
        <v>360</v>
      </c>
      <c r="C72" s="895" t="s">
        <v>361</v>
      </c>
      <c r="D72" s="895"/>
      <c r="E72" s="895"/>
      <c r="F72" s="895"/>
      <c r="G72" s="550">
        <f t="shared" si="0"/>
        <v>588626.48174169182</v>
      </c>
      <c r="H72" s="20">
        <v>2980.8607922121464</v>
      </c>
      <c r="I72" s="21">
        <v>0</v>
      </c>
      <c r="J72" s="21">
        <v>19.594046840716253</v>
      </c>
      <c r="K72" s="21">
        <v>0.13707610684541269</v>
      </c>
      <c r="L72" s="21">
        <v>0</v>
      </c>
      <c r="M72" s="21">
        <v>0</v>
      </c>
      <c r="N72" s="21">
        <v>0</v>
      </c>
      <c r="O72" s="21">
        <v>0.58846808561200536</v>
      </c>
      <c r="P72" s="21">
        <v>0</v>
      </c>
      <c r="Q72" s="21">
        <v>0</v>
      </c>
      <c r="R72" s="21">
        <v>585603.05008267681</v>
      </c>
      <c r="S72" s="508">
        <v>22.251275769724408</v>
      </c>
      <c r="Y72" s="4">
        <v>1969421.1514961582</v>
      </c>
      <c r="Z72" s="4">
        <v>716494.1713062214</v>
      </c>
      <c r="AA72" s="4">
        <v>41264.062221824264</v>
      </c>
      <c r="AB72" s="4">
        <v>0</v>
      </c>
      <c r="AC72" s="4">
        <v>69604.400070480828</v>
      </c>
      <c r="AD72" s="4">
        <v>0</v>
      </c>
      <c r="AE72" s="4">
        <v>954274.75490531046</v>
      </c>
      <c r="AF72" s="4">
        <v>0</v>
      </c>
      <c r="AG72" s="4">
        <v>0</v>
      </c>
      <c r="AH72" s="4">
        <v>3751058.5399999954</v>
      </c>
    </row>
    <row r="73" spans="1:34" s="4" customFormat="1" ht="12.75" x14ac:dyDescent="0.2">
      <c r="A73" s="2"/>
      <c r="B73" s="483" t="s">
        <v>362</v>
      </c>
      <c r="C73" s="895" t="s">
        <v>363</v>
      </c>
      <c r="D73" s="895"/>
      <c r="E73" s="895"/>
      <c r="F73" s="895"/>
      <c r="G73" s="550">
        <f t="shared" si="0"/>
        <v>1141.5613001456375</v>
      </c>
      <c r="H73" s="20">
        <v>0</v>
      </c>
      <c r="I73" s="21">
        <v>0</v>
      </c>
      <c r="J73" s="21">
        <v>1141.5613001456375</v>
      </c>
      <c r="K73" s="21">
        <v>0</v>
      </c>
      <c r="L73" s="21">
        <v>0</v>
      </c>
      <c r="M73" s="21">
        <v>0</v>
      </c>
      <c r="N73" s="21">
        <v>0</v>
      </c>
      <c r="O73" s="21">
        <v>0</v>
      </c>
      <c r="P73" s="21">
        <v>0</v>
      </c>
      <c r="Q73" s="21">
        <v>0</v>
      </c>
      <c r="R73" s="21">
        <v>0</v>
      </c>
      <c r="S73" s="508">
        <v>0</v>
      </c>
      <c r="Y73" s="4">
        <v>1619176.7479105126</v>
      </c>
      <c r="Z73" s="4">
        <v>589071.92162077699</v>
      </c>
      <c r="AA73" s="4">
        <v>33925.608051458359</v>
      </c>
      <c r="AB73" s="4">
        <v>0</v>
      </c>
      <c r="AC73" s="4">
        <v>57225.863579643425</v>
      </c>
      <c r="AD73" s="4">
        <v>0</v>
      </c>
      <c r="AE73" s="4">
        <v>784565.29883760423</v>
      </c>
      <c r="AF73" s="4">
        <v>0</v>
      </c>
      <c r="AG73" s="4">
        <v>0</v>
      </c>
      <c r="AH73" s="4">
        <v>3083965.4399999958</v>
      </c>
    </row>
    <row r="74" spans="1:34" s="4" customFormat="1" ht="12.75" x14ac:dyDescent="0.2">
      <c r="A74" s="2"/>
      <c r="B74" s="483" t="s">
        <v>364</v>
      </c>
      <c r="C74" s="895" t="s">
        <v>365</v>
      </c>
      <c r="D74" s="895"/>
      <c r="E74" s="895"/>
      <c r="F74" s="895"/>
      <c r="G74" s="550">
        <f t="shared" si="0"/>
        <v>5679.208907056799</v>
      </c>
      <c r="H74" s="20">
        <v>4841.7834513699827</v>
      </c>
      <c r="I74" s="21">
        <v>0</v>
      </c>
      <c r="J74" s="21">
        <v>1.9067421091275054</v>
      </c>
      <c r="K74" s="21">
        <v>0.22265139903088368</v>
      </c>
      <c r="L74" s="21">
        <v>0</v>
      </c>
      <c r="M74" s="21">
        <v>0</v>
      </c>
      <c r="N74" s="21">
        <v>0</v>
      </c>
      <c r="O74" s="21">
        <v>0.95584303903743073</v>
      </c>
      <c r="P74" s="21">
        <v>0</v>
      </c>
      <c r="Q74" s="21">
        <v>0</v>
      </c>
      <c r="R74" s="21">
        <v>820.68984069660405</v>
      </c>
      <c r="S74" s="508">
        <v>13.650378443016862</v>
      </c>
      <c r="Y74" s="4">
        <v>0</v>
      </c>
      <c r="Z74" s="4">
        <v>0</v>
      </c>
      <c r="AA74" s="4">
        <v>0</v>
      </c>
      <c r="AB74" s="4">
        <v>0</v>
      </c>
      <c r="AC74" s="4">
        <v>0</v>
      </c>
      <c r="AD74" s="4">
        <v>0</v>
      </c>
      <c r="AE74" s="4">
        <v>0</v>
      </c>
      <c r="AF74" s="4">
        <v>0</v>
      </c>
      <c r="AG74" s="4">
        <v>0</v>
      </c>
      <c r="AH74" s="4">
        <v>0</v>
      </c>
    </row>
    <row r="75" spans="1:34" s="4" customFormat="1" ht="12.75" x14ac:dyDescent="0.2">
      <c r="A75" s="2"/>
      <c r="B75" s="483" t="s">
        <v>366</v>
      </c>
      <c r="C75" s="895" t="s">
        <v>367</v>
      </c>
      <c r="D75" s="895"/>
      <c r="E75" s="895"/>
      <c r="F75" s="895"/>
      <c r="G75" s="550">
        <f t="shared" si="0"/>
        <v>132468.93812591024</v>
      </c>
      <c r="H75" s="20">
        <v>2992.5257618298165</v>
      </c>
      <c r="I75" s="21">
        <v>0</v>
      </c>
      <c r="J75" s="21">
        <v>1654.4199223107091</v>
      </c>
      <c r="K75" s="21">
        <v>31.635962950963723</v>
      </c>
      <c r="L75" s="21">
        <v>0</v>
      </c>
      <c r="M75" s="21">
        <v>0</v>
      </c>
      <c r="N75" s="21">
        <v>0</v>
      </c>
      <c r="O75" s="21">
        <v>135.81327178514749</v>
      </c>
      <c r="P75" s="21">
        <v>0</v>
      </c>
      <c r="Q75" s="21">
        <v>0</v>
      </c>
      <c r="R75" s="21">
        <v>18358.446883330307</v>
      </c>
      <c r="S75" s="508">
        <v>109296.0963237033</v>
      </c>
      <c r="Y75" s="4">
        <v>350244.4035856456</v>
      </c>
      <c r="Z75" s="4">
        <v>127422.24968544439</v>
      </c>
      <c r="AA75" s="4">
        <v>7338.4541703659079</v>
      </c>
      <c r="AB75" s="4">
        <v>0</v>
      </c>
      <c r="AC75" s="4">
        <v>12378.53649083741</v>
      </c>
      <c r="AD75" s="4">
        <v>0</v>
      </c>
      <c r="AE75" s="4">
        <v>169709.45606770617</v>
      </c>
      <c r="AF75" s="4">
        <v>0</v>
      </c>
      <c r="AG75" s="4">
        <v>0</v>
      </c>
      <c r="AH75" s="4">
        <v>667093.09999999951</v>
      </c>
    </row>
    <row r="76" spans="1:34" s="4" customFormat="1" ht="12.75" x14ac:dyDescent="0.2">
      <c r="A76" s="2"/>
      <c r="B76" s="483" t="s">
        <v>368</v>
      </c>
      <c r="C76" s="895" t="s">
        <v>369</v>
      </c>
      <c r="D76" s="895"/>
      <c r="E76" s="895"/>
      <c r="F76" s="895"/>
      <c r="G76" s="550">
        <f t="shared" si="0"/>
        <v>1259.3083873957366</v>
      </c>
      <c r="H76" s="20">
        <v>167.36752722543935</v>
      </c>
      <c r="I76" s="21">
        <v>0</v>
      </c>
      <c r="J76" s="21">
        <v>94.689080411944929</v>
      </c>
      <c r="K76" s="21">
        <v>1.268119957914227</v>
      </c>
      <c r="L76" s="21">
        <v>0</v>
      </c>
      <c r="M76" s="21">
        <v>0</v>
      </c>
      <c r="N76" s="21">
        <v>0</v>
      </c>
      <c r="O76" s="21">
        <v>5.4440422998133577</v>
      </c>
      <c r="P76" s="21">
        <v>0</v>
      </c>
      <c r="Q76" s="21">
        <v>0</v>
      </c>
      <c r="R76" s="21">
        <v>849.77467457110743</v>
      </c>
      <c r="S76" s="508">
        <v>140.76494292951759</v>
      </c>
      <c r="Y76" s="4">
        <v>0</v>
      </c>
      <c r="Z76" s="4">
        <v>0</v>
      </c>
      <c r="AA76" s="4">
        <v>0</v>
      </c>
      <c r="AB76" s="4">
        <v>0</v>
      </c>
      <c r="AC76" s="4">
        <v>0</v>
      </c>
      <c r="AD76" s="4">
        <v>0</v>
      </c>
      <c r="AE76" s="4">
        <v>0</v>
      </c>
      <c r="AF76" s="4">
        <v>0</v>
      </c>
      <c r="AG76" s="4">
        <v>0</v>
      </c>
      <c r="AH76" s="4">
        <v>0</v>
      </c>
    </row>
    <row r="77" spans="1:34" s="4" customFormat="1" ht="12.75" x14ac:dyDescent="0.2">
      <c r="A77" s="2"/>
      <c r="B77" s="483" t="s">
        <v>370</v>
      </c>
      <c r="C77" s="895" t="s">
        <v>371</v>
      </c>
      <c r="D77" s="895"/>
      <c r="E77" s="895"/>
      <c r="F77" s="895"/>
      <c r="G77" s="550">
        <f t="shared" si="0"/>
        <v>0</v>
      </c>
      <c r="H77" s="20">
        <v>0</v>
      </c>
      <c r="I77" s="21">
        <v>0</v>
      </c>
      <c r="J77" s="21">
        <v>0</v>
      </c>
      <c r="K77" s="21">
        <v>0</v>
      </c>
      <c r="L77" s="21">
        <v>0</v>
      </c>
      <c r="M77" s="21">
        <v>0</v>
      </c>
      <c r="N77" s="21">
        <v>0</v>
      </c>
      <c r="O77" s="21">
        <v>0</v>
      </c>
      <c r="P77" s="21">
        <v>0</v>
      </c>
      <c r="Q77" s="21">
        <v>0</v>
      </c>
      <c r="R77" s="21">
        <v>0</v>
      </c>
      <c r="S77" s="508">
        <v>0</v>
      </c>
      <c r="Y77" s="4">
        <v>0</v>
      </c>
      <c r="Z77" s="4">
        <v>0</v>
      </c>
      <c r="AA77" s="4">
        <v>0</v>
      </c>
      <c r="AB77" s="4">
        <v>0</v>
      </c>
      <c r="AC77" s="4">
        <v>0</v>
      </c>
      <c r="AD77" s="4">
        <v>0</v>
      </c>
      <c r="AE77" s="4">
        <v>0</v>
      </c>
      <c r="AF77" s="4">
        <v>0</v>
      </c>
      <c r="AG77" s="4">
        <v>0</v>
      </c>
      <c r="AH77" s="4">
        <v>0</v>
      </c>
    </row>
    <row r="78" spans="1:34" s="4" customFormat="1" ht="12.75" x14ac:dyDescent="0.2">
      <c r="A78" s="2"/>
      <c r="B78" s="483" t="s">
        <v>372</v>
      </c>
      <c r="C78" s="895" t="s">
        <v>373</v>
      </c>
      <c r="D78" s="895"/>
      <c r="E78" s="895"/>
      <c r="F78" s="895"/>
      <c r="G78" s="550">
        <f t="shared" si="0"/>
        <v>0</v>
      </c>
      <c r="H78" s="20">
        <v>0</v>
      </c>
      <c r="I78" s="21">
        <v>0</v>
      </c>
      <c r="J78" s="21">
        <v>0</v>
      </c>
      <c r="K78" s="21">
        <v>0</v>
      </c>
      <c r="L78" s="21">
        <v>0</v>
      </c>
      <c r="M78" s="21">
        <v>0</v>
      </c>
      <c r="N78" s="21">
        <v>0</v>
      </c>
      <c r="O78" s="21">
        <v>0</v>
      </c>
      <c r="P78" s="21">
        <v>0</v>
      </c>
      <c r="Q78" s="21">
        <v>0</v>
      </c>
      <c r="R78" s="21">
        <v>0</v>
      </c>
      <c r="S78" s="508">
        <v>0</v>
      </c>
      <c r="Y78" s="4">
        <v>0</v>
      </c>
      <c r="Z78" s="4">
        <v>0</v>
      </c>
      <c r="AA78" s="4">
        <v>0</v>
      </c>
      <c r="AB78" s="4">
        <v>0</v>
      </c>
      <c r="AC78" s="4">
        <v>0</v>
      </c>
      <c r="AD78" s="4">
        <v>0</v>
      </c>
      <c r="AE78" s="4">
        <v>0</v>
      </c>
      <c r="AF78" s="4">
        <v>0</v>
      </c>
      <c r="AG78" s="4">
        <v>0</v>
      </c>
      <c r="AH78" s="4">
        <v>0</v>
      </c>
    </row>
    <row r="79" spans="1:34" s="4" customFormat="1" ht="12.75" x14ac:dyDescent="0.2">
      <c r="A79" s="2"/>
      <c r="B79" s="479" t="s">
        <v>374</v>
      </c>
      <c r="C79" s="897" t="s">
        <v>375</v>
      </c>
      <c r="D79" s="897"/>
      <c r="E79" s="897"/>
      <c r="F79" s="897"/>
      <c r="G79" s="550">
        <f t="shared" si="0"/>
        <v>0</v>
      </c>
      <c r="H79" s="20">
        <v>0</v>
      </c>
      <c r="I79" s="21">
        <v>0</v>
      </c>
      <c r="J79" s="21">
        <v>0</v>
      </c>
      <c r="K79" s="21">
        <v>0</v>
      </c>
      <c r="L79" s="21">
        <v>0</v>
      </c>
      <c r="M79" s="21">
        <v>0</v>
      </c>
      <c r="N79" s="21">
        <v>0</v>
      </c>
      <c r="O79" s="21">
        <v>0</v>
      </c>
      <c r="P79" s="21">
        <v>0</v>
      </c>
      <c r="Q79" s="21">
        <v>0</v>
      </c>
      <c r="R79" s="21">
        <v>0</v>
      </c>
      <c r="S79" s="508">
        <v>0</v>
      </c>
      <c r="Y79" s="4">
        <v>0</v>
      </c>
      <c r="Z79" s="4">
        <v>0</v>
      </c>
      <c r="AA79" s="4">
        <v>0</v>
      </c>
      <c r="AB79" s="4">
        <v>0</v>
      </c>
      <c r="AC79" s="4">
        <v>0</v>
      </c>
      <c r="AD79" s="4">
        <v>0</v>
      </c>
      <c r="AE79" s="4">
        <v>0</v>
      </c>
      <c r="AF79" s="4">
        <v>0</v>
      </c>
      <c r="AG79" s="4">
        <v>0</v>
      </c>
      <c r="AH79" s="4">
        <v>0</v>
      </c>
    </row>
    <row r="80" spans="1:34" s="4" customFormat="1" ht="12.75" x14ac:dyDescent="0.2">
      <c r="A80" s="2"/>
      <c r="B80" s="483" t="s">
        <v>376</v>
      </c>
      <c r="C80" s="895" t="s">
        <v>377</v>
      </c>
      <c r="D80" s="895"/>
      <c r="E80" s="895"/>
      <c r="F80" s="895"/>
      <c r="G80" s="550">
        <f t="shared" si="0"/>
        <v>252.43999999999997</v>
      </c>
      <c r="H80" s="20">
        <v>250.40601062483242</v>
      </c>
      <c r="I80" s="21">
        <v>0</v>
      </c>
      <c r="J80" s="21">
        <v>9.8612358365986072E-2</v>
      </c>
      <c r="K80" s="21">
        <v>1.1515023162712057E-2</v>
      </c>
      <c r="L80" s="21">
        <v>0</v>
      </c>
      <c r="M80" s="21">
        <v>0</v>
      </c>
      <c r="N80" s="21">
        <v>0</v>
      </c>
      <c r="O80" s="21">
        <v>4.9434024588843453E-2</v>
      </c>
      <c r="P80" s="21">
        <v>0</v>
      </c>
      <c r="Q80" s="21">
        <v>0</v>
      </c>
      <c r="R80" s="21">
        <v>1.1684614912498232</v>
      </c>
      <c r="S80" s="508">
        <v>0.70596647780022104</v>
      </c>
      <c r="Y80" s="4">
        <v>229273.17410954557</v>
      </c>
      <c r="Z80" s="4">
        <v>40289.854921783626</v>
      </c>
      <c r="AA80" s="4">
        <v>2303.3220739471417</v>
      </c>
      <c r="AB80" s="4">
        <v>0</v>
      </c>
      <c r="AC80" s="4">
        <v>12816.988943597349</v>
      </c>
      <c r="AD80" s="4">
        <v>0</v>
      </c>
      <c r="AE80" s="4">
        <v>136229.42582634292</v>
      </c>
      <c r="AF80" s="4">
        <v>135669.17412478873</v>
      </c>
      <c r="AG80" s="4">
        <v>0</v>
      </c>
      <c r="AH80" s="4">
        <v>556581.9400000053</v>
      </c>
    </row>
    <row r="81" spans="1:34" s="4" customFormat="1" ht="12.75" x14ac:dyDescent="0.2">
      <c r="A81" s="2"/>
      <c r="B81" s="483" t="s">
        <v>378</v>
      </c>
      <c r="C81" s="895" t="s">
        <v>379</v>
      </c>
      <c r="D81" s="895"/>
      <c r="E81" s="895"/>
      <c r="F81" s="895"/>
      <c r="G81" s="550">
        <f t="shared" si="0"/>
        <v>0</v>
      </c>
      <c r="H81" s="20">
        <v>0</v>
      </c>
      <c r="I81" s="21">
        <v>0</v>
      </c>
      <c r="J81" s="21">
        <v>0</v>
      </c>
      <c r="K81" s="21">
        <v>0</v>
      </c>
      <c r="L81" s="21">
        <v>0</v>
      </c>
      <c r="M81" s="21">
        <v>0</v>
      </c>
      <c r="N81" s="21">
        <v>0</v>
      </c>
      <c r="O81" s="21">
        <v>0</v>
      </c>
      <c r="P81" s="21">
        <v>0</v>
      </c>
      <c r="Q81" s="21">
        <v>0</v>
      </c>
      <c r="R81" s="21">
        <v>0</v>
      </c>
      <c r="S81" s="508">
        <v>0</v>
      </c>
      <c r="Y81" s="4">
        <v>6972426.7500443012</v>
      </c>
      <c r="Z81" s="4">
        <v>5882543.1076983232</v>
      </c>
      <c r="AA81" s="4">
        <v>92631.941196293134</v>
      </c>
      <c r="AB81" s="4">
        <v>0</v>
      </c>
      <c r="AC81" s="4">
        <v>263012.26385828009</v>
      </c>
      <c r="AD81" s="4">
        <v>0</v>
      </c>
      <c r="AE81" s="4">
        <v>4697644.2530685533</v>
      </c>
      <c r="AF81" s="4">
        <v>527579.3914481838</v>
      </c>
      <c r="AG81" s="4">
        <v>13466933.489999998</v>
      </c>
      <c r="AH81" s="4">
        <v>31902771.197313931</v>
      </c>
    </row>
    <row r="82" spans="1:34" s="4" customFormat="1" ht="12.75" x14ac:dyDescent="0.2">
      <c r="A82" s="2"/>
      <c r="B82" s="483" t="s">
        <v>380</v>
      </c>
      <c r="C82" s="895" t="s">
        <v>381</v>
      </c>
      <c r="D82" s="895"/>
      <c r="E82" s="895"/>
      <c r="F82" s="895"/>
      <c r="G82" s="550">
        <f t="shared" si="0"/>
        <v>34338.699999999997</v>
      </c>
      <c r="H82" s="20">
        <v>33381.103117768638</v>
      </c>
      <c r="I82" s="21">
        <v>0</v>
      </c>
      <c r="J82" s="21">
        <v>13.145807862548542</v>
      </c>
      <c r="K82" s="21">
        <v>1.5350437261423575</v>
      </c>
      <c r="L82" s="21">
        <v>0</v>
      </c>
      <c r="M82" s="21">
        <v>0</v>
      </c>
      <c r="N82" s="21">
        <v>0</v>
      </c>
      <c r="O82" s="21">
        <v>693.03994673573891</v>
      </c>
      <c r="P82" s="21">
        <v>0</v>
      </c>
      <c r="Q82" s="21">
        <v>0</v>
      </c>
      <c r="R82" s="21">
        <v>155.7651648665499</v>
      </c>
      <c r="S82" s="508">
        <v>94.110919040375862</v>
      </c>
      <c r="Y82" s="4">
        <v>1076199.8550607646</v>
      </c>
      <c r="Z82" s="4">
        <v>-1202682.1693198089</v>
      </c>
      <c r="AA82" s="4">
        <v>84626.738259676174</v>
      </c>
      <c r="AB82" s="4">
        <v>0</v>
      </c>
      <c r="AC82" s="4">
        <v>184535.42199444206</v>
      </c>
      <c r="AD82" s="4">
        <v>0</v>
      </c>
      <c r="AE82" s="4">
        <v>-10309503.760519771</v>
      </c>
      <c r="AF82" s="4">
        <v>-4457173.2878821604</v>
      </c>
      <c r="AG82" s="4">
        <v>13457856.779720776</v>
      </c>
      <c r="AH82" s="4">
        <v>-1166140.4226860814</v>
      </c>
    </row>
    <row r="83" spans="1:34" s="4" customFormat="1" ht="12.75" x14ac:dyDescent="0.2">
      <c r="A83" s="2"/>
      <c r="B83" s="483" t="s">
        <v>382</v>
      </c>
      <c r="C83" s="895" t="s">
        <v>383</v>
      </c>
      <c r="D83" s="895"/>
      <c r="E83" s="895"/>
      <c r="F83" s="895"/>
      <c r="G83" s="550">
        <f t="shared" si="0"/>
        <v>0</v>
      </c>
      <c r="H83" s="20">
        <v>0</v>
      </c>
      <c r="I83" s="21">
        <v>0</v>
      </c>
      <c r="J83" s="21">
        <v>0</v>
      </c>
      <c r="K83" s="21">
        <v>0</v>
      </c>
      <c r="L83" s="21">
        <v>0</v>
      </c>
      <c r="M83" s="21">
        <v>0</v>
      </c>
      <c r="N83" s="21">
        <v>0</v>
      </c>
      <c r="O83" s="21">
        <v>0</v>
      </c>
      <c r="P83" s="21">
        <v>0</v>
      </c>
      <c r="Q83" s="21">
        <v>0</v>
      </c>
      <c r="R83" s="21">
        <v>0</v>
      </c>
      <c r="S83" s="508">
        <v>0</v>
      </c>
      <c r="Y83" s="4">
        <v>3023628.6733503337</v>
      </c>
      <c r="Z83" s="4">
        <v>710823.62175758881</v>
      </c>
      <c r="AA83" s="4">
        <v>124193.31833686521</v>
      </c>
      <c r="AB83" s="4">
        <v>0</v>
      </c>
      <c r="AC83" s="4">
        <v>277753.24619616679</v>
      </c>
      <c r="AD83" s="4">
        <v>0</v>
      </c>
      <c r="AE83" s="4">
        <v>-13437085.124134969</v>
      </c>
      <c r="AF83" s="4">
        <v>-6275699.4438394904</v>
      </c>
      <c r="AG83" s="4">
        <v>26965985.708333522</v>
      </c>
      <c r="AH83" s="4">
        <v>11389600.000000017</v>
      </c>
    </row>
    <row r="84" spans="1:34" s="4" customFormat="1" ht="12.75" x14ac:dyDescent="0.2">
      <c r="A84" s="2"/>
      <c r="B84" s="483" t="s">
        <v>384</v>
      </c>
      <c r="C84" s="895" t="s">
        <v>385</v>
      </c>
      <c r="D84" s="895"/>
      <c r="E84" s="895"/>
      <c r="F84" s="895"/>
      <c r="G84" s="550">
        <f t="shared" si="0"/>
        <v>0</v>
      </c>
      <c r="H84" s="20">
        <v>0</v>
      </c>
      <c r="I84" s="21">
        <v>0</v>
      </c>
      <c r="J84" s="21">
        <v>0</v>
      </c>
      <c r="K84" s="21">
        <v>0</v>
      </c>
      <c r="L84" s="21">
        <v>0</v>
      </c>
      <c r="M84" s="21">
        <v>0</v>
      </c>
      <c r="N84" s="21">
        <v>0</v>
      </c>
      <c r="O84" s="21">
        <v>0</v>
      </c>
      <c r="P84" s="21">
        <v>0</v>
      </c>
      <c r="Q84" s="21">
        <v>0</v>
      </c>
      <c r="R84" s="21">
        <v>0</v>
      </c>
      <c r="S84" s="508">
        <v>0</v>
      </c>
      <c r="Y84" s="4">
        <v>0</v>
      </c>
      <c r="Z84" s="4">
        <v>0</v>
      </c>
      <c r="AA84" s="4">
        <v>0</v>
      </c>
      <c r="AB84" s="4">
        <v>0</v>
      </c>
      <c r="AC84" s="4">
        <v>0</v>
      </c>
      <c r="AD84" s="4">
        <v>0</v>
      </c>
      <c r="AE84" s="4">
        <v>0</v>
      </c>
      <c r="AF84" s="4">
        <v>0</v>
      </c>
      <c r="AG84" s="4">
        <v>0</v>
      </c>
      <c r="AH84" s="4">
        <v>0</v>
      </c>
    </row>
    <row r="85" spans="1:34" s="4" customFormat="1" ht="12.75" x14ac:dyDescent="0.2">
      <c r="A85" s="2"/>
      <c r="B85" s="483" t="s">
        <v>386</v>
      </c>
      <c r="C85" s="895" t="s">
        <v>387</v>
      </c>
      <c r="D85" s="895"/>
      <c r="E85" s="895"/>
      <c r="F85" s="895"/>
      <c r="G85" s="550">
        <f t="shared" si="0"/>
        <v>0</v>
      </c>
      <c r="H85" s="20">
        <v>0</v>
      </c>
      <c r="I85" s="21">
        <v>0</v>
      </c>
      <c r="J85" s="21">
        <v>0</v>
      </c>
      <c r="K85" s="21">
        <v>0</v>
      </c>
      <c r="L85" s="21">
        <v>0</v>
      </c>
      <c r="M85" s="21">
        <v>0</v>
      </c>
      <c r="N85" s="21">
        <v>0</v>
      </c>
      <c r="O85" s="21">
        <v>0</v>
      </c>
      <c r="P85" s="21">
        <v>0</v>
      </c>
      <c r="Q85" s="21">
        <v>0</v>
      </c>
      <c r="R85" s="21">
        <v>0</v>
      </c>
      <c r="S85" s="508">
        <v>0</v>
      </c>
      <c r="Y85" s="4">
        <v>5143.9331485893035</v>
      </c>
      <c r="Z85" s="4">
        <v>1209.2851291516752</v>
      </c>
      <c r="AA85" s="4">
        <v>211.28326128698714</v>
      </c>
      <c r="AB85" s="4">
        <v>0</v>
      </c>
      <c r="AC85" s="4">
        <v>472.52632005689628</v>
      </c>
      <c r="AD85" s="4">
        <v>0</v>
      </c>
      <c r="AE85" s="4">
        <v>-22859.773820661059</v>
      </c>
      <c r="AF85" s="4">
        <v>-10676.502271682577</v>
      </c>
      <c r="AG85" s="4">
        <v>45875.748233258804</v>
      </c>
      <c r="AH85" s="4">
        <v>19376.500000000029</v>
      </c>
    </row>
    <row r="86" spans="1:34" s="4" customFormat="1" ht="12.75" x14ac:dyDescent="0.2">
      <c r="A86" s="2"/>
      <c r="B86" s="483" t="s">
        <v>388</v>
      </c>
      <c r="C86" s="895" t="s">
        <v>389</v>
      </c>
      <c r="D86" s="895"/>
      <c r="E86" s="895"/>
      <c r="F86" s="895"/>
      <c r="G86" s="550">
        <f t="shared" si="0"/>
        <v>21198.07</v>
      </c>
      <c r="H86" s="20">
        <v>0</v>
      </c>
      <c r="I86" s="21">
        <v>0</v>
      </c>
      <c r="J86" s="21">
        <v>10067.89</v>
      </c>
      <c r="K86" s="21">
        <v>0</v>
      </c>
      <c r="L86" s="21">
        <v>0</v>
      </c>
      <c r="M86" s="21">
        <v>0</v>
      </c>
      <c r="N86" s="21">
        <v>0</v>
      </c>
      <c r="O86" s="21">
        <v>11130.18</v>
      </c>
      <c r="P86" s="21">
        <v>0</v>
      </c>
      <c r="Q86" s="21">
        <v>0</v>
      </c>
      <c r="R86" s="21">
        <v>0</v>
      </c>
      <c r="S86" s="508">
        <v>0</v>
      </c>
      <c r="Y86" s="4">
        <v>5143.9331485893035</v>
      </c>
      <c r="Z86" s="4">
        <v>1209.2851291516752</v>
      </c>
      <c r="AA86" s="4">
        <v>211.28326128698714</v>
      </c>
      <c r="AB86" s="4">
        <v>0</v>
      </c>
      <c r="AC86" s="4">
        <v>472.52632005689628</v>
      </c>
      <c r="AD86" s="4">
        <v>0</v>
      </c>
      <c r="AE86" s="4">
        <v>-22859.773820661059</v>
      </c>
      <c r="AF86" s="4">
        <v>-10676.502271682577</v>
      </c>
      <c r="AG86" s="4">
        <v>45875.748233258804</v>
      </c>
      <c r="AH86" s="4">
        <v>19376.500000000029</v>
      </c>
    </row>
    <row r="87" spans="1:34" s="4" customFormat="1" ht="12.75" x14ac:dyDescent="0.2">
      <c r="A87" s="2"/>
      <c r="B87" s="483" t="s">
        <v>390</v>
      </c>
      <c r="C87" s="895" t="s">
        <v>391</v>
      </c>
      <c r="D87" s="895"/>
      <c r="E87" s="895"/>
      <c r="F87" s="895"/>
      <c r="G87" s="550">
        <f t="shared" si="0"/>
        <v>0</v>
      </c>
      <c r="H87" s="20">
        <v>0</v>
      </c>
      <c r="I87" s="21">
        <v>0</v>
      </c>
      <c r="J87" s="21">
        <v>0</v>
      </c>
      <c r="K87" s="21">
        <v>0</v>
      </c>
      <c r="L87" s="21">
        <v>0</v>
      </c>
      <c r="M87" s="21">
        <v>0</v>
      </c>
      <c r="N87" s="21">
        <v>0</v>
      </c>
      <c r="O87" s="21">
        <v>0</v>
      </c>
      <c r="P87" s="21">
        <v>0</v>
      </c>
      <c r="Q87" s="21">
        <v>0</v>
      </c>
      <c r="R87" s="21">
        <v>0</v>
      </c>
      <c r="S87" s="508">
        <v>0</v>
      </c>
      <c r="Y87" s="4">
        <v>0</v>
      </c>
      <c r="Z87" s="4">
        <v>0</v>
      </c>
      <c r="AA87" s="4">
        <v>0</v>
      </c>
      <c r="AB87" s="4">
        <v>0</v>
      </c>
      <c r="AC87" s="4">
        <v>0</v>
      </c>
      <c r="AD87" s="4">
        <v>0</v>
      </c>
      <c r="AE87" s="4">
        <v>0</v>
      </c>
      <c r="AF87" s="4">
        <v>0</v>
      </c>
      <c r="AG87" s="4">
        <v>0</v>
      </c>
      <c r="AH87" s="4">
        <v>0</v>
      </c>
    </row>
    <row r="88" spans="1:34" s="4" customFormat="1" ht="12.75" x14ac:dyDescent="0.2">
      <c r="A88" s="2"/>
      <c r="B88" s="483" t="s">
        <v>392</v>
      </c>
      <c r="C88" s="895" t="s">
        <v>393</v>
      </c>
      <c r="D88" s="895"/>
      <c r="E88" s="895"/>
      <c r="F88" s="895"/>
      <c r="G88" s="550">
        <f t="shared" si="0"/>
        <v>0</v>
      </c>
      <c r="H88" s="20">
        <v>0</v>
      </c>
      <c r="I88" s="21">
        <v>0</v>
      </c>
      <c r="J88" s="21">
        <v>0</v>
      </c>
      <c r="K88" s="21">
        <v>0</v>
      </c>
      <c r="L88" s="21">
        <v>0</v>
      </c>
      <c r="M88" s="21">
        <v>0</v>
      </c>
      <c r="N88" s="21">
        <v>0</v>
      </c>
      <c r="O88" s="21">
        <v>0</v>
      </c>
      <c r="P88" s="21">
        <v>0</v>
      </c>
      <c r="Q88" s="21">
        <v>0</v>
      </c>
      <c r="R88" s="21">
        <v>0</v>
      </c>
      <c r="S88" s="508">
        <v>0</v>
      </c>
      <c r="Y88" s="4">
        <v>-1952572.7514381586</v>
      </c>
      <c r="Z88" s="4">
        <v>-1914715.0762065493</v>
      </c>
      <c r="AA88" s="4">
        <v>-39777.863338476018</v>
      </c>
      <c r="AB88" s="4">
        <v>0</v>
      </c>
      <c r="AC88" s="4">
        <v>-93690.350521781613</v>
      </c>
      <c r="AD88" s="4">
        <v>0</v>
      </c>
      <c r="AE88" s="4">
        <v>3150441.1374358591</v>
      </c>
      <c r="AF88" s="4">
        <v>1829202.6582290134</v>
      </c>
      <c r="AG88" s="4">
        <v>-13554004.676846005</v>
      </c>
      <c r="AH88" s="4">
        <v>-12575116.922686098</v>
      </c>
    </row>
    <row r="89" spans="1:34" s="4" customFormat="1" ht="12.75" x14ac:dyDescent="0.2">
      <c r="A89" s="2"/>
      <c r="B89" s="483" t="s">
        <v>394</v>
      </c>
      <c r="C89" s="895" t="s">
        <v>395</v>
      </c>
      <c r="D89" s="895"/>
      <c r="E89" s="895"/>
      <c r="F89" s="895"/>
      <c r="G89" s="550">
        <f t="shared" si="0"/>
        <v>13363.970000000001</v>
      </c>
      <c r="H89" s="20">
        <v>0</v>
      </c>
      <c r="I89" s="21">
        <v>0</v>
      </c>
      <c r="J89" s="21">
        <v>0</v>
      </c>
      <c r="K89" s="21">
        <v>0</v>
      </c>
      <c r="L89" s="21">
        <v>0</v>
      </c>
      <c r="M89" s="21">
        <v>0</v>
      </c>
      <c r="N89" s="21">
        <v>0</v>
      </c>
      <c r="O89" s="21">
        <v>0</v>
      </c>
      <c r="P89" s="21">
        <v>0</v>
      </c>
      <c r="Q89" s="21">
        <v>0</v>
      </c>
      <c r="R89" s="21">
        <v>0</v>
      </c>
      <c r="S89" s="508">
        <v>13363.970000000001</v>
      </c>
      <c r="Y89" s="4">
        <v>-884302.78204432875</v>
      </c>
      <c r="Z89" s="4">
        <v>-207890.37748030064</v>
      </c>
      <c r="AA89" s="4">
        <v>-36322.084746906359</v>
      </c>
      <c r="AB89" s="4">
        <v>0</v>
      </c>
      <c r="AC89" s="4">
        <v>-81232.847967722351</v>
      </c>
      <c r="AD89" s="4">
        <v>0</v>
      </c>
      <c r="AE89" s="4">
        <v>3929864.7557382304</v>
      </c>
      <c r="AF89" s="4">
        <v>1835416.6721510978</v>
      </c>
      <c r="AG89" s="4">
        <v>-7886582.2356500747</v>
      </c>
      <c r="AH89" s="4">
        <v>-3331048.9000000041</v>
      </c>
    </row>
    <row r="90" spans="1:34" s="4" customFormat="1" ht="12.75" x14ac:dyDescent="0.2">
      <c r="A90" s="2"/>
      <c r="B90" s="483" t="s">
        <v>396</v>
      </c>
      <c r="C90" s="1049" t="s">
        <v>397</v>
      </c>
      <c r="D90" s="895"/>
      <c r="E90" s="895"/>
      <c r="F90" s="895"/>
      <c r="G90" s="550">
        <f t="shared" si="0"/>
        <v>0</v>
      </c>
      <c r="H90" s="20">
        <v>0</v>
      </c>
      <c r="I90" s="21">
        <v>0</v>
      </c>
      <c r="J90" s="21">
        <v>0</v>
      </c>
      <c r="K90" s="21">
        <v>0</v>
      </c>
      <c r="L90" s="21">
        <v>0</v>
      </c>
      <c r="M90" s="21">
        <v>0</v>
      </c>
      <c r="N90" s="21">
        <v>0</v>
      </c>
      <c r="O90" s="21">
        <v>0</v>
      </c>
      <c r="P90" s="21">
        <v>0</v>
      </c>
      <c r="Q90" s="21">
        <v>0</v>
      </c>
      <c r="R90" s="21">
        <v>0</v>
      </c>
      <c r="S90" s="508">
        <v>0</v>
      </c>
      <c r="Y90" s="4">
        <v>-49542.272873443748</v>
      </c>
      <c r="Z90" s="4">
        <v>-11646.872562226075</v>
      </c>
      <c r="AA90" s="4">
        <v>-2034.9123291273086</v>
      </c>
      <c r="AB90" s="4">
        <v>0</v>
      </c>
      <c r="AC90" s="4">
        <v>-4550.9976922159349</v>
      </c>
      <c r="AD90" s="4">
        <v>0</v>
      </c>
      <c r="AE90" s="4">
        <v>220167.15997932144</v>
      </c>
      <c r="AF90" s="4">
        <v>102827.57835270444</v>
      </c>
      <c r="AG90" s="4">
        <v>-441838.71982644504</v>
      </c>
      <c r="AH90" s="4">
        <v>-186619.03695143221</v>
      </c>
    </row>
    <row r="91" spans="1:34" s="4" customFormat="1" ht="12.75" x14ac:dyDescent="0.2">
      <c r="A91" s="2"/>
      <c r="B91" s="483" t="s">
        <v>398</v>
      </c>
      <c r="C91" s="1051" t="s">
        <v>399</v>
      </c>
      <c r="D91" s="1050"/>
      <c r="E91" s="1050"/>
      <c r="F91" s="1050"/>
      <c r="G91" s="550">
        <f t="shared" si="0"/>
        <v>0</v>
      </c>
      <c r="H91" s="20">
        <v>0</v>
      </c>
      <c r="I91" s="21">
        <v>0</v>
      </c>
      <c r="J91" s="21">
        <v>0</v>
      </c>
      <c r="K91" s="21">
        <v>0</v>
      </c>
      <c r="L91" s="21">
        <v>0</v>
      </c>
      <c r="M91" s="21">
        <v>0</v>
      </c>
      <c r="N91" s="21">
        <v>0</v>
      </c>
      <c r="O91" s="21">
        <v>0</v>
      </c>
      <c r="P91" s="21">
        <v>0</v>
      </c>
      <c r="Q91" s="21">
        <v>0</v>
      </c>
      <c r="R91" s="21">
        <v>0</v>
      </c>
      <c r="S91" s="508">
        <v>0</v>
      </c>
      <c r="Y91" s="4">
        <v>-1018727.696520386</v>
      </c>
      <c r="Z91" s="4">
        <v>-1695177.8261640226</v>
      </c>
      <c r="AA91" s="4">
        <v>-1420.8662624423532</v>
      </c>
      <c r="AB91" s="4">
        <v>0</v>
      </c>
      <c r="AC91" s="4">
        <v>-7906.5048618433266</v>
      </c>
      <c r="AD91" s="4">
        <v>0</v>
      </c>
      <c r="AE91" s="4">
        <v>-999590.778281693</v>
      </c>
      <c r="AF91" s="4">
        <v>-109041.59227478878</v>
      </c>
      <c r="AG91" s="4">
        <v>-5225583.7213694854</v>
      </c>
      <c r="AH91" s="4">
        <v>-9057448.9857346602</v>
      </c>
    </row>
    <row r="92" spans="1:34" s="4" customFormat="1" ht="12.75" x14ac:dyDescent="0.2">
      <c r="A92" s="2"/>
      <c r="B92" s="483" t="s">
        <v>400</v>
      </c>
      <c r="C92" s="895" t="s">
        <v>401</v>
      </c>
      <c r="D92" s="895"/>
      <c r="E92" s="895"/>
      <c r="F92" s="895"/>
      <c r="G92" s="550">
        <f t="shared" si="0"/>
        <v>0</v>
      </c>
      <c r="H92" s="20">
        <v>0</v>
      </c>
      <c r="I92" s="21">
        <v>0</v>
      </c>
      <c r="J92" s="21">
        <v>0</v>
      </c>
      <c r="K92" s="21">
        <v>0</v>
      </c>
      <c r="L92" s="21">
        <v>0</v>
      </c>
      <c r="M92" s="21">
        <v>0</v>
      </c>
      <c r="N92" s="21">
        <v>0</v>
      </c>
      <c r="O92" s="21">
        <v>0</v>
      </c>
      <c r="P92" s="21">
        <v>0</v>
      </c>
      <c r="Q92" s="21">
        <v>0</v>
      </c>
      <c r="R92" s="21">
        <v>0</v>
      </c>
      <c r="S92" s="508">
        <v>0</v>
      </c>
      <c r="Y92" s="4">
        <v>3065001.4962429958</v>
      </c>
      <c r="Z92" s="4">
        <v>6972910.2147057541</v>
      </c>
      <c r="AA92" s="4">
        <v>0</v>
      </c>
      <c r="AB92" s="4">
        <v>0</v>
      </c>
      <c r="AC92" s="4">
        <v>0</v>
      </c>
      <c r="AD92" s="4">
        <v>0</v>
      </c>
      <c r="AE92" s="4">
        <v>14057242.612767091</v>
      </c>
      <c r="AF92" s="4">
        <v>3595606.5862841541</v>
      </c>
      <c r="AG92" s="4">
        <v>0</v>
      </c>
      <c r="AH92" s="4">
        <v>27690760.909999996</v>
      </c>
    </row>
    <row r="93" spans="1:34" s="4" customFormat="1" ht="12.75" x14ac:dyDescent="0.2">
      <c r="A93" s="2"/>
      <c r="B93" s="483" t="s">
        <v>402</v>
      </c>
      <c r="C93" s="1051" t="s">
        <v>403</v>
      </c>
      <c r="D93" s="1050"/>
      <c r="E93" s="1050"/>
      <c r="F93" s="1050"/>
      <c r="G93" s="550">
        <f t="shared" si="0"/>
        <v>0</v>
      </c>
      <c r="H93" s="20">
        <v>0</v>
      </c>
      <c r="I93" s="21">
        <v>0</v>
      </c>
      <c r="J93" s="21">
        <v>0</v>
      </c>
      <c r="K93" s="21">
        <v>0</v>
      </c>
      <c r="L93" s="21">
        <v>0</v>
      </c>
      <c r="M93" s="21">
        <v>0</v>
      </c>
      <c r="N93" s="21">
        <v>0</v>
      </c>
      <c r="O93" s="21">
        <v>0</v>
      </c>
      <c r="P93" s="21">
        <v>0</v>
      </c>
      <c r="Q93" s="21">
        <v>0</v>
      </c>
      <c r="R93" s="21">
        <v>0</v>
      </c>
      <c r="S93" s="508">
        <v>0</v>
      </c>
      <c r="Y93" s="4">
        <v>2831225.3190987045</v>
      </c>
      <c r="Z93" s="4">
        <v>112315.0435894113</v>
      </c>
      <c r="AA93" s="4">
        <v>8005.1996653872429</v>
      </c>
      <c r="AB93" s="4">
        <v>0</v>
      </c>
      <c r="AC93" s="4">
        <v>78476.834547867344</v>
      </c>
      <c r="AD93" s="4">
        <v>0</v>
      </c>
      <c r="AE93" s="4">
        <v>949905.7547516434</v>
      </c>
      <c r="AF93" s="4">
        <v>1389146.2583469858</v>
      </c>
      <c r="AG93" s="4">
        <v>9076</v>
      </c>
      <c r="AH93" s="4">
        <v>5378150.4100000001</v>
      </c>
    </row>
    <row r="94" spans="1:34" s="4" customFormat="1" ht="12.75" x14ac:dyDescent="0.2">
      <c r="A94" s="2"/>
      <c r="B94" s="483" t="s">
        <v>404</v>
      </c>
      <c r="C94" s="895" t="s">
        <v>405</v>
      </c>
      <c r="D94" s="895"/>
      <c r="E94" s="895"/>
      <c r="F94" s="895"/>
      <c r="G94" s="550">
        <f t="shared" si="0"/>
        <v>273.55</v>
      </c>
      <c r="H94" s="20">
        <v>0</v>
      </c>
      <c r="I94" s="21">
        <v>0</v>
      </c>
      <c r="J94" s="21">
        <v>0</v>
      </c>
      <c r="K94" s="21">
        <v>0</v>
      </c>
      <c r="L94" s="21">
        <v>0</v>
      </c>
      <c r="M94" s="21">
        <v>0</v>
      </c>
      <c r="N94" s="21">
        <v>0</v>
      </c>
      <c r="O94" s="21">
        <v>0</v>
      </c>
      <c r="P94" s="21">
        <v>0</v>
      </c>
      <c r="Q94" s="21">
        <v>0</v>
      </c>
      <c r="R94" s="21">
        <v>0</v>
      </c>
      <c r="S94" s="508">
        <v>273.55</v>
      </c>
      <c r="Y94" s="4">
        <v>377576.38641056442</v>
      </c>
      <c r="Z94" s="4">
        <v>45988.388785547948</v>
      </c>
      <c r="AA94" s="4">
        <v>2644.8415109682078</v>
      </c>
      <c r="AB94" s="4">
        <v>0</v>
      </c>
      <c r="AC94" s="4">
        <v>10441.989717146596</v>
      </c>
      <c r="AD94" s="4">
        <v>0</v>
      </c>
      <c r="AE94" s="4">
        <v>137070.29175489492</v>
      </c>
      <c r="AF94" s="4">
        <v>100626.1518208779</v>
      </c>
      <c r="AG94" s="4">
        <v>0</v>
      </c>
      <c r="AH94" s="4">
        <v>674348.05</v>
      </c>
    </row>
    <row r="95" spans="1:34" s="4" customFormat="1" ht="12.75" x14ac:dyDescent="0.2">
      <c r="A95" s="2"/>
      <c r="B95" s="483" t="s">
        <v>406</v>
      </c>
      <c r="C95" s="1051" t="s">
        <v>407</v>
      </c>
      <c r="D95" s="1050"/>
      <c r="E95" s="1050"/>
      <c r="F95" s="1050"/>
      <c r="G95" s="550">
        <f t="shared" si="0"/>
        <v>0</v>
      </c>
      <c r="H95" s="20">
        <v>0</v>
      </c>
      <c r="I95" s="21">
        <v>0</v>
      </c>
      <c r="J95" s="21">
        <v>0</v>
      </c>
      <c r="K95" s="21">
        <v>0</v>
      </c>
      <c r="L95" s="21">
        <v>0</v>
      </c>
      <c r="M95" s="21">
        <v>0</v>
      </c>
      <c r="N95" s="21">
        <v>0</v>
      </c>
      <c r="O95" s="21">
        <v>0</v>
      </c>
      <c r="P95" s="21">
        <v>0</v>
      </c>
      <c r="Q95" s="21">
        <v>0</v>
      </c>
      <c r="R95" s="21">
        <v>0</v>
      </c>
      <c r="S95" s="508">
        <v>0</v>
      </c>
      <c r="Y95" s="4">
        <v>119326.27887078891</v>
      </c>
      <c r="Z95" s="4">
        <v>43412.036693944152</v>
      </c>
      <c r="AA95" s="4">
        <v>2500.1696525308153</v>
      </c>
      <c r="AB95" s="4">
        <v>0</v>
      </c>
      <c r="AC95" s="4">
        <v>4217.2970708344483</v>
      </c>
      <c r="AD95" s="4">
        <v>0</v>
      </c>
      <c r="AE95" s="4">
        <v>57819.047711901723</v>
      </c>
      <c r="AF95" s="4">
        <v>0</v>
      </c>
      <c r="AG95" s="4">
        <v>0</v>
      </c>
      <c r="AH95" s="4">
        <v>227274.83000000002</v>
      </c>
    </row>
    <row r="96" spans="1:34" s="4" customFormat="1" ht="12.75" x14ac:dyDescent="0.2">
      <c r="A96" s="2"/>
      <c r="B96" s="483" t="s">
        <v>408</v>
      </c>
      <c r="C96" s="895" t="s">
        <v>409</v>
      </c>
      <c r="D96" s="895"/>
      <c r="E96" s="895"/>
      <c r="F96" s="895"/>
      <c r="G96" s="550">
        <f t="shared" si="0"/>
        <v>1821.6</v>
      </c>
      <c r="H96" s="20">
        <v>0</v>
      </c>
      <c r="I96" s="21">
        <v>0</v>
      </c>
      <c r="J96" s="21">
        <v>0</v>
      </c>
      <c r="K96" s="21">
        <v>0</v>
      </c>
      <c r="L96" s="21">
        <v>0</v>
      </c>
      <c r="M96" s="21">
        <v>0</v>
      </c>
      <c r="N96" s="21">
        <v>0</v>
      </c>
      <c r="O96" s="21">
        <v>0</v>
      </c>
      <c r="P96" s="21">
        <v>0</v>
      </c>
      <c r="Q96" s="21">
        <v>0</v>
      </c>
      <c r="R96" s="21">
        <v>0</v>
      </c>
      <c r="S96" s="508">
        <v>1821.6</v>
      </c>
      <c r="Y96" s="4">
        <v>0</v>
      </c>
      <c r="Z96" s="4">
        <v>0</v>
      </c>
      <c r="AA96" s="4">
        <v>0</v>
      </c>
      <c r="AB96" s="4">
        <v>0</v>
      </c>
      <c r="AC96" s="4">
        <v>0</v>
      </c>
      <c r="AD96" s="4">
        <v>0</v>
      </c>
      <c r="AE96" s="4">
        <v>0</v>
      </c>
      <c r="AF96" s="4">
        <v>0</v>
      </c>
      <c r="AG96" s="4">
        <v>0</v>
      </c>
      <c r="AH96" s="4">
        <v>0</v>
      </c>
    </row>
    <row r="97" spans="1:34" s="4" customFormat="1" ht="12.75" x14ac:dyDescent="0.2">
      <c r="A97" s="2"/>
      <c r="B97" s="483" t="s">
        <v>410</v>
      </c>
      <c r="C97" s="895" t="s">
        <v>411</v>
      </c>
      <c r="D97" s="895"/>
      <c r="E97" s="895"/>
      <c r="F97" s="895"/>
      <c r="G97" s="550">
        <f t="shared" si="0"/>
        <v>0</v>
      </c>
      <c r="H97" s="20">
        <v>0</v>
      </c>
      <c r="I97" s="21">
        <v>0</v>
      </c>
      <c r="J97" s="21">
        <v>0</v>
      </c>
      <c r="K97" s="21">
        <v>0</v>
      </c>
      <c r="L97" s="21">
        <v>0</v>
      </c>
      <c r="M97" s="21">
        <v>0</v>
      </c>
      <c r="N97" s="21">
        <v>0</v>
      </c>
      <c r="O97" s="21">
        <v>0</v>
      </c>
      <c r="P97" s="21">
        <v>0</v>
      </c>
      <c r="Q97" s="21">
        <v>0</v>
      </c>
      <c r="R97" s="21">
        <v>0</v>
      </c>
      <c r="S97" s="508">
        <v>0</v>
      </c>
      <c r="Y97" s="4">
        <v>0</v>
      </c>
      <c r="Z97" s="4">
        <v>0</v>
      </c>
      <c r="AA97" s="4">
        <v>0</v>
      </c>
      <c r="AB97" s="4">
        <v>0</v>
      </c>
      <c r="AC97" s="4">
        <v>0</v>
      </c>
      <c r="AD97" s="4">
        <v>0</v>
      </c>
      <c r="AE97" s="4">
        <v>0</v>
      </c>
      <c r="AF97" s="4">
        <v>0</v>
      </c>
      <c r="AG97" s="4">
        <v>0</v>
      </c>
      <c r="AH97" s="4">
        <v>0</v>
      </c>
    </row>
    <row r="98" spans="1:34" s="4" customFormat="1" ht="12.75" x14ac:dyDescent="0.2">
      <c r="A98" s="2"/>
      <c r="B98" s="483" t="s">
        <v>412</v>
      </c>
      <c r="C98" s="895" t="s">
        <v>413</v>
      </c>
      <c r="D98" s="895"/>
      <c r="E98" s="895"/>
      <c r="F98" s="895"/>
      <c r="G98" s="550">
        <f t="shared" ref="G98:G161" si="1">SUM(H98:S98)</f>
        <v>96758.18</v>
      </c>
      <c r="H98" s="20">
        <v>173.23446233047682</v>
      </c>
      <c r="I98" s="21">
        <v>0</v>
      </c>
      <c r="J98" s="21">
        <v>68.963828893546221</v>
      </c>
      <c r="K98" s="21">
        <v>8.0529469151445436</v>
      </c>
      <c r="L98" s="21">
        <v>0</v>
      </c>
      <c r="M98" s="21">
        <v>0</v>
      </c>
      <c r="N98" s="21">
        <v>0</v>
      </c>
      <c r="O98" s="21">
        <v>34.57132219282024</v>
      </c>
      <c r="P98" s="21">
        <v>0</v>
      </c>
      <c r="Q98" s="21">
        <v>0</v>
      </c>
      <c r="R98" s="21">
        <v>817.15496603562951</v>
      </c>
      <c r="S98" s="508">
        <v>95656.20247363238</v>
      </c>
      <c r="Y98" s="4">
        <v>0</v>
      </c>
      <c r="Z98" s="4">
        <v>0</v>
      </c>
      <c r="AA98" s="4">
        <v>0</v>
      </c>
      <c r="AB98" s="4">
        <v>0</v>
      </c>
      <c r="AC98" s="4">
        <v>0</v>
      </c>
      <c r="AD98" s="4">
        <v>0</v>
      </c>
      <c r="AE98" s="4">
        <v>0</v>
      </c>
      <c r="AF98" s="4">
        <v>0</v>
      </c>
      <c r="AG98" s="4">
        <v>0</v>
      </c>
      <c r="AH98" s="4">
        <v>0</v>
      </c>
    </row>
    <row r="99" spans="1:34" s="4" customFormat="1" ht="12.75" x14ac:dyDescent="0.2">
      <c r="A99" s="2"/>
      <c r="B99" s="483" t="s">
        <v>414</v>
      </c>
      <c r="C99" s="895" t="s">
        <v>415</v>
      </c>
      <c r="D99" s="895"/>
      <c r="E99" s="895"/>
      <c r="F99" s="895"/>
      <c r="G99" s="550">
        <f t="shared" si="1"/>
        <v>176601.03000000003</v>
      </c>
      <c r="H99" s="20">
        <v>7540.2126189361379</v>
      </c>
      <c r="I99" s="21">
        <v>0</v>
      </c>
      <c r="J99" s="21">
        <v>5447.2994101474596</v>
      </c>
      <c r="K99" s="21">
        <v>0.34673977170982884</v>
      </c>
      <c r="L99" s="21">
        <v>0</v>
      </c>
      <c r="M99" s="21">
        <v>0</v>
      </c>
      <c r="N99" s="21">
        <v>0</v>
      </c>
      <c r="O99" s="21">
        <v>166.82855474786527</v>
      </c>
      <c r="P99" s="21">
        <v>0</v>
      </c>
      <c r="Q99" s="21">
        <v>0</v>
      </c>
      <c r="R99" s="21">
        <v>43028.13465095577</v>
      </c>
      <c r="S99" s="508">
        <v>120418.20802544107</v>
      </c>
      <c r="Y99" s="4">
        <v>258250.10753977552</v>
      </c>
      <c r="Z99" s="4">
        <v>2576.3520916037987</v>
      </c>
      <c r="AA99" s="4">
        <v>144.67185843739264</v>
      </c>
      <c r="AB99" s="4">
        <v>0</v>
      </c>
      <c r="AC99" s="4">
        <v>6224.6926463121481</v>
      </c>
      <c r="AD99" s="4">
        <v>0</v>
      </c>
      <c r="AE99" s="4">
        <v>79251.244042993203</v>
      </c>
      <c r="AF99" s="4">
        <v>100626.1518208779</v>
      </c>
      <c r="AG99" s="4">
        <v>0</v>
      </c>
      <c r="AH99" s="4">
        <v>447073.22</v>
      </c>
    </row>
    <row r="100" spans="1:34" s="4" customFormat="1" ht="12.75" x14ac:dyDescent="0.2">
      <c r="A100" s="2"/>
      <c r="B100" s="483" t="s">
        <v>416</v>
      </c>
      <c r="C100" s="895" t="s">
        <v>417</v>
      </c>
      <c r="D100" s="895"/>
      <c r="E100" s="895"/>
      <c r="F100" s="895"/>
      <c r="G100" s="550">
        <f t="shared" si="1"/>
        <v>0</v>
      </c>
      <c r="H100" s="20">
        <v>0</v>
      </c>
      <c r="I100" s="21">
        <v>0</v>
      </c>
      <c r="J100" s="21">
        <v>0</v>
      </c>
      <c r="K100" s="21">
        <v>0</v>
      </c>
      <c r="L100" s="21">
        <v>0</v>
      </c>
      <c r="M100" s="21">
        <v>0</v>
      </c>
      <c r="N100" s="21">
        <v>0</v>
      </c>
      <c r="O100" s="21">
        <v>0</v>
      </c>
      <c r="P100" s="21">
        <v>0</v>
      </c>
      <c r="Q100" s="21">
        <v>0</v>
      </c>
      <c r="R100" s="21">
        <v>0</v>
      </c>
      <c r="S100" s="508">
        <v>0</v>
      </c>
      <c r="Y100" s="4">
        <v>2453648.9326881398</v>
      </c>
      <c r="Z100" s="4">
        <v>66326.654803863348</v>
      </c>
      <c r="AA100" s="4">
        <v>5360.3581544190356</v>
      </c>
      <c r="AB100" s="4">
        <v>0</v>
      </c>
      <c r="AC100" s="4">
        <v>68034.844830720744</v>
      </c>
      <c r="AD100" s="4">
        <v>0</v>
      </c>
      <c r="AE100" s="4">
        <v>812835.46299674851</v>
      </c>
      <c r="AF100" s="4">
        <v>1288520.106526108</v>
      </c>
      <c r="AG100" s="4">
        <v>9076</v>
      </c>
      <c r="AH100" s="4">
        <v>4703802.3599999994</v>
      </c>
    </row>
    <row r="101" spans="1:34" s="4" customFormat="1" ht="12.75" x14ac:dyDescent="0.2">
      <c r="A101" s="2"/>
      <c r="B101" s="483" t="s">
        <v>418</v>
      </c>
      <c r="C101" s="895" t="s">
        <v>419</v>
      </c>
      <c r="D101" s="895"/>
      <c r="E101" s="895"/>
      <c r="F101" s="895"/>
      <c r="G101" s="550">
        <f t="shared" si="1"/>
        <v>314942.82</v>
      </c>
      <c r="H101" s="20">
        <v>3864.6811023959526</v>
      </c>
      <c r="I101" s="21">
        <v>0</v>
      </c>
      <c r="J101" s="21">
        <v>329.22004279886755</v>
      </c>
      <c r="K101" s="21">
        <v>38.443218286985214</v>
      </c>
      <c r="L101" s="21">
        <v>0</v>
      </c>
      <c r="M101" s="21">
        <v>0</v>
      </c>
      <c r="N101" s="21">
        <v>0</v>
      </c>
      <c r="O101" s="21">
        <v>165.0368367670321</v>
      </c>
      <c r="P101" s="21">
        <v>0</v>
      </c>
      <c r="Q101" s="21">
        <v>0</v>
      </c>
      <c r="R101" s="21">
        <v>161644.53049602188</v>
      </c>
      <c r="S101" s="508">
        <v>148900.90830372929</v>
      </c>
      <c r="Y101" s="4">
        <v>79293.753763240646</v>
      </c>
      <c r="Z101" s="4">
        <v>28847.822797674216</v>
      </c>
      <c r="AA101" s="4">
        <v>1661.3929359917088</v>
      </c>
      <c r="AB101" s="4">
        <v>0</v>
      </c>
      <c r="AC101" s="4">
        <v>2802.4448482407615</v>
      </c>
      <c r="AD101" s="4">
        <v>0</v>
      </c>
      <c r="AE101" s="4">
        <v>38421.45565485266</v>
      </c>
      <c r="AF101" s="4">
        <v>0</v>
      </c>
      <c r="AG101" s="4">
        <v>0</v>
      </c>
      <c r="AH101" s="4">
        <v>151026.87</v>
      </c>
    </row>
    <row r="102" spans="1:34" s="4" customFormat="1" ht="12.75" x14ac:dyDescent="0.2">
      <c r="A102" s="2"/>
      <c r="B102" s="479" t="s">
        <v>420</v>
      </c>
      <c r="C102" s="897" t="s">
        <v>421</v>
      </c>
      <c r="D102" s="897"/>
      <c r="E102" s="897"/>
      <c r="F102" s="897"/>
      <c r="G102" s="550">
        <f t="shared" si="1"/>
        <v>0</v>
      </c>
      <c r="H102" s="20">
        <v>0</v>
      </c>
      <c r="I102" s="21">
        <v>0</v>
      </c>
      <c r="J102" s="21">
        <v>0</v>
      </c>
      <c r="K102" s="21">
        <v>0</v>
      </c>
      <c r="L102" s="21">
        <v>0</v>
      </c>
      <c r="M102" s="21">
        <v>0</v>
      </c>
      <c r="N102" s="21">
        <v>0</v>
      </c>
      <c r="O102" s="21">
        <v>0</v>
      </c>
      <c r="P102" s="21">
        <v>0</v>
      </c>
      <c r="Q102" s="21">
        <v>0</v>
      </c>
      <c r="R102" s="21">
        <v>0</v>
      </c>
      <c r="S102" s="508">
        <v>0</v>
      </c>
      <c r="Y102" s="4">
        <v>0</v>
      </c>
      <c r="Z102" s="4">
        <v>0</v>
      </c>
      <c r="AA102" s="4">
        <v>0</v>
      </c>
      <c r="AB102" s="4">
        <v>0</v>
      </c>
      <c r="AC102" s="4">
        <v>0</v>
      </c>
      <c r="AD102" s="4">
        <v>0</v>
      </c>
      <c r="AE102" s="4">
        <v>0</v>
      </c>
      <c r="AF102" s="4">
        <v>313282.12000000011</v>
      </c>
      <c r="AG102" s="4">
        <v>0</v>
      </c>
      <c r="AH102" s="4">
        <v>313282.12000000011</v>
      </c>
    </row>
    <row r="103" spans="1:34" s="4" customFormat="1" ht="12.75" x14ac:dyDescent="0.2">
      <c r="A103" s="2"/>
      <c r="B103" s="483" t="s">
        <v>422</v>
      </c>
      <c r="C103" s="895" t="s">
        <v>423</v>
      </c>
      <c r="D103" s="895"/>
      <c r="E103" s="895"/>
      <c r="F103" s="895"/>
      <c r="G103" s="550">
        <f t="shared" si="1"/>
        <v>851149.77999999933</v>
      </c>
      <c r="H103" s="20">
        <v>140475.54052551038</v>
      </c>
      <c r="I103" s="21">
        <v>0</v>
      </c>
      <c r="J103" s="21">
        <v>44434.50052094696</v>
      </c>
      <c r="K103" s="21">
        <v>11417.844418789044</v>
      </c>
      <c r="L103" s="21">
        <v>0</v>
      </c>
      <c r="M103" s="21">
        <v>0</v>
      </c>
      <c r="N103" s="21">
        <v>0</v>
      </c>
      <c r="O103" s="21">
        <v>39904.11116157283</v>
      </c>
      <c r="P103" s="21">
        <v>0</v>
      </c>
      <c r="Q103" s="21">
        <v>0</v>
      </c>
      <c r="R103" s="21">
        <v>300390.69373978581</v>
      </c>
      <c r="S103" s="508">
        <v>314527.08963339427</v>
      </c>
      <c r="Y103" s="4">
        <v>1904492.9077164633</v>
      </c>
      <c r="Z103" s="4">
        <v>18999.582741642007</v>
      </c>
      <c r="AA103" s="4">
        <v>1066.8980197723172</v>
      </c>
      <c r="AB103" s="4">
        <v>0</v>
      </c>
      <c r="AC103" s="4">
        <v>45904.658513222224</v>
      </c>
      <c r="AD103" s="4">
        <v>0</v>
      </c>
      <c r="AE103" s="4">
        <v>584446.7351648265</v>
      </c>
      <c r="AF103" s="4">
        <v>742078.26784407243</v>
      </c>
      <c r="AG103" s="4">
        <v>0</v>
      </c>
      <c r="AH103" s="4">
        <v>3296989.0499999989</v>
      </c>
    </row>
    <row r="104" spans="1:34" s="4" customFormat="1" ht="12.75" x14ac:dyDescent="0.2">
      <c r="A104" s="2"/>
      <c r="B104" s="483" t="s">
        <v>424</v>
      </c>
      <c r="C104" s="895" t="s">
        <v>425</v>
      </c>
      <c r="D104" s="895"/>
      <c r="E104" s="895"/>
      <c r="F104" s="895"/>
      <c r="G104" s="550">
        <f t="shared" si="1"/>
        <v>265145.40999999974</v>
      </c>
      <c r="H104" s="20">
        <v>43760.153221925371</v>
      </c>
      <c r="I104" s="21">
        <v>0</v>
      </c>
      <c r="J104" s="21">
        <v>13841.98661106591</v>
      </c>
      <c r="K104" s="21">
        <v>3556.8229128086391</v>
      </c>
      <c r="L104" s="21">
        <v>0</v>
      </c>
      <c r="M104" s="21">
        <v>0</v>
      </c>
      <c r="N104" s="21">
        <v>0</v>
      </c>
      <c r="O104" s="21">
        <v>12430.705104124921</v>
      </c>
      <c r="P104" s="21">
        <v>0</v>
      </c>
      <c r="Q104" s="21">
        <v>0</v>
      </c>
      <c r="R104" s="21">
        <v>93576.025657693215</v>
      </c>
      <c r="S104" s="508">
        <v>97979.716492381718</v>
      </c>
      <c r="Y104" s="4">
        <v>0</v>
      </c>
      <c r="Z104" s="4">
        <v>0</v>
      </c>
      <c r="AA104" s="4">
        <v>0</v>
      </c>
      <c r="AB104" s="4">
        <v>0</v>
      </c>
      <c r="AC104" s="4">
        <v>0</v>
      </c>
      <c r="AD104" s="4">
        <v>0</v>
      </c>
      <c r="AE104" s="4">
        <v>0</v>
      </c>
      <c r="AF104" s="4">
        <v>0</v>
      </c>
      <c r="AG104" s="4">
        <v>0</v>
      </c>
      <c r="AH104" s="4">
        <v>0</v>
      </c>
    </row>
    <row r="105" spans="1:34" s="4" customFormat="1" ht="12.75" x14ac:dyDescent="0.2">
      <c r="A105" s="2"/>
      <c r="B105" s="483" t="s">
        <v>426</v>
      </c>
      <c r="C105" s="895" t="s">
        <v>427</v>
      </c>
      <c r="D105" s="895"/>
      <c r="E105" s="895"/>
      <c r="F105" s="895"/>
      <c r="G105" s="550">
        <f t="shared" si="1"/>
        <v>1711.2399999999989</v>
      </c>
      <c r="H105" s="20">
        <v>282.42662997442642</v>
      </c>
      <c r="I105" s="21">
        <v>0</v>
      </c>
      <c r="J105" s="21">
        <v>89.335739088677542</v>
      </c>
      <c r="K105" s="21">
        <v>22.955621375133958</v>
      </c>
      <c r="L105" s="21">
        <v>0</v>
      </c>
      <c r="M105" s="21">
        <v>0</v>
      </c>
      <c r="N105" s="21">
        <v>0</v>
      </c>
      <c r="O105" s="21">
        <v>80.227373358576088</v>
      </c>
      <c r="P105" s="21">
        <v>0</v>
      </c>
      <c r="Q105" s="21">
        <v>0</v>
      </c>
      <c r="R105" s="21">
        <v>603.9366781664105</v>
      </c>
      <c r="S105" s="508">
        <v>632.35795803677433</v>
      </c>
      <c r="Y105" s="4">
        <v>0</v>
      </c>
      <c r="Z105" s="4">
        <v>0</v>
      </c>
      <c r="AA105" s="4">
        <v>0</v>
      </c>
      <c r="AB105" s="4">
        <v>0</v>
      </c>
      <c r="AC105" s="4">
        <v>0</v>
      </c>
      <c r="AD105" s="4">
        <v>0</v>
      </c>
      <c r="AE105" s="4">
        <v>0</v>
      </c>
      <c r="AF105" s="4">
        <v>0</v>
      </c>
      <c r="AG105" s="4">
        <v>9076</v>
      </c>
      <c r="AH105" s="4">
        <v>9076</v>
      </c>
    </row>
    <row r="106" spans="1:34" s="4" customFormat="1" ht="12.75" x14ac:dyDescent="0.2">
      <c r="A106" s="2"/>
      <c r="B106" s="483" t="s">
        <v>428</v>
      </c>
      <c r="C106" s="895" t="s">
        <v>429</v>
      </c>
      <c r="D106" s="895"/>
      <c r="E106" s="895"/>
      <c r="F106" s="895"/>
      <c r="G106" s="550">
        <f t="shared" si="1"/>
        <v>0</v>
      </c>
      <c r="H106" s="20">
        <v>0</v>
      </c>
      <c r="I106" s="21">
        <v>0</v>
      </c>
      <c r="J106" s="21">
        <v>0</v>
      </c>
      <c r="K106" s="21">
        <v>0</v>
      </c>
      <c r="L106" s="21">
        <v>0</v>
      </c>
      <c r="M106" s="21">
        <v>0</v>
      </c>
      <c r="N106" s="21">
        <v>0</v>
      </c>
      <c r="O106" s="21">
        <v>0</v>
      </c>
      <c r="P106" s="21">
        <v>0</v>
      </c>
      <c r="Q106" s="21">
        <v>0</v>
      </c>
      <c r="R106" s="21">
        <v>0</v>
      </c>
      <c r="S106" s="508">
        <v>0</v>
      </c>
      <c r="Y106" s="4">
        <v>29288.554332371459</v>
      </c>
      <c r="Z106" s="4">
        <v>14084.00223912436</v>
      </c>
      <c r="AA106" s="4">
        <v>2385.2575496432933</v>
      </c>
      <c r="AB106" s="4">
        <v>0</v>
      </c>
      <c r="AC106" s="4">
        <v>8708.4391126286937</v>
      </c>
      <c r="AD106" s="4">
        <v>0</v>
      </c>
      <c r="AE106" s="4">
        <v>54764.946463823333</v>
      </c>
      <c r="AF106" s="4">
        <v>61491.880302409023</v>
      </c>
      <c r="AG106" s="4">
        <v>0</v>
      </c>
      <c r="AH106" s="4">
        <v>170723.08000000016</v>
      </c>
    </row>
    <row r="107" spans="1:34" s="4" customFormat="1" ht="12.75" x14ac:dyDescent="0.2">
      <c r="A107" s="2"/>
      <c r="B107" s="483" t="s">
        <v>430</v>
      </c>
      <c r="C107" s="895" t="s">
        <v>431</v>
      </c>
      <c r="D107" s="895"/>
      <c r="E107" s="895"/>
      <c r="F107" s="895"/>
      <c r="G107" s="550">
        <f t="shared" si="1"/>
        <v>1137.5499999999993</v>
      </c>
      <c r="H107" s="20">
        <v>187.74363206061611</v>
      </c>
      <c r="I107" s="21">
        <v>0</v>
      </c>
      <c r="J107" s="21">
        <v>59.386100138101682</v>
      </c>
      <c r="K107" s="21">
        <v>15.259792370026197</v>
      </c>
      <c r="L107" s="21">
        <v>0</v>
      </c>
      <c r="M107" s="21">
        <v>0</v>
      </c>
      <c r="N107" s="21">
        <v>0</v>
      </c>
      <c r="O107" s="21">
        <v>53.331296933246193</v>
      </c>
      <c r="P107" s="21">
        <v>0</v>
      </c>
      <c r="Q107" s="21">
        <v>0</v>
      </c>
      <c r="R107" s="21">
        <v>401.46803969530885</v>
      </c>
      <c r="S107" s="508">
        <v>420.36113880270011</v>
      </c>
      <c r="Y107" s="4">
        <v>0</v>
      </c>
      <c r="Z107" s="4">
        <v>0</v>
      </c>
      <c r="AA107" s="4">
        <v>0</v>
      </c>
      <c r="AB107" s="4">
        <v>0</v>
      </c>
      <c r="AC107" s="4">
        <v>0</v>
      </c>
      <c r="AD107" s="4">
        <v>0</v>
      </c>
      <c r="AE107" s="4">
        <v>0</v>
      </c>
      <c r="AF107" s="4">
        <v>0</v>
      </c>
      <c r="AG107" s="4">
        <v>0</v>
      </c>
      <c r="AH107" s="4">
        <v>0</v>
      </c>
    </row>
    <row r="108" spans="1:34" s="4" customFormat="1" ht="12.75" x14ac:dyDescent="0.2">
      <c r="A108" s="2"/>
      <c r="B108" s="483" t="s">
        <v>432</v>
      </c>
      <c r="C108" s="895" t="s">
        <v>433</v>
      </c>
      <c r="D108" s="895"/>
      <c r="E108" s="895"/>
      <c r="F108" s="895"/>
      <c r="G108" s="550">
        <f t="shared" si="1"/>
        <v>0</v>
      </c>
      <c r="H108" s="20">
        <v>0</v>
      </c>
      <c r="I108" s="21">
        <v>0</v>
      </c>
      <c r="J108" s="21">
        <v>0</v>
      </c>
      <c r="K108" s="21">
        <v>0</v>
      </c>
      <c r="L108" s="21">
        <v>0</v>
      </c>
      <c r="M108" s="21">
        <v>0</v>
      </c>
      <c r="N108" s="21">
        <v>0</v>
      </c>
      <c r="O108" s="21">
        <v>0</v>
      </c>
      <c r="P108" s="21">
        <v>0</v>
      </c>
      <c r="Q108" s="21">
        <v>0</v>
      </c>
      <c r="R108" s="21">
        <v>0</v>
      </c>
      <c r="S108" s="508">
        <v>0</v>
      </c>
      <c r="Y108" s="4">
        <v>440573.71687606414</v>
      </c>
      <c r="Z108" s="4">
        <v>4395.2470254227655</v>
      </c>
      <c r="AA108" s="4">
        <v>246.80964901171578</v>
      </c>
      <c r="AB108" s="4">
        <v>0</v>
      </c>
      <c r="AC108" s="4">
        <v>10619.302356629061</v>
      </c>
      <c r="AD108" s="4">
        <v>0</v>
      </c>
      <c r="AE108" s="4">
        <v>135202.32571324604</v>
      </c>
      <c r="AF108" s="4">
        <v>171667.83837962634</v>
      </c>
      <c r="AG108" s="4">
        <v>0</v>
      </c>
      <c r="AH108" s="4">
        <v>762705.24</v>
      </c>
    </row>
    <row r="109" spans="1:34" s="4" customFormat="1" ht="12.75" x14ac:dyDescent="0.2">
      <c r="A109" s="2"/>
      <c r="B109" s="483" t="s">
        <v>434</v>
      </c>
      <c r="C109" s="895" t="s">
        <v>435</v>
      </c>
      <c r="D109" s="895"/>
      <c r="E109" s="895"/>
      <c r="F109" s="895"/>
      <c r="G109" s="550">
        <f t="shared" si="1"/>
        <v>0</v>
      </c>
      <c r="H109" s="20">
        <v>0</v>
      </c>
      <c r="I109" s="21">
        <v>0</v>
      </c>
      <c r="J109" s="21">
        <v>0</v>
      </c>
      <c r="K109" s="21">
        <v>0</v>
      </c>
      <c r="L109" s="21">
        <v>0</v>
      </c>
      <c r="M109" s="21">
        <v>0</v>
      </c>
      <c r="N109" s="21">
        <v>0</v>
      </c>
      <c r="O109" s="21">
        <v>0</v>
      </c>
      <c r="P109" s="21">
        <v>0</v>
      </c>
      <c r="Q109" s="21">
        <v>0</v>
      </c>
      <c r="R109" s="21">
        <v>0</v>
      </c>
      <c r="S109" s="508">
        <v>0</v>
      </c>
      <c r="Y109" s="4">
        <v>6972426.6704024654</v>
      </c>
      <c r="Z109" s="4">
        <v>5882543.0889753569</v>
      </c>
      <c r="AA109" s="4">
        <v>92631.937925063423</v>
      </c>
      <c r="AB109" s="4">
        <v>0</v>
      </c>
      <c r="AC109" s="4">
        <v>263012.25654230942</v>
      </c>
      <c r="AD109" s="4">
        <v>0</v>
      </c>
      <c r="AE109" s="4">
        <v>4697644.6069989633</v>
      </c>
      <c r="AF109" s="4">
        <v>527579.55674897949</v>
      </c>
      <c r="AG109" s="4">
        <v>13466932.779720776</v>
      </c>
      <c r="AH109" s="4">
        <v>31902770.897313915</v>
      </c>
    </row>
    <row r="110" spans="1:34" s="4" customFormat="1" ht="12.75" x14ac:dyDescent="0.2">
      <c r="A110" s="2"/>
      <c r="B110" s="483" t="s">
        <v>436</v>
      </c>
      <c r="C110" s="895" t="s">
        <v>437</v>
      </c>
      <c r="D110" s="895"/>
      <c r="E110" s="895"/>
      <c r="F110" s="895"/>
      <c r="G110" s="550">
        <f t="shared" si="1"/>
        <v>0</v>
      </c>
      <c r="H110" s="20">
        <v>0</v>
      </c>
      <c r="I110" s="21">
        <v>0</v>
      </c>
      <c r="J110" s="21">
        <v>0</v>
      </c>
      <c r="K110" s="21">
        <v>0</v>
      </c>
      <c r="L110" s="21">
        <v>0</v>
      </c>
      <c r="M110" s="21">
        <v>0</v>
      </c>
      <c r="N110" s="21">
        <v>0</v>
      </c>
      <c r="O110" s="21">
        <v>0</v>
      </c>
      <c r="P110" s="21">
        <v>0</v>
      </c>
      <c r="Q110" s="21">
        <v>0</v>
      </c>
      <c r="R110" s="21">
        <v>0</v>
      </c>
      <c r="S110" s="508">
        <v>0</v>
      </c>
    </row>
    <row r="111" spans="1:34" s="4" customFormat="1" ht="12.75" x14ac:dyDescent="0.2">
      <c r="A111" s="2"/>
      <c r="B111" s="483" t="s">
        <v>438</v>
      </c>
      <c r="C111" s="895" t="s">
        <v>439</v>
      </c>
      <c r="D111" s="895"/>
      <c r="E111" s="895"/>
      <c r="F111" s="895"/>
      <c r="G111" s="550">
        <f t="shared" si="1"/>
        <v>0</v>
      </c>
      <c r="H111" s="20">
        <v>0</v>
      </c>
      <c r="I111" s="21">
        <v>0</v>
      </c>
      <c r="J111" s="21">
        <v>0</v>
      </c>
      <c r="K111" s="21">
        <v>0</v>
      </c>
      <c r="L111" s="21">
        <v>0</v>
      </c>
      <c r="M111" s="21">
        <v>0</v>
      </c>
      <c r="N111" s="21">
        <v>0</v>
      </c>
      <c r="O111" s="21">
        <v>0</v>
      </c>
      <c r="P111" s="21">
        <v>0</v>
      </c>
      <c r="Q111" s="21">
        <v>0</v>
      </c>
      <c r="R111" s="21">
        <v>0</v>
      </c>
      <c r="S111" s="508">
        <v>0</v>
      </c>
      <c r="Y111" s="4">
        <v>0</v>
      </c>
      <c r="Z111" s="4">
        <v>0</v>
      </c>
      <c r="AA111" s="4">
        <v>0</v>
      </c>
      <c r="AB111" s="4">
        <v>0</v>
      </c>
      <c r="AC111" s="4">
        <v>0</v>
      </c>
      <c r="AD111" s="4">
        <v>0</v>
      </c>
      <c r="AE111" s="4">
        <v>0</v>
      </c>
      <c r="AF111" s="4">
        <v>0</v>
      </c>
      <c r="AG111" s="4">
        <v>0</v>
      </c>
      <c r="AH111" s="4">
        <v>0</v>
      </c>
    </row>
    <row r="112" spans="1:34" s="4" customFormat="1" ht="12.75" x14ac:dyDescent="0.2">
      <c r="A112" s="2"/>
      <c r="B112" s="479" t="s">
        <v>440</v>
      </c>
      <c r="C112" s="897" t="s">
        <v>441</v>
      </c>
      <c r="D112" s="897"/>
      <c r="E112" s="897"/>
      <c r="F112" s="897"/>
      <c r="G112" s="550">
        <f t="shared" si="1"/>
        <v>0</v>
      </c>
      <c r="H112" s="20">
        <v>0</v>
      </c>
      <c r="I112" s="21">
        <v>0</v>
      </c>
      <c r="J112" s="21">
        <v>0</v>
      </c>
      <c r="K112" s="21">
        <v>0</v>
      </c>
      <c r="L112" s="21">
        <v>0</v>
      </c>
      <c r="M112" s="21">
        <v>0</v>
      </c>
      <c r="N112" s="21">
        <v>0</v>
      </c>
      <c r="O112" s="21">
        <v>0</v>
      </c>
      <c r="P112" s="21">
        <v>0</v>
      </c>
      <c r="Q112" s="21">
        <v>0</v>
      </c>
      <c r="R112" s="21">
        <v>0</v>
      </c>
      <c r="S112" s="508">
        <v>0</v>
      </c>
    </row>
    <row r="113" spans="1:34" s="4" customFormat="1" ht="12.75" x14ac:dyDescent="0.2">
      <c r="A113" s="2"/>
      <c r="B113" s="483" t="s">
        <v>442</v>
      </c>
      <c r="C113" s="895" t="s">
        <v>443</v>
      </c>
      <c r="D113" s="895"/>
      <c r="E113" s="895"/>
      <c r="F113" s="895"/>
      <c r="G113" s="550">
        <f t="shared" si="1"/>
        <v>1792.3699999999997</v>
      </c>
      <c r="H113" s="20">
        <v>194.58682654354965</v>
      </c>
      <c r="I113" s="21">
        <v>0</v>
      </c>
      <c r="J113" s="21">
        <v>77.464105179530762</v>
      </c>
      <c r="K113" s="21">
        <v>9.0455291831731888</v>
      </c>
      <c r="L113" s="21">
        <v>0</v>
      </c>
      <c r="M113" s="21">
        <v>0</v>
      </c>
      <c r="N113" s="21">
        <v>0</v>
      </c>
      <c r="O113" s="21">
        <v>38.832480468477719</v>
      </c>
      <c r="P113" s="21">
        <v>0</v>
      </c>
      <c r="Q113" s="21">
        <v>0</v>
      </c>
      <c r="R113" s="21">
        <v>917.87505497514007</v>
      </c>
      <c r="S113" s="508">
        <v>554.56600365012832</v>
      </c>
      <c r="Y113" s="4">
        <v>1453776.3211131655</v>
      </c>
      <c r="Z113" s="4">
        <v>-1156693.7618112941</v>
      </c>
      <c r="AA113" s="4">
        <v>87271.583041874095</v>
      </c>
      <c r="AB113" s="4">
        <v>0</v>
      </c>
      <c r="AC113" s="4">
        <v>194977.41902755934</v>
      </c>
      <c r="AD113" s="4">
        <v>0</v>
      </c>
      <c r="AE113" s="4">
        <v>-10172433.822695287</v>
      </c>
      <c r="AF113" s="4">
        <v>-4356547.3013620786</v>
      </c>
      <c r="AG113" s="4">
        <v>13457857.489999998</v>
      </c>
      <c r="AH113" s="4">
        <v>-491792.07268606126</v>
      </c>
    </row>
    <row r="114" spans="1:34" s="4" customFormat="1" ht="12.75" x14ac:dyDescent="0.2">
      <c r="A114" s="2"/>
      <c r="B114" s="483" t="s">
        <v>444</v>
      </c>
      <c r="C114" s="895" t="s">
        <v>445</v>
      </c>
      <c r="D114" s="895"/>
      <c r="E114" s="895"/>
      <c r="F114" s="895"/>
      <c r="G114" s="550">
        <f t="shared" si="1"/>
        <v>41637</v>
      </c>
      <c r="H114" s="20">
        <v>11416.376130164566</v>
      </c>
      <c r="I114" s="21">
        <v>0</v>
      </c>
      <c r="J114" s="21">
        <v>11400.235756911618</v>
      </c>
      <c r="K114" s="21">
        <v>11.320413129364615</v>
      </c>
      <c r="L114" s="21">
        <v>0</v>
      </c>
      <c r="M114" s="21">
        <v>0</v>
      </c>
      <c r="N114" s="21">
        <v>0</v>
      </c>
      <c r="O114" s="21">
        <v>48.598563206109489</v>
      </c>
      <c r="P114" s="21">
        <v>0</v>
      </c>
      <c r="Q114" s="21">
        <v>0</v>
      </c>
      <c r="R114" s="21">
        <v>18066.433868812237</v>
      </c>
      <c r="S114" s="508">
        <v>694.03526777610512</v>
      </c>
    </row>
    <row r="115" spans="1:34" s="4" customFormat="1" ht="12.75" x14ac:dyDescent="0.2">
      <c r="A115" s="2"/>
      <c r="B115" s="483" t="s">
        <v>446</v>
      </c>
      <c r="C115" s="895" t="s">
        <v>447</v>
      </c>
      <c r="D115" s="895"/>
      <c r="E115" s="895"/>
      <c r="F115" s="895"/>
      <c r="G115" s="550">
        <f t="shared" si="1"/>
        <v>6440</v>
      </c>
      <c r="H115" s="20">
        <v>386.85764595026399</v>
      </c>
      <c r="I115" s="21">
        <v>0</v>
      </c>
      <c r="J115" s="21">
        <v>0.1523483590664497</v>
      </c>
      <c r="K115" s="21">
        <v>1.7789807611542155E-2</v>
      </c>
      <c r="L115" s="21">
        <v>0</v>
      </c>
      <c r="M115" s="21">
        <v>0</v>
      </c>
      <c r="N115" s="21">
        <v>0</v>
      </c>
      <c r="O115" s="21">
        <v>7.6371690657775881E-2</v>
      </c>
      <c r="P115" s="21">
        <v>0</v>
      </c>
      <c r="Q115" s="21">
        <v>0</v>
      </c>
      <c r="R115" s="21">
        <v>4195.8051813563125</v>
      </c>
      <c r="S115" s="508">
        <v>1857.0906628360881</v>
      </c>
    </row>
    <row r="116" spans="1:34" s="4" customFormat="1" ht="12.75" x14ac:dyDescent="0.2">
      <c r="A116" s="2"/>
      <c r="B116" s="483" t="s">
        <v>448</v>
      </c>
      <c r="C116" s="895" t="s">
        <v>449</v>
      </c>
      <c r="D116" s="895"/>
      <c r="E116" s="895"/>
      <c r="F116" s="895"/>
      <c r="G116" s="550">
        <f t="shared" si="1"/>
        <v>14200</v>
      </c>
      <c r="H116" s="20">
        <v>0</v>
      </c>
      <c r="I116" s="21">
        <v>0</v>
      </c>
      <c r="J116" s="21">
        <v>0</v>
      </c>
      <c r="K116" s="21">
        <v>0</v>
      </c>
      <c r="L116" s="21">
        <v>0</v>
      </c>
      <c r="M116" s="21">
        <v>0</v>
      </c>
      <c r="N116" s="21">
        <v>0</v>
      </c>
      <c r="O116" s="21">
        <v>0</v>
      </c>
      <c r="P116" s="21">
        <v>0</v>
      </c>
      <c r="Q116" s="21">
        <v>0</v>
      </c>
      <c r="R116" s="21">
        <v>14200</v>
      </c>
      <c r="S116" s="508">
        <v>0</v>
      </c>
    </row>
    <row r="117" spans="1:34" s="4" customFormat="1" ht="12.75" x14ac:dyDescent="0.2">
      <c r="A117" s="2"/>
      <c r="B117" s="483" t="s">
        <v>450</v>
      </c>
      <c r="C117" s="895" t="s">
        <v>451</v>
      </c>
      <c r="D117" s="895"/>
      <c r="E117" s="895"/>
      <c r="F117" s="895"/>
      <c r="G117" s="550">
        <f t="shared" si="1"/>
        <v>1445.53</v>
      </c>
      <c r="H117" s="20">
        <v>156.93249461522865</v>
      </c>
      <c r="I117" s="21">
        <v>0</v>
      </c>
      <c r="J117" s="21">
        <v>62.474091822652198</v>
      </c>
      <c r="K117" s="21">
        <v>7.2951364953398805</v>
      </c>
      <c r="L117" s="21">
        <v>0</v>
      </c>
      <c r="M117" s="21">
        <v>0</v>
      </c>
      <c r="N117" s="21">
        <v>0</v>
      </c>
      <c r="O117" s="21">
        <v>31.318040076322749</v>
      </c>
      <c r="P117" s="21">
        <v>0</v>
      </c>
      <c r="Q117" s="21">
        <v>0</v>
      </c>
      <c r="R117" s="21">
        <v>740.25783081518568</v>
      </c>
      <c r="S117" s="508">
        <v>447.25240617527083</v>
      </c>
    </row>
    <row r="118" spans="1:34" s="4" customFormat="1" ht="12.75" x14ac:dyDescent="0.2">
      <c r="A118" s="2"/>
      <c r="B118" s="487" t="s">
        <v>452</v>
      </c>
      <c r="C118" s="1051" t="s">
        <v>453</v>
      </c>
      <c r="D118" s="1050"/>
      <c r="E118" s="1050"/>
      <c r="F118" s="1050"/>
      <c r="G118" s="550">
        <f t="shared" si="1"/>
        <v>6023.04</v>
      </c>
      <c r="H118" s="20">
        <v>4508.2696529825598</v>
      </c>
      <c r="I118" s="21">
        <v>0</v>
      </c>
      <c r="J118" s="21">
        <v>73.43945751434687</v>
      </c>
      <c r="K118" s="21">
        <v>8.5755687050518929</v>
      </c>
      <c r="L118" s="21">
        <v>0</v>
      </c>
      <c r="M118" s="21">
        <v>0</v>
      </c>
      <c r="N118" s="21">
        <v>0</v>
      </c>
      <c r="O118" s="21">
        <v>36.814938905342807</v>
      </c>
      <c r="P118" s="21">
        <v>0</v>
      </c>
      <c r="Q118" s="21">
        <v>0</v>
      </c>
      <c r="R118" s="21">
        <v>870.18685553909506</v>
      </c>
      <c r="S118" s="508">
        <v>525.75352635360343</v>
      </c>
    </row>
    <row r="119" spans="1:34" s="4" customFormat="1" ht="12.75" x14ac:dyDescent="0.2">
      <c r="A119" s="2"/>
      <c r="B119" s="487" t="s">
        <v>454</v>
      </c>
      <c r="C119" s="1050" t="s">
        <v>455</v>
      </c>
      <c r="D119" s="1050"/>
      <c r="E119" s="1050"/>
      <c r="F119" s="1050"/>
      <c r="G119" s="550">
        <f t="shared" si="1"/>
        <v>20743.05</v>
      </c>
      <c r="H119" s="20">
        <v>14702.574431473879</v>
      </c>
      <c r="I119" s="21">
        <v>0</v>
      </c>
      <c r="J119" s="21">
        <v>5.7900189181613264</v>
      </c>
      <c r="K119" s="21">
        <v>0.67610391902122524</v>
      </c>
      <c r="L119" s="21">
        <v>0</v>
      </c>
      <c r="M119" s="21">
        <v>0</v>
      </c>
      <c r="N119" s="21">
        <v>0</v>
      </c>
      <c r="O119" s="21">
        <v>2.9025158946911644</v>
      </c>
      <c r="P119" s="21">
        <v>0</v>
      </c>
      <c r="Q119" s="21">
        <v>0</v>
      </c>
      <c r="R119" s="21">
        <v>68.606148880149263</v>
      </c>
      <c r="S119" s="508">
        <v>5962.500780914098</v>
      </c>
    </row>
    <row r="120" spans="1:34" s="4" customFormat="1" ht="12.75" x14ac:dyDescent="0.2">
      <c r="A120" s="2"/>
      <c r="B120" s="479" t="s">
        <v>456</v>
      </c>
      <c r="C120" s="897" t="s">
        <v>457</v>
      </c>
      <c r="D120" s="897"/>
      <c r="E120" s="897"/>
      <c r="F120" s="897"/>
      <c r="G120" s="550">
        <f t="shared" si="1"/>
        <v>0</v>
      </c>
      <c r="H120" s="20">
        <v>0</v>
      </c>
      <c r="I120" s="21">
        <v>0</v>
      </c>
      <c r="J120" s="21">
        <v>0</v>
      </c>
      <c r="K120" s="21">
        <v>0</v>
      </c>
      <c r="L120" s="21">
        <v>0</v>
      </c>
      <c r="M120" s="21">
        <v>0</v>
      </c>
      <c r="N120" s="21">
        <v>0</v>
      </c>
      <c r="O120" s="21">
        <v>0</v>
      </c>
      <c r="P120" s="21">
        <v>0</v>
      </c>
      <c r="Q120" s="21">
        <v>0</v>
      </c>
      <c r="R120" s="21">
        <v>0</v>
      </c>
      <c r="S120" s="508">
        <v>0</v>
      </c>
    </row>
    <row r="121" spans="1:34" s="4" customFormat="1" ht="12.75" x14ac:dyDescent="0.2">
      <c r="A121" s="2"/>
      <c r="B121" s="483" t="s">
        <v>458</v>
      </c>
      <c r="C121" s="895" t="s">
        <v>459</v>
      </c>
      <c r="D121" s="895"/>
      <c r="E121" s="895"/>
      <c r="F121" s="895"/>
      <c r="G121" s="550">
        <f t="shared" si="1"/>
        <v>6227.44</v>
      </c>
      <c r="H121" s="20">
        <v>676.07569145341802</v>
      </c>
      <c r="I121" s="21">
        <v>0</v>
      </c>
      <c r="J121" s="21">
        <v>269.14256942440295</v>
      </c>
      <c r="K121" s="21">
        <v>31.427936339293812</v>
      </c>
      <c r="L121" s="21">
        <v>0</v>
      </c>
      <c r="M121" s="21">
        <v>0</v>
      </c>
      <c r="N121" s="21">
        <v>0</v>
      </c>
      <c r="O121" s="21">
        <v>134.92021299654473</v>
      </c>
      <c r="P121" s="21">
        <v>0</v>
      </c>
      <c r="Q121" s="21">
        <v>0</v>
      </c>
      <c r="R121" s="21">
        <v>3189.0802860761933</v>
      </c>
      <c r="S121" s="508">
        <v>1926.7933037101466</v>
      </c>
    </row>
    <row r="122" spans="1:34" s="4" customFormat="1" ht="12.75" x14ac:dyDescent="0.2">
      <c r="A122" s="2"/>
      <c r="B122" s="483" t="s">
        <v>460</v>
      </c>
      <c r="C122" s="895" t="s">
        <v>461</v>
      </c>
      <c r="D122" s="895"/>
      <c r="E122" s="895"/>
      <c r="F122" s="895"/>
      <c r="G122" s="550">
        <f t="shared" si="1"/>
        <v>0</v>
      </c>
      <c r="H122" s="20">
        <v>0</v>
      </c>
      <c r="I122" s="21">
        <v>0</v>
      </c>
      <c r="J122" s="21">
        <v>0</v>
      </c>
      <c r="K122" s="21">
        <v>0</v>
      </c>
      <c r="L122" s="21">
        <v>0</v>
      </c>
      <c r="M122" s="21">
        <v>0</v>
      </c>
      <c r="N122" s="21">
        <v>0</v>
      </c>
      <c r="O122" s="21">
        <v>0</v>
      </c>
      <c r="P122" s="21">
        <v>0</v>
      </c>
      <c r="Q122" s="21">
        <v>0</v>
      </c>
      <c r="R122" s="21">
        <v>0</v>
      </c>
      <c r="S122" s="508">
        <v>0</v>
      </c>
    </row>
    <row r="123" spans="1:34" s="4" customFormat="1" ht="12.75" x14ac:dyDescent="0.2">
      <c r="A123" s="2"/>
      <c r="B123" s="483" t="s">
        <v>462</v>
      </c>
      <c r="C123" s="895" t="s">
        <v>463</v>
      </c>
      <c r="D123" s="895"/>
      <c r="E123" s="895"/>
      <c r="F123" s="895"/>
      <c r="G123" s="550">
        <f t="shared" si="1"/>
        <v>0</v>
      </c>
      <c r="H123" s="20">
        <v>0</v>
      </c>
      <c r="I123" s="21">
        <v>0</v>
      </c>
      <c r="J123" s="21">
        <v>0</v>
      </c>
      <c r="K123" s="21">
        <v>0</v>
      </c>
      <c r="L123" s="21">
        <v>0</v>
      </c>
      <c r="M123" s="21">
        <v>0</v>
      </c>
      <c r="N123" s="21">
        <v>0</v>
      </c>
      <c r="O123" s="21">
        <v>0</v>
      </c>
      <c r="P123" s="21">
        <v>0</v>
      </c>
      <c r="Q123" s="21">
        <v>0</v>
      </c>
      <c r="R123" s="21">
        <v>0</v>
      </c>
      <c r="S123" s="508">
        <v>0</v>
      </c>
    </row>
    <row r="124" spans="1:34" s="4" customFormat="1" ht="12.75" x14ac:dyDescent="0.2">
      <c r="A124" s="2"/>
      <c r="B124" s="483" t="s">
        <v>464</v>
      </c>
      <c r="C124" s="895" t="s">
        <v>465</v>
      </c>
      <c r="D124" s="895"/>
      <c r="E124" s="895"/>
      <c r="F124" s="895"/>
      <c r="G124" s="550">
        <f t="shared" si="1"/>
        <v>200.14999999999998</v>
      </c>
      <c r="H124" s="20">
        <v>21.72908123472914</v>
      </c>
      <c r="I124" s="21">
        <v>0</v>
      </c>
      <c r="J124" s="21">
        <v>8.6502455696553078</v>
      </c>
      <c r="K124" s="21">
        <v>1.0100942696051116</v>
      </c>
      <c r="L124" s="21">
        <v>0</v>
      </c>
      <c r="M124" s="21">
        <v>0</v>
      </c>
      <c r="N124" s="21">
        <v>0</v>
      </c>
      <c r="O124" s="21">
        <v>4.3363373442792597</v>
      </c>
      <c r="P124" s="21">
        <v>0</v>
      </c>
      <c r="Q124" s="21">
        <v>0</v>
      </c>
      <c r="R124" s="21">
        <v>102.49708054323287</v>
      </c>
      <c r="S124" s="508">
        <v>61.927161038498305</v>
      </c>
    </row>
    <row r="125" spans="1:34" s="4" customFormat="1" ht="12.75" x14ac:dyDescent="0.2">
      <c r="A125" s="2"/>
      <c r="B125" s="479" t="s">
        <v>466</v>
      </c>
      <c r="C125" s="897" t="s">
        <v>467</v>
      </c>
      <c r="D125" s="897"/>
      <c r="E125" s="897"/>
      <c r="F125" s="897"/>
      <c r="G125" s="550">
        <f t="shared" si="1"/>
        <v>0</v>
      </c>
      <c r="H125" s="20">
        <v>0</v>
      </c>
      <c r="I125" s="21">
        <v>0</v>
      </c>
      <c r="J125" s="21">
        <v>0</v>
      </c>
      <c r="K125" s="21">
        <v>0</v>
      </c>
      <c r="L125" s="21">
        <v>0</v>
      </c>
      <c r="M125" s="21">
        <v>0</v>
      </c>
      <c r="N125" s="21">
        <v>0</v>
      </c>
      <c r="O125" s="21">
        <v>0</v>
      </c>
      <c r="P125" s="21">
        <v>0</v>
      </c>
      <c r="Q125" s="21">
        <v>0</v>
      </c>
      <c r="R125" s="21">
        <v>0</v>
      </c>
      <c r="S125" s="508">
        <v>0</v>
      </c>
    </row>
    <row r="126" spans="1:34" s="4" customFormat="1" ht="12.75" x14ac:dyDescent="0.2">
      <c r="A126" s="2"/>
      <c r="B126" s="483" t="s">
        <v>468</v>
      </c>
      <c r="C126" s="895" t="s">
        <v>469</v>
      </c>
      <c r="D126" s="895"/>
      <c r="E126" s="895"/>
      <c r="F126" s="895"/>
      <c r="G126" s="550">
        <f t="shared" si="1"/>
        <v>13162.449999999999</v>
      </c>
      <c r="H126" s="20">
        <v>1428.9680004899353</v>
      </c>
      <c r="I126" s="21">
        <v>0</v>
      </c>
      <c r="J126" s="21">
        <v>568.86547488538349</v>
      </c>
      <c r="K126" s="21">
        <v>66.42675652742345</v>
      </c>
      <c r="L126" s="21">
        <v>0</v>
      </c>
      <c r="M126" s="21">
        <v>0</v>
      </c>
      <c r="N126" s="21">
        <v>0</v>
      </c>
      <c r="O126" s="21">
        <v>285.17023970626298</v>
      </c>
      <c r="P126" s="21">
        <v>0</v>
      </c>
      <c r="Q126" s="21">
        <v>0</v>
      </c>
      <c r="R126" s="21">
        <v>6740.5081079004522</v>
      </c>
      <c r="S126" s="508">
        <v>4072.5114204905417</v>
      </c>
    </row>
    <row r="127" spans="1:34" s="4" customFormat="1" ht="12.75" x14ac:dyDescent="0.2">
      <c r="A127" s="2"/>
      <c r="B127" s="483" t="s">
        <v>470</v>
      </c>
      <c r="C127" s="895" t="s">
        <v>471</v>
      </c>
      <c r="D127" s="895"/>
      <c r="E127" s="895"/>
      <c r="F127" s="895"/>
      <c r="G127" s="550">
        <f t="shared" si="1"/>
        <v>5845.03</v>
      </c>
      <c r="H127" s="20">
        <v>634.55973864316195</v>
      </c>
      <c r="I127" s="21">
        <v>0</v>
      </c>
      <c r="J127" s="21">
        <v>252.61526286286468</v>
      </c>
      <c r="K127" s="21">
        <v>29.49803301858589</v>
      </c>
      <c r="L127" s="21">
        <v>0</v>
      </c>
      <c r="M127" s="21">
        <v>0</v>
      </c>
      <c r="N127" s="21">
        <v>0</v>
      </c>
      <c r="O127" s="21">
        <v>126.63513298742242</v>
      </c>
      <c r="P127" s="21">
        <v>0</v>
      </c>
      <c r="Q127" s="21">
        <v>0</v>
      </c>
      <c r="R127" s="21">
        <v>2993.2476177247686</v>
      </c>
      <c r="S127" s="508">
        <v>1808.4742147631962</v>
      </c>
    </row>
    <row r="128" spans="1:34" s="4" customFormat="1" ht="12.75" x14ac:dyDescent="0.2">
      <c r="A128" s="2"/>
      <c r="B128" s="483" t="s">
        <v>472</v>
      </c>
      <c r="C128" s="895" t="s">
        <v>473</v>
      </c>
      <c r="D128" s="895"/>
      <c r="E128" s="895"/>
      <c r="F128" s="895"/>
      <c r="G128" s="550">
        <f t="shared" si="1"/>
        <v>17278.89</v>
      </c>
      <c r="H128" s="20">
        <v>1862.8048762598605</v>
      </c>
      <c r="I128" s="21">
        <v>0</v>
      </c>
      <c r="J128" s="21">
        <v>741.57390521624723</v>
      </c>
      <c r="K128" s="21">
        <v>86.594021651279405</v>
      </c>
      <c r="L128" s="21">
        <v>0</v>
      </c>
      <c r="M128" s="21">
        <v>0</v>
      </c>
      <c r="N128" s="21">
        <v>0</v>
      </c>
      <c r="O128" s="21">
        <v>371.7483616896161</v>
      </c>
      <c r="P128" s="21">
        <v>0</v>
      </c>
      <c r="Q128" s="21">
        <v>0</v>
      </c>
      <c r="R128" s="21">
        <v>8786.9367036638032</v>
      </c>
      <c r="S128" s="508">
        <v>5429.2321315191939</v>
      </c>
    </row>
    <row r="129" spans="1:19" s="4" customFormat="1" ht="12.75" x14ac:dyDescent="0.2">
      <c r="A129" s="2"/>
      <c r="B129" s="483" t="s">
        <v>474</v>
      </c>
      <c r="C129" s="895" t="s">
        <v>475</v>
      </c>
      <c r="D129" s="895"/>
      <c r="E129" s="895"/>
      <c r="F129" s="895"/>
      <c r="G129" s="550">
        <f t="shared" si="1"/>
        <v>1543.2399999999998</v>
      </c>
      <c r="H129" s="20">
        <v>167.5402814123577</v>
      </c>
      <c r="I129" s="21">
        <v>0</v>
      </c>
      <c r="J129" s="21">
        <v>66.697002112989537</v>
      </c>
      <c r="K129" s="21">
        <v>7.7882482169642397</v>
      </c>
      <c r="L129" s="21">
        <v>0</v>
      </c>
      <c r="M129" s="21">
        <v>0</v>
      </c>
      <c r="N129" s="21">
        <v>0</v>
      </c>
      <c r="O129" s="21">
        <v>33.434969988436293</v>
      </c>
      <c r="P129" s="21">
        <v>0</v>
      </c>
      <c r="Q129" s="21">
        <v>0</v>
      </c>
      <c r="R129" s="21">
        <v>790.29525144910667</v>
      </c>
      <c r="S129" s="508">
        <v>477.48424682014547</v>
      </c>
    </row>
    <row r="130" spans="1:19" s="4" customFormat="1" ht="12.75" x14ac:dyDescent="0.2">
      <c r="A130" s="2"/>
      <c r="B130" s="483" t="s">
        <v>476</v>
      </c>
      <c r="C130" s="895" t="s">
        <v>477</v>
      </c>
      <c r="D130" s="895"/>
      <c r="E130" s="895"/>
      <c r="F130" s="895"/>
      <c r="G130" s="550">
        <f t="shared" si="1"/>
        <v>13152.34</v>
      </c>
      <c r="H130" s="20">
        <v>1427.8704186199222</v>
      </c>
      <c r="I130" s="21">
        <v>0</v>
      </c>
      <c r="J130" s="21">
        <v>568.4285326784925</v>
      </c>
      <c r="K130" s="21">
        <v>66.375734528594023</v>
      </c>
      <c r="L130" s="21">
        <v>0</v>
      </c>
      <c r="M130" s="21">
        <v>0</v>
      </c>
      <c r="N130" s="21">
        <v>0</v>
      </c>
      <c r="O130" s="21">
        <v>284.95120213169059</v>
      </c>
      <c r="P130" s="21">
        <v>0</v>
      </c>
      <c r="Q130" s="21">
        <v>0</v>
      </c>
      <c r="R130" s="21">
        <v>6735.3307634873017</v>
      </c>
      <c r="S130" s="508">
        <v>4069.3833485539981</v>
      </c>
    </row>
    <row r="131" spans="1:19" s="4" customFormat="1" ht="12.75" x14ac:dyDescent="0.2">
      <c r="A131" s="2"/>
      <c r="B131" s="483" t="s">
        <v>478</v>
      </c>
      <c r="C131" s="895" t="s">
        <v>479</v>
      </c>
      <c r="D131" s="895"/>
      <c r="E131" s="895"/>
      <c r="F131" s="895"/>
      <c r="G131" s="550">
        <f t="shared" si="1"/>
        <v>307.5</v>
      </c>
      <c r="H131" s="20">
        <v>33.383424829773723</v>
      </c>
      <c r="I131" s="21">
        <v>0</v>
      </c>
      <c r="J131" s="21">
        <v>13.289785224426716</v>
      </c>
      <c r="K131" s="21">
        <v>1.5518560474822476</v>
      </c>
      <c r="L131" s="21">
        <v>0</v>
      </c>
      <c r="M131" s="21">
        <v>0</v>
      </c>
      <c r="N131" s="21">
        <v>0</v>
      </c>
      <c r="O131" s="21">
        <v>6.6621220752729071</v>
      </c>
      <c r="P131" s="21">
        <v>0</v>
      </c>
      <c r="Q131" s="21">
        <v>0</v>
      </c>
      <c r="R131" s="21">
        <v>157.47115796674549</v>
      </c>
      <c r="S131" s="508">
        <v>95.141653856298916</v>
      </c>
    </row>
    <row r="132" spans="1:19" s="4" customFormat="1" ht="12.75" x14ac:dyDescent="0.2">
      <c r="A132" s="2"/>
      <c r="B132" s="483" t="s">
        <v>480</v>
      </c>
      <c r="C132" s="1050" t="s">
        <v>481</v>
      </c>
      <c r="D132" s="1050"/>
      <c r="E132" s="1050"/>
      <c r="F132" s="1050"/>
      <c r="G132" s="550">
        <f t="shared" si="1"/>
        <v>0</v>
      </c>
      <c r="H132" s="20">
        <v>0</v>
      </c>
      <c r="I132" s="21">
        <v>0</v>
      </c>
      <c r="J132" s="21">
        <v>0</v>
      </c>
      <c r="K132" s="21">
        <v>0</v>
      </c>
      <c r="L132" s="21">
        <v>0</v>
      </c>
      <c r="M132" s="21">
        <v>0</v>
      </c>
      <c r="N132" s="21">
        <v>0</v>
      </c>
      <c r="O132" s="21">
        <v>0</v>
      </c>
      <c r="P132" s="21">
        <v>0</v>
      </c>
      <c r="Q132" s="21">
        <v>0</v>
      </c>
      <c r="R132" s="21">
        <v>0</v>
      </c>
      <c r="S132" s="508">
        <v>0</v>
      </c>
    </row>
    <row r="133" spans="1:19" s="4" customFormat="1" ht="12.75" x14ac:dyDescent="0.2">
      <c r="A133" s="2"/>
      <c r="B133" s="483" t="s">
        <v>482</v>
      </c>
      <c r="C133" s="895" t="s">
        <v>483</v>
      </c>
      <c r="D133" s="895"/>
      <c r="E133" s="895"/>
      <c r="F133" s="895"/>
      <c r="G133" s="550">
        <f t="shared" si="1"/>
        <v>0</v>
      </c>
      <c r="H133" s="20">
        <v>0</v>
      </c>
      <c r="I133" s="21">
        <v>0</v>
      </c>
      <c r="J133" s="21">
        <v>0</v>
      </c>
      <c r="K133" s="21">
        <v>0</v>
      </c>
      <c r="L133" s="21">
        <v>0</v>
      </c>
      <c r="M133" s="21">
        <v>0</v>
      </c>
      <c r="N133" s="21">
        <v>0</v>
      </c>
      <c r="O133" s="21">
        <v>0</v>
      </c>
      <c r="P133" s="21">
        <v>0</v>
      </c>
      <c r="Q133" s="21">
        <v>0</v>
      </c>
      <c r="R133" s="21">
        <v>0</v>
      </c>
      <c r="S133" s="508">
        <v>0</v>
      </c>
    </row>
    <row r="134" spans="1:19" s="4" customFormat="1" ht="12.75" x14ac:dyDescent="0.2">
      <c r="A134" s="2"/>
      <c r="B134" s="483" t="s">
        <v>484</v>
      </c>
      <c r="C134" s="1049" t="s">
        <v>485</v>
      </c>
      <c r="D134" s="895"/>
      <c r="E134" s="895"/>
      <c r="F134" s="895"/>
      <c r="G134" s="550">
        <f t="shared" si="1"/>
        <v>1026.1600000000001</v>
      </c>
      <c r="H134" s="20">
        <v>111.40401698640846</v>
      </c>
      <c r="I134" s="21">
        <v>0</v>
      </c>
      <c r="J134" s="21">
        <v>44.349417905358436</v>
      </c>
      <c r="K134" s="21">
        <v>5.1787076477540914</v>
      </c>
      <c r="L134" s="21">
        <v>0</v>
      </c>
      <c r="M134" s="21">
        <v>0</v>
      </c>
      <c r="N134" s="21">
        <v>0</v>
      </c>
      <c r="O134" s="21">
        <v>22.232205491909092</v>
      </c>
      <c r="P134" s="21">
        <v>0</v>
      </c>
      <c r="Q134" s="21">
        <v>0</v>
      </c>
      <c r="R134" s="21">
        <v>525.49789742814812</v>
      </c>
      <c r="S134" s="508">
        <v>317.49775454042179</v>
      </c>
    </row>
    <row r="135" spans="1:19" s="4" customFormat="1" ht="12.75" x14ac:dyDescent="0.2">
      <c r="A135" s="2"/>
      <c r="B135" s="483" t="s">
        <v>486</v>
      </c>
      <c r="C135" s="895" t="s">
        <v>487</v>
      </c>
      <c r="D135" s="895"/>
      <c r="E135" s="895"/>
      <c r="F135" s="895"/>
      <c r="G135" s="550">
        <f t="shared" si="1"/>
        <v>7010.1299999999992</v>
      </c>
      <c r="H135" s="20">
        <v>761.04763545346873</v>
      </c>
      <c r="I135" s="21">
        <v>0</v>
      </c>
      <c r="J135" s="21">
        <v>302.96950274897705</v>
      </c>
      <c r="K135" s="21">
        <v>35.37792726548529</v>
      </c>
      <c r="L135" s="21">
        <v>0</v>
      </c>
      <c r="M135" s="21">
        <v>0</v>
      </c>
      <c r="N135" s="21">
        <v>0</v>
      </c>
      <c r="O135" s="21">
        <v>151.8775343854727</v>
      </c>
      <c r="P135" s="21">
        <v>0</v>
      </c>
      <c r="Q135" s="21">
        <v>0</v>
      </c>
      <c r="R135" s="21">
        <v>3589.8968734875493</v>
      </c>
      <c r="S135" s="508">
        <v>2168.9605266590461</v>
      </c>
    </row>
    <row r="136" spans="1:19" s="4" customFormat="1" ht="12.75" x14ac:dyDescent="0.2">
      <c r="A136" s="2"/>
      <c r="B136" s="479" t="s">
        <v>488</v>
      </c>
      <c r="C136" s="897" t="s">
        <v>489</v>
      </c>
      <c r="D136" s="897"/>
      <c r="E136" s="897"/>
      <c r="F136" s="897"/>
      <c r="G136" s="550">
        <f t="shared" si="1"/>
        <v>0</v>
      </c>
      <c r="H136" s="20">
        <v>0</v>
      </c>
      <c r="I136" s="21">
        <v>0</v>
      </c>
      <c r="J136" s="21">
        <v>0</v>
      </c>
      <c r="K136" s="21">
        <v>0</v>
      </c>
      <c r="L136" s="21">
        <v>0</v>
      </c>
      <c r="M136" s="21">
        <v>0</v>
      </c>
      <c r="N136" s="21">
        <v>0</v>
      </c>
      <c r="O136" s="21">
        <v>0</v>
      </c>
      <c r="P136" s="21">
        <v>0</v>
      </c>
      <c r="Q136" s="21">
        <v>0</v>
      </c>
      <c r="R136" s="21">
        <v>0</v>
      </c>
      <c r="S136" s="508">
        <v>0</v>
      </c>
    </row>
    <row r="137" spans="1:19" s="4" customFormat="1" ht="12.75" x14ac:dyDescent="0.2">
      <c r="A137" s="2"/>
      <c r="B137" s="483" t="s">
        <v>490</v>
      </c>
      <c r="C137" s="1050" t="s">
        <v>491</v>
      </c>
      <c r="D137" s="1050"/>
      <c r="E137" s="1050"/>
      <c r="F137" s="1050"/>
      <c r="G137" s="550">
        <f t="shared" si="1"/>
        <v>0</v>
      </c>
      <c r="H137" s="20">
        <v>0</v>
      </c>
      <c r="I137" s="21">
        <v>0</v>
      </c>
      <c r="J137" s="21">
        <v>0</v>
      </c>
      <c r="K137" s="21">
        <v>0</v>
      </c>
      <c r="L137" s="21">
        <v>0</v>
      </c>
      <c r="M137" s="21">
        <v>0</v>
      </c>
      <c r="N137" s="21">
        <v>0</v>
      </c>
      <c r="O137" s="21">
        <v>0</v>
      </c>
      <c r="P137" s="21">
        <v>0</v>
      </c>
      <c r="Q137" s="21">
        <v>0</v>
      </c>
      <c r="R137" s="21">
        <v>0</v>
      </c>
      <c r="S137" s="508">
        <v>0</v>
      </c>
    </row>
    <row r="138" spans="1:19" s="4" customFormat="1" ht="12.75" x14ac:dyDescent="0.2">
      <c r="A138" s="2"/>
      <c r="B138" s="483" t="s">
        <v>492</v>
      </c>
      <c r="C138" s="1050" t="s">
        <v>493</v>
      </c>
      <c r="D138" s="1050"/>
      <c r="E138" s="1050"/>
      <c r="F138" s="1050"/>
      <c r="G138" s="550">
        <f t="shared" si="1"/>
        <v>0</v>
      </c>
      <c r="H138" s="20">
        <v>0</v>
      </c>
      <c r="I138" s="21">
        <v>0</v>
      </c>
      <c r="J138" s="21">
        <v>0</v>
      </c>
      <c r="K138" s="21">
        <v>0</v>
      </c>
      <c r="L138" s="21">
        <v>0</v>
      </c>
      <c r="M138" s="21">
        <v>0</v>
      </c>
      <c r="N138" s="21">
        <v>0</v>
      </c>
      <c r="O138" s="21">
        <v>0</v>
      </c>
      <c r="P138" s="21">
        <v>0</v>
      </c>
      <c r="Q138" s="21">
        <v>0</v>
      </c>
      <c r="R138" s="21">
        <v>0</v>
      </c>
      <c r="S138" s="508">
        <v>0</v>
      </c>
    </row>
    <row r="139" spans="1:19" s="4" customFormat="1" ht="12.75" x14ac:dyDescent="0.2">
      <c r="A139" s="2"/>
      <c r="B139" s="483" t="s">
        <v>494</v>
      </c>
      <c r="C139" s="1050" t="s">
        <v>495</v>
      </c>
      <c r="D139" s="1050"/>
      <c r="E139" s="1050"/>
      <c r="F139" s="1050"/>
      <c r="G139" s="550">
        <f t="shared" si="1"/>
        <v>1646.45</v>
      </c>
      <c r="H139" s="20">
        <v>0</v>
      </c>
      <c r="I139" s="21">
        <v>0</v>
      </c>
      <c r="J139" s="21">
        <v>0</v>
      </c>
      <c r="K139" s="21">
        <v>0</v>
      </c>
      <c r="L139" s="21">
        <v>0</v>
      </c>
      <c r="M139" s="21">
        <v>0</v>
      </c>
      <c r="N139" s="21">
        <v>0</v>
      </c>
      <c r="O139" s="21">
        <v>0</v>
      </c>
      <c r="P139" s="21">
        <v>0</v>
      </c>
      <c r="Q139" s="21">
        <v>0</v>
      </c>
      <c r="R139" s="21">
        <v>0</v>
      </c>
      <c r="S139" s="508">
        <v>1646.45</v>
      </c>
    </row>
    <row r="140" spans="1:19" s="4" customFormat="1" ht="12.75" x14ac:dyDescent="0.2">
      <c r="A140" s="2"/>
      <c r="B140" s="483" t="s">
        <v>496</v>
      </c>
      <c r="C140" s="1050" t="s">
        <v>497</v>
      </c>
      <c r="D140" s="1050"/>
      <c r="E140" s="1050"/>
      <c r="F140" s="1050"/>
      <c r="G140" s="550">
        <f t="shared" si="1"/>
        <v>0</v>
      </c>
      <c r="H140" s="20">
        <v>0</v>
      </c>
      <c r="I140" s="21">
        <v>0</v>
      </c>
      <c r="J140" s="21">
        <v>0</v>
      </c>
      <c r="K140" s="21">
        <v>0</v>
      </c>
      <c r="L140" s="21">
        <v>0</v>
      </c>
      <c r="M140" s="21">
        <v>0</v>
      </c>
      <c r="N140" s="21">
        <v>0</v>
      </c>
      <c r="O140" s="21">
        <v>0</v>
      </c>
      <c r="P140" s="21">
        <v>0</v>
      </c>
      <c r="Q140" s="21">
        <v>0</v>
      </c>
      <c r="R140" s="21">
        <v>0</v>
      </c>
      <c r="S140" s="508">
        <v>0</v>
      </c>
    </row>
    <row r="141" spans="1:19" s="4" customFormat="1" ht="12.75" x14ac:dyDescent="0.2">
      <c r="A141" s="2"/>
      <c r="B141" s="483" t="s">
        <v>498</v>
      </c>
      <c r="C141" s="1050" t="s">
        <v>499</v>
      </c>
      <c r="D141" s="1050"/>
      <c r="E141" s="1050"/>
      <c r="F141" s="1050"/>
      <c r="G141" s="550">
        <f t="shared" si="1"/>
        <v>0</v>
      </c>
      <c r="H141" s="20">
        <v>0</v>
      </c>
      <c r="I141" s="21">
        <v>0</v>
      </c>
      <c r="J141" s="21">
        <v>0</v>
      </c>
      <c r="K141" s="21">
        <v>0</v>
      </c>
      <c r="L141" s="21">
        <v>0</v>
      </c>
      <c r="M141" s="21">
        <v>0</v>
      </c>
      <c r="N141" s="21">
        <v>0</v>
      </c>
      <c r="O141" s="21">
        <v>0</v>
      </c>
      <c r="P141" s="21">
        <v>0</v>
      </c>
      <c r="Q141" s="21">
        <v>0</v>
      </c>
      <c r="R141" s="21">
        <v>0</v>
      </c>
      <c r="S141" s="508">
        <v>0</v>
      </c>
    </row>
    <row r="142" spans="1:19" s="4" customFormat="1" ht="12.75" x14ac:dyDescent="0.2">
      <c r="A142" s="2"/>
      <c r="B142" s="483" t="s">
        <v>500</v>
      </c>
      <c r="C142" s="1050" t="s">
        <v>501</v>
      </c>
      <c r="D142" s="1050"/>
      <c r="E142" s="1050"/>
      <c r="F142" s="1050"/>
      <c r="G142" s="550">
        <f t="shared" si="1"/>
        <v>0</v>
      </c>
      <c r="H142" s="20">
        <v>0</v>
      </c>
      <c r="I142" s="21">
        <v>0</v>
      </c>
      <c r="J142" s="21">
        <v>0</v>
      </c>
      <c r="K142" s="21">
        <v>0</v>
      </c>
      <c r="L142" s="21">
        <v>0</v>
      </c>
      <c r="M142" s="21">
        <v>0</v>
      </c>
      <c r="N142" s="21">
        <v>0</v>
      </c>
      <c r="O142" s="21">
        <v>0</v>
      </c>
      <c r="P142" s="21">
        <v>0</v>
      </c>
      <c r="Q142" s="21">
        <v>0</v>
      </c>
      <c r="R142" s="21">
        <v>0</v>
      </c>
      <c r="S142" s="508">
        <v>0</v>
      </c>
    </row>
    <row r="143" spans="1:19" s="4" customFormat="1" ht="12.75" x14ac:dyDescent="0.2">
      <c r="A143" s="2"/>
      <c r="B143" s="483" t="s">
        <v>502</v>
      </c>
      <c r="C143" s="895" t="s">
        <v>503</v>
      </c>
      <c r="D143" s="895"/>
      <c r="E143" s="895"/>
      <c r="F143" s="895"/>
      <c r="G143" s="550">
        <f t="shared" si="1"/>
        <v>0</v>
      </c>
      <c r="H143" s="20">
        <v>0</v>
      </c>
      <c r="I143" s="21">
        <v>0</v>
      </c>
      <c r="J143" s="21">
        <v>0</v>
      </c>
      <c r="K143" s="21">
        <v>0</v>
      </c>
      <c r="L143" s="21">
        <v>0</v>
      </c>
      <c r="M143" s="21">
        <v>0</v>
      </c>
      <c r="N143" s="21">
        <v>0</v>
      </c>
      <c r="O143" s="21">
        <v>0</v>
      </c>
      <c r="P143" s="21">
        <v>0</v>
      </c>
      <c r="Q143" s="21">
        <v>0</v>
      </c>
      <c r="R143" s="21">
        <v>0</v>
      </c>
      <c r="S143" s="508">
        <v>0</v>
      </c>
    </row>
    <row r="144" spans="1:19" s="4" customFormat="1" ht="12.75" x14ac:dyDescent="0.2">
      <c r="A144" s="2"/>
      <c r="B144" s="483" t="s">
        <v>504</v>
      </c>
      <c r="C144" s="895" t="s">
        <v>505</v>
      </c>
      <c r="D144" s="895"/>
      <c r="E144" s="895"/>
      <c r="F144" s="895"/>
      <c r="G144" s="550">
        <f t="shared" si="1"/>
        <v>0</v>
      </c>
      <c r="H144" s="20">
        <v>0</v>
      </c>
      <c r="I144" s="21">
        <v>0</v>
      </c>
      <c r="J144" s="21">
        <v>0</v>
      </c>
      <c r="K144" s="21">
        <v>0</v>
      </c>
      <c r="L144" s="21">
        <v>0</v>
      </c>
      <c r="M144" s="21">
        <v>0</v>
      </c>
      <c r="N144" s="21">
        <v>0</v>
      </c>
      <c r="O144" s="21">
        <v>0</v>
      </c>
      <c r="P144" s="21">
        <v>0</v>
      </c>
      <c r="Q144" s="21">
        <v>0</v>
      </c>
      <c r="R144" s="21">
        <v>0</v>
      </c>
      <c r="S144" s="508">
        <v>0</v>
      </c>
    </row>
    <row r="145" spans="1:19" s="4" customFormat="1" ht="12.75" x14ac:dyDescent="0.2">
      <c r="A145" s="2"/>
      <c r="B145" s="479" t="s">
        <v>506</v>
      </c>
      <c r="C145" s="899" t="s">
        <v>507</v>
      </c>
      <c r="D145" s="897"/>
      <c r="E145" s="897"/>
      <c r="F145" s="897"/>
      <c r="G145" s="550">
        <f t="shared" si="1"/>
        <v>0</v>
      </c>
      <c r="H145" s="20">
        <v>0</v>
      </c>
      <c r="I145" s="21">
        <v>0</v>
      </c>
      <c r="J145" s="21">
        <v>0</v>
      </c>
      <c r="K145" s="21">
        <v>0</v>
      </c>
      <c r="L145" s="21">
        <v>0</v>
      </c>
      <c r="M145" s="21">
        <v>0</v>
      </c>
      <c r="N145" s="21">
        <v>0</v>
      </c>
      <c r="O145" s="21">
        <v>0</v>
      </c>
      <c r="P145" s="21">
        <v>0</v>
      </c>
      <c r="Q145" s="21">
        <v>0</v>
      </c>
      <c r="R145" s="21">
        <v>0</v>
      </c>
      <c r="S145" s="508">
        <v>0</v>
      </c>
    </row>
    <row r="146" spans="1:19" s="4" customFormat="1" ht="12.75" x14ac:dyDescent="0.2">
      <c r="A146" s="2"/>
      <c r="B146" s="483" t="s">
        <v>508</v>
      </c>
      <c r="C146" s="895" t="s">
        <v>509</v>
      </c>
      <c r="D146" s="895"/>
      <c r="E146" s="895"/>
      <c r="F146" s="895"/>
      <c r="G146" s="550">
        <f t="shared" si="1"/>
        <v>0</v>
      </c>
      <c r="H146" s="20">
        <v>0</v>
      </c>
      <c r="I146" s="21">
        <v>0</v>
      </c>
      <c r="J146" s="21">
        <v>0</v>
      </c>
      <c r="K146" s="21">
        <v>0</v>
      </c>
      <c r="L146" s="21">
        <v>0</v>
      </c>
      <c r="M146" s="21">
        <v>0</v>
      </c>
      <c r="N146" s="21">
        <v>0</v>
      </c>
      <c r="O146" s="21">
        <v>0</v>
      </c>
      <c r="P146" s="21">
        <v>0</v>
      </c>
      <c r="Q146" s="21">
        <v>0</v>
      </c>
      <c r="R146" s="21">
        <v>0</v>
      </c>
      <c r="S146" s="508">
        <v>0</v>
      </c>
    </row>
    <row r="147" spans="1:19" s="4" customFormat="1" ht="12.75" x14ac:dyDescent="0.2">
      <c r="A147" s="2"/>
      <c r="B147" s="483" t="s">
        <v>510</v>
      </c>
      <c r="C147" s="895" t="s">
        <v>511</v>
      </c>
      <c r="D147" s="895"/>
      <c r="E147" s="895"/>
      <c r="F147" s="895"/>
      <c r="G147" s="550">
        <f t="shared" si="1"/>
        <v>0</v>
      </c>
      <c r="H147" s="20">
        <v>0</v>
      </c>
      <c r="I147" s="21">
        <v>0</v>
      </c>
      <c r="J147" s="21">
        <v>0</v>
      </c>
      <c r="K147" s="21">
        <v>0</v>
      </c>
      <c r="L147" s="21">
        <v>0</v>
      </c>
      <c r="M147" s="21">
        <v>0</v>
      </c>
      <c r="N147" s="21">
        <v>0</v>
      </c>
      <c r="O147" s="21">
        <v>0</v>
      </c>
      <c r="P147" s="21">
        <v>0</v>
      </c>
      <c r="Q147" s="21">
        <v>0</v>
      </c>
      <c r="R147" s="21">
        <v>0</v>
      </c>
      <c r="S147" s="508">
        <v>0</v>
      </c>
    </row>
    <row r="148" spans="1:19" s="4" customFormat="1" ht="12.75" x14ac:dyDescent="0.2">
      <c r="A148" s="2"/>
      <c r="B148" s="479" t="s">
        <v>512</v>
      </c>
      <c r="C148" s="897" t="s">
        <v>513</v>
      </c>
      <c r="D148" s="897"/>
      <c r="E148" s="897"/>
      <c r="F148" s="897"/>
      <c r="G148" s="550">
        <f t="shared" si="1"/>
        <v>0</v>
      </c>
      <c r="H148" s="20">
        <v>0</v>
      </c>
      <c r="I148" s="21">
        <v>0</v>
      </c>
      <c r="J148" s="21">
        <v>0</v>
      </c>
      <c r="K148" s="21">
        <v>0</v>
      </c>
      <c r="L148" s="21">
        <v>0</v>
      </c>
      <c r="M148" s="21">
        <v>0</v>
      </c>
      <c r="N148" s="21">
        <v>0</v>
      </c>
      <c r="O148" s="21">
        <v>0</v>
      </c>
      <c r="P148" s="21">
        <v>0</v>
      </c>
      <c r="Q148" s="21">
        <v>0</v>
      </c>
      <c r="R148" s="21">
        <v>0</v>
      </c>
      <c r="S148" s="508">
        <v>0</v>
      </c>
    </row>
    <row r="149" spans="1:19" s="4" customFormat="1" ht="12.75" x14ac:dyDescent="0.2">
      <c r="A149" s="2"/>
      <c r="B149" s="483" t="s">
        <v>514</v>
      </c>
      <c r="C149" s="895" t="s">
        <v>515</v>
      </c>
      <c r="D149" s="895"/>
      <c r="E149" s="895"/>
      <c r="F149" s="895"/>
      <c r="G149" s="550">
        <f t="shared" si="1"/>
        <v>9863.9200000000019</v>
      </c>
      <c r="H149" s="20">
        <v>157.72826861198388</v>
      </c>
      <c r="I149" s="21">
        <v>0</v>
      </c>
      <c r="J149" s="21">
        <v>62.790885727351537</v>
      </c>
      <c r="K149" s="21">
        <v>7.3321287061627904</v>
      </c>
      <c r="L149" s="21">
        <v>0</v>
      </c>
      <c r="M149" s="21">
        <v>0</v>
      </c>
      <c r="N149" s="21">
        <v>0</v>
      </c>
      <c r="O149" s="21">
        <v>31.476847734247137</v>
      </c>
      <c r="P149" s="21">
        <v>0</v>
      </c>
      <c r="Q149" s="21">
        <v>0</v>
      </c>
      <c r="R149" s="21">
        <v>744.01153354005146</v>
      </c>
      <c r="S149" s="508">
        <v>8860.5803356802044</v>
      </c>
    </row>
    <row r="150" spans="1:19" s="4" customFormat="1" ht="12.75" x14ac:dyDescent="0.2">
      <c r="A150" s="2"/>
      <c r="B150" s="483" t="s">
        <v>516</v>
      </c>
      <c r="C150" s="895" t="s">
        <v>517</v>
      </c>
      <c r="D150" s="895"/>
      <c r="E150" s="895"/>
      <c r="F150" s="895"/>
      <c r="G150" s="550">
        <f t="shared" si="1"/>
        <v>33</v>
      </c>
      <c r="H150" s="20">
        <v>3.5826114451464481</v>
      </c>
      <c r="I150" s="21">
        <v>0</v>
      </c>
      <c r="J150" s="21">
        <v>1.4262208533531111</v>
      </c>
      <c r="K150" s="21">
        <v>0.16654064899809487</v>
      </c>
      <c r="L150" s="21">
        <v>0</v>
      </c>
      <c r="M150" s="21">
        <v>0</v>
      </c>
      <c r="N150" s="21">
        <v>0</v>
      </c>
      <c r="O150" s="21">
        <v>0.71495944222440955</v>
      </c>
      <c r="P150" s="21">
        <v>0</v>
      </c>
      <c r="Q150" s="21">
        <v>0</v>
      </c>
      <c r="R150" s="21">
        <v>16.899343781797079</v>
      </c>
      <c r="S150" s="508">
        <v>10.21032382848086</v>
      </c>
    </row>
    <row r="151" spans="1:19" s="4" customFormat="1" ht="12.75" x14ac:dyDescent="0.2">
      <c r="A151" s="2"/>
      <c r="B151" s="483" t="s">
        <v>518</v>
      </c>
      <c r="C151" s="895" t="s">
        <v>519</v>
      </c>
      <c r="D151" s="895"/>
      <c r="E151" s="895"/>
      <c r="F151" s="895"/>
      <c r="G151" s="550">
        <f t="shared" si="1"/>
        <v>0</v>
      </c>
      <c r="H151" s="20">
        <v>0</v>
      </c>
      <c r="I151" s="21">
        <v>0</v>
      </c>
      <c r="J151" s="21">
        <v>0</v>
      </c>
      <c r="K151" s="21">
        <v>0</v>
      </c>
      <c r="L151" s="21">
        <v>0</v>
      </c>
      <c r="M151" s="21">
        <v>0</v>
      </c>
      <c r="N151" s="21">
        <v>0</v>
      </c>
      <c r="O151" s="21">
        <v>0</v>
      </c>
      <c r="P151" s="21">
        <v>0</v>
      </c>
      <c r="Q151" s="21">
        <v>0</v>
      </c>
      <c r="R151" s="21">
        <v>0</v>
      </c>
      <c r="S151" s="508">
        <v>0</v>
      </c>
    </row>
    <row r="152" spans="1:19" s="4" customFormat="1" ht="12.75" x14ac:dyDescent="0.2">
      <c r="A152" s="2"/>
      <c r="B152" s="483" t="s">
        <v>520</v>
      </c>
      <c r="C152" s="895" t="s">
        <v>521</v>
      </c>
      <c r="D152" s="895"/>
      <c r="E152" s="895"/>
      <c r="F152" s="895"/>
      <c r="G152" s="550">
        <f t="shared" si="1"/>
        <v>2896.2</v>
      </c>
      <c r="H152" s="20">
        <v>314.42300810403464</v>
      </c>
      <c r="I152" s="21">
        <v>0</v>
      </c>
      <c r="J152" s="21">
        <v>125.17032834791756</v>
      </c>
      <c r="K152" s="21">
        <v>14.616212958432797</v>
      </c>
      <c r="L152" s="21">
        <v>0</v>
      </c>
      <c r="M152" s="21">
        <v>0</v>
      </c>
      <c r="N152" s="21">
        <v>0</v>
      </c>
      <c r="O152" s="21">
        <v>62.747440502131354</v>
      </c>
      <c r="P152" s="21">
        <v>0</v>
      </c>
      <c r="Q152" s="21">
        <v>0</v>
      </c>
      <c r="R152" s="21">
        <v>1483.1478624497179</v>
      </c>
      <c r="S152" s="508">
        <v>896.09514763776554</v>
      </c>
    </row>
    <row r="153" spans="1:19" s="4" customFormat="1" ht="12.75" x14ac:dyDescent="0.2">
      <c r="A153" s="2"/>
      <c r="B153" s="483" t="s">
        <v>522</v>
      </c>
      <c r="C153" s="895" t="s">
        <v>523</v>
      </c>
      <c r="D153" s="895"/>
      <c r="E153" s="895"/>
      <c r="F153" s="895"/>
      <c r="G153" s="550">
        <f t="shared" si="1"/>
        <v>0</v>
      </c>
      <c r="H153" s="20">
        <v>0</v>
      </c>
      <c r="I153" s="21">
        <v>0</v>
      </c>
      <c r="J153" s="21">
        <v>0</v>
      </c>
      <c r="K153" s="21">
        <v>0</v>
      </c>
      <c r="L153" s="21">
        <v>0</v>
      </c>
      <c r="M153" s="21">
        <v>0</v>
      </c>
      <c r="N153" s="21">
        <v>0</v>
      </c>
      <c r="O153" s="21">
        <v>0</v>
      </c>
      <c r="P153" s="21">
        <v>0</v>
      </c>
      <c r="Q153" s="21">
        <v>0</v>
      </c>
      <c r="R153" s="21">
        <v>0</v>
      </c>
      <c r="S153" s="508">
        <v>0</v>
      </c>
    </row>
    <row r="154" spans="1:19" s="4" customFormat="1" ht="12.75" x14ac:dyDescent="0.2">
      <c r="A154" s="2"/>
      <c r="B154" s="483" t="s">
        <v>524</v>
      </c>
      <c r="C154" s="895" t="s">
        <v>525</v>
      </c>
      <c r="D154" s="895"/>
      <c r="E154" s="895"/>
      <c r="F154" s="895"/>
      <c r="G154" s="550">
        <f t="shared" si="1"/>
        <v>0</v>
      </c>
      <c r="H154" s="20">
        <v>0</v>
      </c>
      <c r="I154" s="21">
        <v>0</v>
      </c>
      <c r="J154" s="21">
        <v>0</v>
      </c>
      <c r="K154" s="21">
        <v>0</v>
      </c>
      <c r="L154" s="21">
        <v>0</v>
      </c>
      <c r="M154" s="21">
        <v>0</v>
      </c>
      <c r="N154" s="21">
        <v>0</v>
      </c>
      <c r="O154" s="21">
        <v>0</v>
      </c>
      <c r="P154" s="21">
        <v>0</v>
      </c>
      <c r="Q154" s="21">
        <v>0</v>
      </c>
      <c r="R154" s="21">
        <v>0</v>
      </c>
      <c r="S154" s="508">
        <v>0</v>
      </c>
    </row>
    <row r="155" spans="1:19" s="4" customFormat="1" ht="12.75" x14ac:dyDescent="0.2">
      <c r="A155" s="2"/>
      <c r="B155" s="483" t="s">
        <v>526</v>
      </c>
      <c r="C155" s="1049" t="s">
        <v>527</v>
      </c>
      <c r="D155" s="895"/>
      <c r="E155" s="895"/>
      <c r="F155" s="895"/>
      <c r="G155" s="550">
        <f t="shared" si="1"/>
        <v>56.16</v>
      </c>
      <c r="H155" s="20">
        <v>0</v>
      </c>
      <c r="I155" s="21">
        <v>0</v>
      </c>
      <c r="J155" s="21">
        <v>0</v>
      </c>
      <c r="K155" s="21">
        <v>0</v>
      </c>
      <c r="L155" s="21">
        <v>0</v>
      </c>
      <c r="M155" s="21">
        <v>0</v>
      </c>
      <c r="N155" s="21">
        <v>0</v>
      </c>
      <c r="O155" s="21">
        <v>0</v>
      </c>
      <c r="P155" s="21">
        <v>0</v>
      </c>
      <c r="Q155" s="21">
        <v>0</v>
      </c>
      <c r="R155" s="21">
        <v>0</v>
      </c>
      <c r="S155" s="508">
        <v>56.16</v>
      </c>
    </row>
    <row r="156" spans="1:19" s="4" customFormat="1" ht="12.75" x14ac:dyDescent="0.2">
      <c r="A156" s="2"/>
      <c r="B156" s="483" t="s">
        <v>528</v>
      </c>
      <c r="C156" s="895" t="s">
        <v>529</v>
      </c>
      <c r="D156" s="895"/>
      <c r="E156" s="895"/>
      <c r="F156" s="895"/>
      <c r="G156" s="550">
        <f t="shared" si="1"/>
        <v>0</v>
      </c>
      <c r="H156" s="20">
        <v>0</v>
      </c>
      <c r="I156" s="21">
        <v>0</v>
      </c>
      <c r="J156" s="21">
        <v>0</v>
      </c>
      <c r="K156" s="21">
        <v>0</v>
      </c>
      <c r="L156" s="21">
        <v>0</v>
      </c>
      <c r="M156" s="21">
        <v>0</v>
      </c>
      <c r="N156" s="21">
        <v>0</v>
      </c>
      <c r="O156" s="21">
        <v>0</v>
      </c>
      <c r="P156" s="21">
        <v>0</v>
      </c>
      <c r="Q156" s="21">
        <v>0</v>
      </c>
      <c r="R156" s="21">
        <v>0</v>
      </c>
      <c r="S156" s="508">
        <v>0</v>
      </c>
    </row>
    <row r="157" spans="1:19" s="4" customFormat="1" ht="12.75" x14ac:dyDescent="0.2">
      <c r="A157" s="2"/>
      <c r="B157" s="479" t="s">
        <v>530</v>
      </c>
      <c r="C157" s="897" t="s">
        <v>531</v>
      </c>
      <c r="D157" s="897"/>
      <c r="E157" s="897"/>
      <c r="F157" s="897"/>
      <c r="G157" s="550">
        <f t="shared" si="1"/>
        <v>0</v>
      </c>
      <c r="H157" s="20">
        <v>0</v>
      </c>
      <c r="I157" s="21">
        <v>0</v>
      </c>
      <c r="J157" s="21">
        <v>0</v>
      </c>
      <c r="K157" s="21">
        <v>0</v>
      </c>
      <c r="L157" s="21">
        <v>0</v>
      </c>
      <c r="M157" s="21">
        <v>0</v>
      </c>
      <c r="N157" s="21">
        <v>0</v>
      </c>
      <c r="O157" s="21">
        <v>0</v>
      </c>
      <c r="P157" s="21">
        <v>0</v>
      </c>
      <c r="Q157" s="21">
        <v>0</v>
      </c>
      <c r="R157" s="21">
        <v>0</v>
      </c>
      <c r="S157" s="508">
        <v>0</v>
      </c>
    </row>
    <row r="158" spans="1:19" s="4" customFormat="1" ht="12.75" x14ac:dyDescent="0.2">
      <c r="A158" s="2"/>
      <c r="B158" s="483" t="s">
        <v>532</v>
      </c>
      <c r="C158" s="895" t="s">
        <v>533</v>
      </c>
      <c r="D158" s="895"/>
      <c r="E158" s="895"/>
      <c r="F158" s="895"/>
      <c r="G158" s="550">
        <f t="shared" si="1"/>
        <v>0</v>
      </c>
      <c r="H158" s="20">
        <v>0</v>
      </c>
      <c r="I158" s="21">
        <v>0</v>
      </c>
      <c r="J158" s="21">
        <v>0</v>
      </c>
      <c r="K158" s="21">
        <v>0</v>
      </c>
      <c r="L158" s="21">
        <v>0</v>
      </c>
      <c r="M158" s="21">
        <v>0</v>
      </c>
      <c r="N158" s="21">
        <v>0</v>
      </c>
      <c r="O158" s="21">
        <v>0</v>
      </c>
      <c r="P158" s="21">
        <v>0</v>
      </c>
      <c r="Q158" s="21">
        <v>0</v>
      </c>
      <c r="R158" s="21">
        <v>0</v>
      </c>
      <c r="S158" s="508">
        <v>0</v>
      </c>
    </row>
    <row r="159" spans="1:19" s="4" customFormat="1" ht="12.75" x14ac:dyDescent="0.2">
      <c r="A159" s="2"/>
      <c r="B159" s="483" t="s">
        <v>534</v>
      </c>
      <c r="C159" s="895" t="s">
        <v>535</v>
      </c>
      <c r="D159" s="895"/>
      <c r="E159" s="895"/>
      <c r="F159" s="895"/>
      <c r="G159" s="550">
        <f t="shared" si="1"/>
        <v>0</v>
      </c>
      <c r="H159" s="20">
        <v>0</v>
      </c>
      <c r="I159" s="21">
        <v>0</v>
      </c>
      <c r="J159" s="21">
        <v>0</v>
      </c>
      <c r="K159" s="21">
        <v>0</v>
      </c>
      <c r="L159" s="21">
        <v>0</v>
      </c>
      <c r="M159" s="21">
        <v>0</v>
      </c>
      <c r="N159" s="21">
        <v>0</v>
      </c>
      <c r="O159" s="21">
        <v>0</v>
      </c>
      <c r="P159" s="21">
        <v>0</v>
      </c>
      <c r="Q159" s="21">
        <v>0</v>
      </c>
      <c r="R159" s="21">
        <v>0</v>
      </c>
      <c r="S159" s="508">
        <v>0</v>
      </c>
    </row>
    <row r="160" spans="1:19" s="4" customFormat="1" ht="12.75" x14ac:dyDescent="0.2">
      <c r="A160" s="2"/>
      <c r="B160" s="483" t="s">
        <v>536</v>
      </c>
      <c r="C160" s="895" t="s">
        <v>537</v>
      </c>
      <c r="D160" s="895"/>
      <c r="E160" s="895"/>
      <c r="F160" s="895"/>
      <c r="G160" s="550">
        <f t="shared" si="1"/>
        <v>0</v>
      </c>
      <c r="H160" s="20">
        <v>0</v>
      </c>
      <c r="I160" s="21">
        <v>0</v>
      </c>
      <c r="J160" s="21">
        <v>0</v>
      </c>
      <c r="K160" s="21">
        <v>0</v>
      </c>
      <c r="L160" s="21">
        <v>0</v>
      </c>
      <c r="M160" s="21">
        <v>0</v>
      </c>
      <c r="N160" s="21">
        <v>0</v>
      </c>
      <c r="O160" s="21">
        <v>0</v>
      </c>
      <c r="P160" s="21">
        <v>0</v>
      </c>
      <c r="Q160" s="21">
        <v>0</v>
      </c>
      <c r="R160" s="21">
        <v>0</v>
      </c>
      <c r="S160" s="508">
        <v>0</v>
      </c>
    </row>
    <row r="161" spans="1:19" s="4" customFormat="1" ht="12.75" x14ac:dyDescent="0.2">
      <c r="A161" s="2"/>
      <c r="B161" s="483" t="s">
        <v>538</v>
      </c>
      <c r="C161" s="895" t="s">
        <v>539</v>
      </c>
      <c r="D161" s="895"/>
      <c r="E161" s="895"/>
      <c r="F161" s="895"/>
      <c r="G161" s="551">
        <f t="shared" si="1"/>
        <v>0</v>
      </c>
      <c r="H161" s="20">
        <v>0</v>
      </c>
      <c r="I161" s="21">
        <v>0</v>
      </c>
      <c r="J161" s="21">
        <v>0</v>
      </c>
      <c r="K161" s="21">
        <v>0</v>
      </c>
      <c r="L161" s="21">
        <v>0</v>
      </c>
      <c r="M161" s="21">
        <v>0</v>
      </c>
      <c r="N161" s="21">
        <v>0</v>
      </c>
      <c r="O161" s="21">
        <v>0</v>
      </c>
      <c r="P161" s="21">
        <v>0</v>
      </c>
      <c r="Q161" s="21">
        <v>0</v>
      </c>
      <c r="R161" s="21">
        <v>0</v>
      </c>
      <c r="S161" s="508">
        <v>0</v>
      </c>
    </row>
    <row r="162" spans="1:19" s="4" customFormat="1" ht="13.5" thickBot="1" x14ac:dyDescent="0.25">
      <c r="A162" s="2"/>
      <c r="B162" s="488" t="s">
        <v>540</v>
      </c>
      <c r="C162" s="1042" t="s">
        <v>541</v>
      </c>
      <c r="D162" s="1042"/>
      <c r="E162" s="1042"/>
      <c r="F162" s="1042"/>
      <c r="G162" s="551">
        <f>SUM(H162:S162)</f>
        <v>0</v>
      </c>
      <c r="H162" s="24">
        <v>0</v>
      </c>
      <c r="I162" s="25">
        <v>0</v>
      </c>
      <c r="J162" s="25">
        <v>0</v>
      </c>
      <c r="K162" s="25">
        <v>0</v>
      </c>
      <c r="L162" s="25">
        <v>0</v>
      </c>
      <c r="M162" s="25">
        <v>0</v>
      </c>
      <c r="N162" s="25">
        <v>0</v>
      </c>
      <c r="O162" s="25">
        <v>0</v>
      </c>
      <c r="P162" s="25">
        <v>0</v>
      </c>
      <c r="Q162" s="25">
        <v>0</v>
      </c>
      <c r="R162" s="25">
        <v>0</v>
      </c>
      <c r="S162" s="60">
        <v>0</v>
      </c>
    </row>
    <row r="163" spans="1:19" s="4" customFormat="1" ht="13.5" thickBot="1" x14ac:dyDescent="0.25">
      <c r="A163" s="2"/>
      <c r="B163" s="39"/>
      <c r="C163" s="1103" t="s">
        <v>573</v>
      </c>
      <c r="D163" s="1104"/>
      <c r="E163" s="1104"/>
      <c r="F163" s="1104"/>
      <c r="G163" s="552">
        <f>'14'!G164</f>
        <v>288731.32901499252</v>
      </c>
      <c r="H163" s="514">
        <v>31015.557398358589</v>
      </c>
      <c r="I163" s="515">
        <v>0</v>
      </c>
      <c r="J163" s="515">
        <v>12347.148279179683</v>
      </c>
      <c r="K163" s="515">
        <v>1441.7837762334166</v>
      </c>
      <c r="L163" s="515">
        <v>0</v>
      </c>
      <c r="M163" s="515">
        <v>0</v>
      </c>
      <c r="N163" s="515">
        <v>0</v>
      </c>
      <c r="O163" s="515">
        <v>6189.5815265847677</v>
      </c>
      <c r="P163" s="515">
        <v>0</v>
      </c>
      <c r="Q163" s="515">
        <v>0</v>
      </c>
      <c r="R163" s="515">
        <v>146301.81784547272</v>
      </c>
      <c r="S163" s="516">
        <v>88393.310189163269</v>
      </c>
    </row>
    <row r="164" spans="1:19" s="4" customFormat="1" ht="13.5" thickBot="1" x14ac:dyDescent="0.25">
      <c r="A164" s="2"/>
      <c r="B164" s="1100" t="s">
        <v>574</v>
      </c>
      <c r="C164" s="1101"/>
      <c r="D164" s="1101"/>
      <c r="E164" s="1101"/>
      <c r="F164" s="1101"/>
      <c r="G164" s="553">
        <f>SUM(G29:G162)</f>
        <v>4361435.5399611257</v>
      </c>
      <c r="H164" s="514">
        <f t="shared" ref="H164:S164" si="2">SUM(H29:H162)</f>
        <v>1396048.5950059795</v>
      </c>
      <c r="I164" s="515">
        <f t="shared" si="2"/>
        <v>0</v>
      </c>
      <c r="J164" s="515">
        <f t="shared" si="2"/>
        <v>153610.17687997632</v>
      </c>
      <c r="K164" s="515">
        <f t="shared" si="2"/>
        <v>15561.907659996881</v>
      </c>
      <c r="L164" s="515">
        <f t="shared" si="2"/>
        <v>0</v>
      </c>
      <c r="M164" s="515">
        <f t="shared" si="2"/>
        <v>0</v>
      </c>
      <c r="N164" s="515">
        <f t="shared" si="2"/>
        <v>0</v>
      </c>
      <c r="O164" s="515">
        <f t="shared" si="2"/>
        <v>66807.310332184497</v>
      </c>
      <c r="P164" s="515">
        <f t="shared" si="2"/>
        <v>0</v>
      </c>
      <c r="Q164" s="515">
        <f t="shared" si="2"/>
        <v>0</v>
      </c>
      <c r="R164" s="515">
        <f t="shared" si="2"/>
        <v>1743373.6593502862</v>
      </c>
      <c r="S164" s="516">
        <f t="shared" si="2"/>
        <v>986033.89073270187</v>
      </c>
    </row>
    <row r="165" spans="1:19" s="4" customFormat="1" ht="12.75" x14ac:dyDescent="0.2">
      <c r="A165" s="2"/>
    </row>
    <row r="166" spans="1:19" s="433" customFormat="1" ht="12.75" x14ac:dyDescent="0.2">
      <c r="A166" s="2"/>
    </row>
    <row r="167" spans="1:19" s="71" customFormat="1" ht="12.75" x14ac:dyDescent="0.2">
      <c r="B167" s="71" t="s">
        <v>58</v>
      </c>
      <c r="D167" s="71" t="s">
        <v>606</v>
      </c>
      <c r="F167" s="414"/>
      <c r="G167" s="73"/>
      <c r="J167" s="71" t="s">
        <v>607</v>
      </c>
      <c r="N167" s="74"/>
    </row>
    <row r="168" spans="1:19" s="433" customFormat="1" ht="12.75" x14ac:dyDescent="0.2">
      <c r="I168" s="434"/>
    </row>
    <row r="169" spans="1:19" s="2" customFormat="1" ht="12.75" x14ac:dyDescent="0.2"/>
    <row r="171" spans="1:19" x14ac:dyDescent="0.25">
      <c r="G171" s="554"/>
    </row>
    <row r="174" spans="1:19" x14ac:dyDescent="0.25">
      <c r="G174" s="555"/>
    </row>
  </sheetData>
  <mergeCells count="183">
    <mergeCell ref="B7:D7"/>
    <mergeCell ref="E7:G7"/>
    <mergeCell ref="H7:I7"/>
    <mergeCell ref="B8:D8"/>
    <mergeCell ref="E8:G8"/>
    <mergeCell ref="H8:I8"/>
    <mergeCell ref="B5:D5"/>
    <mergeCell ref="E5:G5"/>
    <mergeCell ref="H5:I5"/>
    <mergeCell ref="B6:D6"/>
    <mergeCell ref="E6:G6"/>
    <mergeCell ref="H6:I6"/>
    <mergeCell ref="B11:D11"/>
    <mergeCell ref="E11:G11"/>
    <mergeCell ref="H11:I11"/>
    <mergeCell ref="B12:D12"/>
    <mergeCell ref="E12:G12"/>
    <mergeCell ref="H12:I12"/>
    <mergeCell ref="B9:D9"/>
    <mergeCell ref="E9:G9"/>
    <mergeCell ref="H9:I9"/>
    <mergeCell ref="B10:D10"/>
    <mergeCell ref="E10:G10"/>
    <mergeCell ref="H10:I10"/>
    <mergeCell ref="Q24:Q26"/>
    <mergeCell ref="R24:R28"/>
    <mergeCell ref="S24:S28"/>
    <mergeCell ref="N27:N28"/>
    <mergeCell ref="O27:O28"/>
    <mergeCell ref="P27:P28"/>
    <mergeCell ref="Q27:Q28"/>
    <mergeCell ref="B14:Q14"/>
    <mergeCell ref="E17:G17"/>
    <mergeCell ref="E18:G18"/>
    <mergeCell ref="B20:F20"/>
    <mergeCell ref="B21:F21"/>
    <mergeCell ref="B23:F28"/>
    <mergeCell ref="G23:G28"/>
    <mergeCell ref="H23:S23"/>
    <mergeCell ref="H24:I26"/>
    <mergeCell ref="J24:J26"/>
    <mergeCell ref="H27:H28"/>
    <mergeCell ref="I27:I28"/>
    <mergeCell ref="J27:J28"/>
    <mergeCell ref="K27:K28"/>
    <mergeCell ref="L27:L28"/>
    <mergeCell ref="M27:M28"/>
    <mergeCell ref="K24:K26"/>
    <mergeCell ref="L24:N26"/>
    <mergeCell ref="O24:P26"/>
    <mergeCell ref="C35:F35"/>
    <mergeCell ref="C36:F36"/>
    <mergeCell ref="C37:F37"/>
    <mergeCell ref="C41:F41"/>
    <mergeCell ref="C42:F42"/>
    <mergeCell ref="C43:F43"/>
    <mergeCell ref="C29:F29"/>
    <mergeCell ref="C30:F30"/>
    <mergeCell ref="C31:F31"/>
    <mergeCell ref="C32:F32"/>
    <mergeCell ref="C33:F33"/>
    <mergeCell ref="C34:F34"/>
    <mergeCell ref="C50:F50"/>
    <mergeCell ref="C51:F51"/>
    <mergeCell ref="C52:F52"/>
    <mergeCell ref="C53:F53"/>
    <mergeCell ref="C54:F54"/>
    <mergeCell ref="C55:F55"/>
    <mergeCell ref="C44:F44"/>
    <mergeCell ref="C45:F45"/>
    <mergeCell ref="C46:F46"/>
    <mergeCell ref="C47:F47"/>
    <mergeCell ref="C48:F48"/>
    <mergeCell ref="C49:F49"/>
    <mergeCell ref="C62:F62"/>
    <mergeCell ref="C63:F63"/>
    <mergeCell ref="C64:F64"/>
    <mergeCell ref="C65:F65"/>
    <mergeCell ref="C66:F66"/>
    <mergeCell ref="C67:F67"/>
    <mergeCell ref="C56:F56"/>
    <mergeCell ref="C57:F57"/>
    <mergeCell ref="C58:F58"/>
    <mergeCell ref="C59:F59"/>
    <mergeCell ref="C60:F60"/>
    <mergeCell ref="C61:F61"/>
    <mergeCell ref="C74:F74"/>
    <mergeCell ref="C75:F75"/>
    <mergeCell ref="C76:F76"/>
    <mergeCell ref="C77:F77"/>
    <mergeCell ref="C78:F78"/>
    <mergeCell ref="C79:F79"/>
    <mergeCell ref="C68:F68"/>
    <mergeCell ref="C69:F69"/>
    <mergeCell ref="C70:F70"/>
    <mergeCell ref="C71:F71"/>
    <mergeCell ref="C72:F72"/>
    <mergeCell ref="C73:F73"/>
    <mergeCell ref="C86:F86"/>
    <mergeCell ref="C87:F87"/>
    <mergeCell ref="C88:F88"/>
    <mergeCell ref="C89:F89"/>
    <mergeCell ref="C90:F90"/>
    <mergeCell ref="C91:F91"/>
    <mergeCell ref="C80:F80"/>
    <mergeCell ref="C81:F81"/>
    <mergeCell ref="C82:F82"/>
    <mergeCell ref="C83:F83"/>
    <mergeCell ref="C84:F84"/>
    <mergeCell ref="C85:F85"/>
    <mergeCell ref="C98:F98"/>
    <mergeCell ref="C99:F99"/>
    <mergeCell ref="C100:F100"/>
    <mergeCell ref="C101:F101"/>
    <mergeCell ref="C102:F102"/>
    <mergeCell ref="C103:F103"/>
    <mergeCell ref="C92:F92"/>
    <mergeCell ref="C93:F93"/>
    <mergeCell ref="C94:F94"/>
    <mergeCell ref="C95:F95"/>
    <mergeCell ref="C96:F96"/>
    <mergeCell ref="C97:F97"/>
    <mergeCell ref="C110:F110"/>
    <mergeCell ref="C111:F111"/>
    <mergeCell ref="C112:F112"/>
    <mergeCell ref="C113:F113"/>
    <mergeCell ref="C114:F114"/>
    <mergeCell ref="C115:F115"/>
    <mergeCell ref="C104:F104"/>
    <mergeCell ref="C105:F105"/>
    <mergeCell ref="C106:F106"/>
    <mergeCell ref="C107:F107"/>
    <mergeCell ref="C108:F108"/>
    <mergeCell ref="C109:F109"/>
    <mergeCell ref="C122:F122"/>
    <mergeCell ref="C123:F123"/>
    <mergeCell ref="C124:F124"/>
    <mergeCell ref="C125:F125"/>
    <mergeCell ref="C126:F126"/>
    <mergeCell ref="C127:F127"/>
    <mergeCell ref="C116:F116"/>
    <mergeCell ref="C117:F117"/>
    <mergeCell ref="C118:F118"/>
    <mergeCell ref="C119:F119"/>
    <mergeCell ref="C120:F120"/>
    <mergeCell ref="C121:F121"/>
    <mergeCell ref="C134:F134"/>
    <mergeCell ref="C135:F135"/>
    <mergeCell ref="C136:F136"/>
    <mergeCell ref="C137:F137"/>
    <mergeCell ref="C138:F138"/>
    <mergeCell ref="C139:F139"/>
    <mergeCell ref="C128:F128"/>
    <mergeCell ref="C129:F129"/>
    <mergeCell ref="C130:F130"/>
    <mergeCell ref="C131:F131"/>
    <mergeCell ref="C132:F132"/>
    <mergeCell ref="C133:F133"/>
    <mergeCell ref="C146:F146"/>
    <mergeCell ref="C147:F147"/>
    <mergeCell ref="C148:F148"/>
    <mergeCell ref="C149:F149"/>
    <mergeCell ref="C150:F150"/>
    <mergeCell ref="C151:F151"/>
    <mergeCell ref="C140:F140"/>
    <mergeCell ref="C141:F141"/>
    <mergeCell ref="C142:F142"/>
    <mergeCell ref="C143:F143"/>
    <mergeCell ref="C144:F144"/>
    <mergeCell ref="C145:F145"/>
    <mergeCell ref="B164:F164"/>
    <mergeCell ref="C158:F158"/>
    <mergeCell ref="C159:F159"/>
    <mergeCell ref="C160:F160"/>
    <mergeCell ref="C161:F161"/>
    <mergeCell ref="C162:F162"/>
    <mergeCell ref="C163:F163"/>
    <mergeCell ref="C152:F152"/>
    <mergeCell ref="C153:F153"/>
    <mergeCell ref="C154:F154"/>
    <mergeCell ref="C155:F155"/>
    <mergeCell ref="C156:F156"/>
    <mergeCell ref="C157:F157"/>
  </mergeCells>
  <printOptions horizontalCentered="1"/>
  <pageMargins left="0.11811023622047245" right="0.11811023622047245" top="0.74803149606299213" bottom="0.74803149606299213" header="0.31496062992125984" footer="0.31496062992125984"/>
  <pageSetup paperSize="9" scale="48" fitToHeight="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0" tint="-0.34998626667073579"/>
    <outlinePr summaryBelow="0" summaryRight="0"/>
    <pageSetUpPr fitToPage="1"/>
  </sheetPr>
  <dimension ref="B1:U113"/>
  <sheetViews>
    <sheetView zoomScale="85" zoomScaleNormal="85" zoomScaleSheetLayoutView="80" workbookViewId="0">
      <selection activeCell="K41" sqref="K41"/>
    </sheetView>
  </sheetViews>
  <sheetFormatPr defaultRowHeight="15" outlineLevelRow="1" x14ac:dyDescent="0.25"/>
  <cols>
    <col min="1" max="1" width="2.85546875" style="581" customWidth="1"/>
    <col min="2" max="5" width="9.140625" style="581"/>
    <col min="6" max="6" width="9.42578125" style="581" customWidth="1"/>
    <col min="7" max="7" width="17.140625" style="581" customWidth="1"/>
    <col min="8" max="15" width="15.85546875" style="581" customWidth="1"/>
    <col min="16" max="16" width="25.5703125" style="581" customWidth="1"/>
    <col min="17" max="18" width="15.85546875" style="581" customWidth="1"/>
    <col min="19" max="21" width="16" style="581" customWidth="1"/>
    <col min="22" max="254" width="9.140625" style="581"/>
    <col min="255" max="255" width="2.85546875" style="581" customWidth="1"/>
    <col min="256" max="259" width="9.140625" style="581"/>
    <col min="260" max="261" width="9.42578125" style="581" customWidth="1"/>
    <col min="262" max="262" width="9.85546875" style="581" customWidth="1"/>
    <col min="263" max="263" width="10.85546875" style="581" customWidth="1"/>
    <col min="264" max="264" width="9.140625" style="581"/>
    <col min="265" max="265" width="13.28515625" style="581" customWidth="1"/>
    <col min="266" max="269" width="9.140625" style="581"/>
    <col min="270" max="270" width="12" style="581" customWidth="1"/>
    <col min="271" max="274" width="9.140625" style="581"/>
    <col min="275" max="277" width="16" style="581" customWidth="1"/>
    <col min="278" max="510" width="9.140625" style="581"/>
    <col min="511" max="511" width="2.85546875" style="581" customWidth="1"/>
    <col min="512" max="515" width="9.140625" style="581"/>
    <col min="516" max="517" width="9.42578125" style="581" customWidth="1"/>
    <col min="518" max="518" width="9.85546875" style="581" customWidth="1"/>
    <col min="519" max="519" width="10.85546875" style="581" customWidth="1"/>
    <col min="520" max="520" width="9.140625" style="581"/>
    <col min="521" max="521" width="13.28515625" style="581" customWidth="1"/>
    <col min="522" max="525" width="9.140625" style="581"/>
    <col min="526" max="526" width="12" style="581" customWidth="1"/>
    <col min="527" max="530" width="9.140625" style="581"/>
    <col min="531" max="533" width="16" style="581" customWidth="1"/>
    <col min="534" max="766" width="9.140625" style="581"/>
    <col min="767" max="767" width="2.85546875" style="581" customWidth="1"/>
    <col min="768" max="771" width="9.140625" style="581"/>
    <col min="772" max="773" width="9.42578125" style="581" customWidth="1"/>
    <col min="774" max="774" width="9.85546875" style="581" customWidth="1"/>
    <col min="775" max="775" width="10.85546875" style="581" customWidth="1"/>
    <col min="776" max="776" width="9.140625" style="581"/>
    <col min="777" max="777" width="13.28515625" style="581" customWidth="1"/>
    <col min="778" max="781" width="9.140625" style="581"/>
    <col min="782" max="782" width="12" style="581" customWidth="1"/>
    <col min="783" max="786" width="9.140625" style="581"/>
    <col min="787" max="789" width="16" style="581" customWidth="1"/>
    <col min="790" max="1022" width="9.140625" style="581"/>
    <col min="1023" max="1023" width="2.85546875" style="581" customWidth="1"/>
    <col min="1024" max="1027" width="9.140625" style="581"/>
    <col min="1028" max="1029" width="9.42578125" style="581" customWidth="1"/>
    <col min="1030" max="1030" width="9.85546875" style="581" customWidth="1"/>
    <col min="1031" max="1031" width="10.85546875" style="581" customWidth="1"/>
    <col min="1032" max="1032" width="9.140625" style="581"/>
    <col min="1033" max="1033" width="13.28515625" style="581" customWidth="1"/>
    <col min="1034" max="1037" width="9.140625" style="581"/>
    <col min="1038" max="1038" width="12" style="581" customWidth="1"/>
    <col min="1039" max="1042" width="9.140625" style="581"/>
    <col min="1043" max="1045" width="16" style="581" customWidth="1"/>
    <col min="1046" max="1278" width="9.140625" style="581"/>
    <col min="1279" max="1279" width="2.85546875" style="581" customWidth="1"/>
    <col min="1280" max="1283" width="9.140625" style="581"/>
    <col min="1284" max="1285" width="9.42578125" style="581" customWidth="1"/>
    <col min="1286" max="1286" width="9.85546875" style="581" customWidth="1"/>
    <col min="1287" max="1287" width="10.85546875" style="581" customWidth="1"/>
    <col min="1288" max="1288" width="9.140625" style="581"/>
    <col min="1289" max="1289" width="13.28515625" style="581" customWidth="1"/>
    <col min="1290" max="1293" width="9.140625" style="581"/>
    <col min="1294" max="1294" width="12" style="581" customWidth="1"/>
    <col min="1295" max="1298" width="9.140625" style="581"/>
    <col min="1299" max="1301" width="16" style="581" customWidth="1"/>
    <col min="1302" max="1534" width="9.140625" style="581"/>
    <col min="1535" max="1535" width="2.85546875" style="581" customWidth="1"/>
    <col min="1536" max="1539" width="9.140625" style="581"/>
    <col min="1540" max="1541" width="9.42578125" style="581" customWidth="1"/>
    <col min="1542" max="1542" width="9.85546875" style="581" customWidth="1"/>
    <col min="1543" max="1543" width="10.85546875" style="581" customWidth="1"/>
    <col min="1544" max="1544" width="9.140625" style="581"/>
    <col min="1545" max="1545" width="13.28515625" style="581" customWidth="1"/>
    <col min="1546" max="1549" width="9.140625" style="581"/>
    <col min="1550" max="1550" width="12" style="581" customWidth="1"/>
    <col min="1551" max="1554" width="9.140625" style="581"/>
    <col min="1555" max="1557" width="16" style="581" customWidth="1"/>
    <col min="1558" max="1790" width="9.140625" style="581"/>
    <col min="1791" max="1791" width="2.85546875" style="581" customWidth="1"/>
    <col min="1792" max="1795" width="9.140625" style="581"/>
    <col min="1796" max="1797" width="9.42578125" style="581" customWidth="1"/>
    <col min="1798" max="1798" width="9.85546875" style="581" customWidth="1"/>
    <col min="1799" max="1799" width="10.85546875" style="581" customWidth="1"/>
    <col min="1800" max="1800" width="9.140625" style="581"/>
    <col min="1801" max="1801" width="13.28515625" style="581" customWidth="1"/>
    <col min="1802" max="1805" width="9.140625" style="581"/>
    <col min="1806" max="1806" width="12" style="581" customWidth="1"/>
    <col min="1807" max="1810" width="9.140625" style="581"/>
    <col min="1811" max="1813" width="16" style="581" customWidth="1"/>
    <col min="1814" max="2046" width="9.140625" style="581"/>
    <col min="2047" max="2047" width="2.85546875" style="581" customWidth="1"/>
    <col min="2048" max="2051" width="9.140625" style="581"/>
    <col min="2052" max="2053" width="9.42578125" style="581" customWidth="1"/>
    <col min="2054" max="2054" width="9.85546875" style="581" customWidth="1"/>
    <col min="2055" max="2055" width="10.85546875" style="581" customWidth="1"/>
    <col min="2056" max="2056" width="9.140625" style="581"/>
    <col min="2057" max="2057" width="13.28515625" style="581" customWidth="1"/>
    <col min="2058" max="2061" width="9.140625" style="581"/>
    <col min="2062" max="2062" width="12" style="581" customWidth="1"/>
    <col min="2063" max="2066" width="9.140625" style="581"/>
    <col min="2067" max="2069" width="16" style="581" customWidth="1"/>
    <col min="2070" max="2302" width="9.140625" style="581"/>
    <col min="2303" max="2303" width="2.85546875" style="581" customWidth="1"/>
    <col min="2304" max="2307" width="9.140625" style="581"/>
    <col min="2308" max="2309" width="9.42578125" style="581" customWidth="1"/>
    <col min="2310" max="2310" width="9.85546875" style="581" customWidth="1"/>
    <col min="2311" max="2311" width="10.85546875" style="581" customWidth="1"/>
    <col min="2312" max="2312" width="9.140625" style="581"/>
    <col min="2313" max="2313" width="13.28515625" style="581" customWidth="1"/>
    <col min="2314" max="2317" width="9.140625" style="581"/>
    <col min="2318" max="2318" width="12" style="581" customWidth="1"/>
    <col min="2319" max="2322" width="9.140625" style="581"/>
    <col min="2323" max="2325" width="16" style="581" customWidth="1"/>
    <col min="2326" max="2558" width="9.140625" style="581"/>
    <col min="2559" max="2559" width="2.85546875" style="581" customWidth="1"/>
    <col min="2560" max="2563" width="9.140625" style="581"/>
    <col min="2564" max="2565" width="9.42578125" style="581" customWidth="1"/>
    <col min="2566" max="2566" width="9.85546875" style="581" customWidth="1"/>
    <col min="2567" max="2567" width="10.85546875" style="581" customWidth="1"/>
    <col min="2568" max="2568" width="9.140625" style="581"/>
    <col min="2569" max="2569" width="13.28515625" style="581" customWidth="1"/>
    <col min="2570" max="2573" width="9.140625" style="581"/>
    <col min="2574" max="2574" width="12" style="581" customWidth="1"/>
    <col min="2575" max="2578" width="9.140625" style="581"/>
    <col min="2579" max="2581" width="16" style="581" customWidth="1"/>
    <col min="2582" max="2814" width="9.140625" style="581"/>
    <col min="2815" max="2815" width="2.85546875" style="581" customWidth="1"/>
    <col min="2816" max="2819" width="9.140625" style="581"/>
    <col min="2820" max="2821" width="9.42578125" style="581" customWidth="1"/>
    <col min="2822" max="2822" width="9.85546875" style="581" customWidth="1"/>
    <col min="2823" max="2823" width="10.85546875" style="581" customWidth="1"/>
    <col min="2824" max="2824" width="9.140625" style="581"/>
    <col min="2825" max="2825" width="13.28515625" style="581" customWidth="1"/>
    <col min="2826" max="2829" width="9.140625" style="581"/>
    <col min="2830" max="2830" width="12" style="581" customWidth="1"/>
    <col min="2831" max="2834" width="9.140625" style="581"/>
    <col min="2835" max="2837" width="16" style="581" customWidth="1"/>
    <col min="2838" max="3070" width="9.140625" style="581"/>
    <col min="3071" max="3071" width="2.85546875" style="581" customWidth="1"/>
    <col min="3072" max="3075" width="9.140625" style="581"/>
    <col min="3076" max="3077" width="9.42578125" style="581" customWidth="1"/>
    <col min="3078" max="3078" width="9.85546875" style="581" customWidth="1"/>
    <col min="3079" max="3079" width="10.85546875" style="581" customWidth="1"/>
    <col min="3080" max="3080" width="9.140625" style="581"/>
    <col min="3081" max="3081" width="13.28515625" style="581" customWidth="1"/>
    <col min="3082" max="3085" width="9.140625" style="581"/>
    <col min="3086" max="3086" width="12" style="581" customWidth="1"/>
    <col min="3087" max="3090" width="9.140625" style="581"/>
    <col min="3091" max="3093" width="16" style="581" customWidth="1"/>
    <col min="3094" max="3326" width="9.140625" style="581"/>
    <col min="3327" max="3327" width="2.85546875" style="581" customWidth="1"/>
    <col min="3328" max="3331" width="9.140625" style="581"/>
    <col min="3332" max="3333" width="9.42578125" style="581" customWidth="1"/>
    <col min="3334" max="3334" width="9.85546875" style="581" customWidth="1"/>
    <col min="3335" max="3335" width="10.85546875" style="581" customWidth="1"/>
    <col min="3336" max="3336" width="9.140625" style="581"/>
    <col min="3337" max="3337" width="13.28515625" style="581" customWidth="1"/>
    <col min="3338" max="3341" width="9.140625" style="581"/>
    <col min="3342" max="3342" width="12" style="581" customWidth="1"/>
    <col min="3343" max="3346" width="9.140625" style="581"/>
    <col min="3347" max="3349" width="16" style="581" customWidth="1"/>
    <col min="3350" max="3582" width="9.140625" style="581"/>
    <col min="3583" max="3583" width="2.85546875" style="581" customWidth="1"/>
    <col min="3584" max="3587" width="9.140625" style="581"/>
    <col min="3588" max="3589" width="9.42578125" style="581" customWidth="1"/>
    <col min="3590" max="3590" width="9.85546875" style="581" customWidth="1"/>
    <col min="3591" max="3591" width="10.85546875" style="581" customWidth="1"/>
    <col min="3592" max="3592" width="9.140625" style="581"/>
    <col min="3593" max="3593" width="13.28515625" style="581" customWidth="1"/>
    <col min="3594" max="3597" width="9.140625" style="581"/>
    <col min="3598" max="3598" width="12" style="581" customWidth="1"/>
    <col min="3599" max="3602" width="9.140625" style="581"/>
    <col min="3603" max="3605" width="16" style="581" customWidth="1"/>
    <col min="3606" max="3838" width="9.140625" style="581"/>
    <col min="3839" max="3839" width="2.85546875" style="581" customWidth="1"/>
    <col min="3840" max="3843" width="9.140625" style="581"/>
    <col min="3844" max="3845" width="9.42578125" style="581" customWidth="1"/>
    <col min="3846" max="3846" width="9.85546875" style="581" customWidth="1"/>
    <col min="3847" max="3847" width="10.85546875" style="581" customWidth="1"/>
    <col min="3848" max="3848" width="9.140625" style="581"/>
    <col min="3849" max="3849" width="13.28515625" style="581" customWidth="1"/>
    <col min="3850" max="3853" width="9.140625" style="581"/>
    <col min="3854" max="3854" width="12" style="581" customWidth="1"/>
    <col min="3855" max="3858" width="9.140625" style="581"/>
    <col min="3859" max="3861" width="16" style="581" customWidth="1"/>
    <col min="3862" max="4094" width="9.140625" style="581"/>
    <col min="4095" max="4095" width="2.85546875" style="581" customWidth="1"/>
    <col min="4096" max="4099" width="9.140625" style="581"/>
    <col min="4100" max="4101" width="9.42578125" style="581" customWidth="1"/>
    <col min="4102" max="4102" width="9.85546875" style="581" customWidth="1"/>
    <col min="4103" max="4103" width="10.85546875" style="581" customWidth="1"/>
    <col min="4104" max="4104" width="9.140625" style="581"/>
    <col min="4105" max="4105" width="13.28515625" style="581" customWidth="1"/>
    <col min="4106" max="4109" width="9.140625" style="581"/>
    <col min="4110" max="4110" width="12" style="581" customWidth="1"/>
    <col min="4111" max="4114" width="9.140625" style="581"/>
    <col min="4115" max="4117" width="16" style="581" customWidth="1"/>
    <col min="4118" max="4350" width="9.140625" style="581"/>
    <col min="4351" max="4351" width="2.85546875" style="581" customWidth="1"/>
    <col min="4352" max="4355" width="9.140625" style="581"/>
    <col min="4356" max="4357" width="9.42578125" style="581" customWidth="1"/>
    <col min="4358" max="4358" width="9.85546875" style="581" customWidth="1"/>
    <col min="4359" max="4359" width="10.85546875" style="581" customWidth="1"/>
    <col min="4360" max="4360" width="9.140625" style="581"/>
    <col min="4361" max="4361" width="13.28515625" style="581" customWidth="1"/>
    <col min="4362" max="4365" width="9.140625" style="581"/>
    <col min="4366" max="4366" width="12" style="581" customWidth="1"/>
    <col min="4367" max="4370" width="9.140625" style="581"/>
    <col min="4371" max="4373" width="16" style="581" customWidth="1"/>
    <col min="4374" max="4606" width="9.140625" style="581"/>
    <col min="4607" max="4607" width="2.85546875" style="581" customWidth="1"/>
    <col min="4608" max="4611" width="9.140625" style="581"/>
    <col min="4612" max="4613" width="9.42578125" style="581" customWidth="1"/>
    <col min="4614" max="4614" width="9.85546875" style="581" customWidth="1"/>
    <col min="4615" max="4615" width="10.85546875" style="581" customWidth="1"/>
    <col min="4616" max="4616" width="9.140625" style="581"/>
    <col min="4617" max="4617" width="13.28515625" style="581" customWidth="1"/>
    <col min="4618" max="4621" width="9.140625" style="581"/>
    <col min="4622" max="4622" width="12" style="581" customWidth="1"/>
    <col min="4623" max="4626" width="9.140625" style="581"/>
    <col min="4627" max="4629" width="16" style="581" customWidth="1"/>
    <col min="4630" max="4862" width="9.140625" style="581"/>
    <col min="4863" max="4863" width="2.85546875" style="581" customWidth="1"/>
    <col min="4864" max="4867" width="9.140625" style="581"/>
    <col min="4868" max="4869" width="9.42578125" style="581" customWidth="1"/>
    <col min="4870" max="4870" width="9.85546875" style="581" customWidth="1"/>
    <col min="4871" max="4871" width="10.85546875" style="581" customWidth="1"/>
    <col min="4872" max="4872" width="9.140625" style="581"/>
    <col min="4873" max="4873" width="13.28515625" style="581" customWidth="1"/>
    <col min="4874" max="4877" width="9.140625" style="581"/>
    <col min="4878" max="4878" width="12" style="581" customWidth="1"/>
    <col min="4879" max="4882" width="9.140625" style="581"/>
    <col min="4883" max="4885" width="16" style="581" customWidth="1"/>
    <col min="4886" max="5118" width="9.140625" style="581"/>
    <col min="5119" max="5119" width="2.85546875" style="581" customWidth="1"/>
    <col min="5120" max="5123" width="9.140625" style="581"/>
    <col min="5124" max="5125" width="9.42578125" style="581" customWidth="1"/>
    <col min="5126" max="5126" width="9.85546875" style="581" customWidth="1"/>
    <col min="5127" max="5127" width="10.85546875" style="581" customWidth="1"/>
    <col min="5128" max="5128" width="9.140625" style="581"/>
    <col min="5129" max="5129" width="13.28515625" style="581" customWidth="1"/>
    <col min="5130" max="5133" width="9.140625" style="581"/>
    <col min="5134" max="5134" width="12" style="581" customWidth="1"/>
    <col min="5135" max="5138" width="9.140625" style="581"/>
    <col min="5139" max="5141" width="16" style="581" customWidth="1"/>
    <col min="5142" max="5374" width="9.140625" style="581"/>
    <col min="5375" max="5375" width="2.85546875" style="581" customWidth="1"/>
    <col min="5376" max="5379" width="9.140625" style="581"/>
    <col min="5380" max="5381" width="9.42578125" style="581" customWidth="1"/>
    <col min="5382" max="5382" width="9.85546875" style="581" customWidth="1"/>
    <col min="5383" max="5383" width="10.85546875" style="581" customWidth="1"/>
    <col min="5384" max="5384" width="9.140625" style="581"/>
    <col min="5385" max="5385" width="13.28515625" style="581" customWidth="1"/>
    <col min="5386" max="5389" width="9.140625" style="581"/>
    <col min="5390" max="5390" width="12" style="581" customWidth="1"/>
    <col min="5391" max="5394" width="9.140625" style="581"/>
    <col min="5395" max="5397" width="16" style="581" customWidth="1"/>
    <col min="5398" max="5630" width="9.140625" style="581"/>
    <col min="5631" max="5631" width="2.85546875" style="581" customWidth="1"/>
    <col min="5632" max="5635" width="9.140625" style="581"/>
    <col min="5636" max="5637" width="9.42578125" style="581" customWidth="1"/>
    <col min="5638" max="5638" width="9.85546875" style="581" customWidth="1"/>
    <col min="5639" max="5639" width="10.85546875" style="581" customWidth="1"/>
    <col min="5640" max="5640" width="9.140625" style="581"/>
    <col min="5641" max="5641" width="13.28515625" style="581" customWidth="1"/>
    <col min="5642" max="5645" width="9.140625" style="581"/>
    <col min="5646" max="5646" width="12" style="581" customWidth="1"/>
    <col min="5647" max="5650" width="9.140625" style="581"/>
    <col min="5651" max="5653" width="16" style="581" customWidth="1"/>
    <col min="5654" max="5886" width="9.140625" style="581"/>
    <col min="5887" max="5887" width="2.85546875" style="581" customWidth="1"/>
    <col min="5888" max="5891" width="9.140625" style="581"/>
    <col min="5892" max="5893" width="9.42578125" style="581" customWidth="1"/>
    <col min="5894" max="5894" width="9.85546875" style="581" customWidth="1"/>
    <col min="5895" max="5895" width="10.85546875" style="581" customWidth="1"/>
    <col min="5896" max="5896" width="9.140625" style="581"/>
    <col min="5897" max="5897" width="13.28515625" style="581" customWidth="1"/>
    <col min="5898" max="5901" width="9.140625" style="581"/>
    <col min="5902" max="5902" width="12" style="581" customWidth="1"/>
    <col min="5903" max="5906" width="9.140625" style="581"/>
    <col min="5907" max="5909" width="16" style="581" customWidth="1"/>
    <col min="5910" max="6142" width="9.140625" style="581"/>
    <col min="6143" max="6143" width="2.85546875" style="581" customWidth="1"/>
    <col min="6144" max="6147" width="9.140625" style="581"/>
    <col min="6148" max="6149" width="9.42578125" style="581" customWidth="1"/>
    <col min="6150" max="6150" width="9.85546875" style="581" customWidth="1"/>
    <col min="6151" max="6151" width="10.85546875" style="581" customWidth="1"/>
    <col min="6152" max="6152" width="9.140625" style="581"/>
    <col min="6153" max="6153" width="13.28515625" style="581" customWidth="1"/>
    <col min="6154" max="6157" width="9.140625" style="581"/>
    <col min="6158" max="6158" width="12" style="581" customWidth="1"/>
    <col min="6159" max="6162" width="9.140625" style="581"/>
    <col min="6163" max="6165" width="16" style="581" customWidth="1"/>
    <col min="6166" max="6398" width="9.140625" style="581"/>
    <col min="6399" max="6399" width="2.85546875" style="581" customWidth="1"/>
    <col min="6400" max="6403" width="9.140625" style="581"/>
    <col min="6404" max="6405" width="9.42578125" style="581" customWidth="1"/>
    <col min="6406" max="6406" width="9.85546875" style="581" customWidth="1"/>
    <col min="6407" max="6407" width="10.85546875" style="581" customWidth="1"/>
    <col min="6408" max="6408" width="9.140625" style="581"/>
    <col min="6409" max="6409" width="13.28515625" style="581" customWidth="1"/>
    <col min="6410" max="6413" width="9.140625" style="581"/>
    <col min="6414" max="6414" width="12" style="581" customWidth="1"/>
    <col min="6415" max="6418" width="9.140625" style="581"/>
    <col min="6419" max="6421" width="16" style="581" customWidth="1"/>
    <col min="6422" max="6654" width="9.140625" style="581"/>
    <col min="6655" max="6655" width="2.85546875" style="581" customWidth="1"/>
    <col min="6656" max="6659" width="9.140625" style="581"/>
    <col min="6660" max="6661" width="9.42578125" style="581" customWidth="1"/>
    <col min="6662" max="6662" width="9.85546875" style="581" customWidth="1"/>
    <col min="6663" max="6663" width="10.85546875" style="581" customWidth="1"/>
    <col min="6664" max="6664" width="9.140625" style="581"/>
    <col min="6665" max="6665" width="13.28515625" style="581" customWidth="1"/>
    <col min="6666" max="6669" width="9.140625" style="581"/>
    <col min="6670" max="6670" width="12" style="581" customWidth="1"/>
    <col min="6671" max="6674" width="9.140625" style="581"/>
    <col min="6675" max="6677" width="16" style="581" customWidth="1"/>
    <col min="6678" max="6910" width="9.140625" style="581"/>
    <col min="6911" max="6911" width="2.85546875" style="581" customWidth="1"/>
    <col min="6912" max="6915" width="9.140625" style="581"/>
    <col min="6916" max="6917" width="9.42578125" style="581" customWidth="1"/>
    <col min="6918" max="6918" width="9.85546875" style="581" customWidth="1"/>
    <col min="6919" max="6919" width="10.85546875" style="581" customWidth="1"/>
    <col min="6920" max="6920" width="9.140625" style="581"/>
    <col min="6921" max="6921" width="13.28515625" style="581" customWidth="1"/>
    <col min="6922" max="6925" width="9.140625" style="581"/>
    <col min="6926" max="6926" width="12" style="581" customWidth="1"/>
    <col min="6927" max="6930" width="9.140625" style="581"/>
    <col min="6931" max="6933" width="16" style="581" customWidth="1"/>
    <col min="6934" max="7166" width="9.140625" style="581"/>
    <col min="7167" max="7167" width="2.85546875" style="581" customWidth="1"/>
    <col min="7168" max="7171" width="9.140625" style="581"/>
    <col min="7172" max="7173" width="9.42578125" style="581" customWidth="1"/>
    <col min="7174" max="7174" width="9.85546875" style="581" customWidth="1"/>
    <col min="7175" max="7175" width="10.85546875" style="581" customWidth="1"/>
    <col min="7176" max="7176" width="9.140625" style="581"/>
    <col min="7177" max="7177" width="13.28515625" style="581" customWidth="1"/>
    <col min="7178" max="7181" width="9.140625" style="581"/>
    <col min="7182" max="7182" width="12" style="581" customWidth="1"/>
    <col min="7183" max="7186" width="9.140625" style="581"/>
    <col min="7187" max="7189" width="16" style="581" customWidth="1"/>
    <col min="7190" max="7422" width="9.140625" style="581"/>
    <col min="7423" max="7423" width="2.85546875" style="581" customWidth="1"/>
    <col min="7424" max="7427" width="9.140625" style="581"/>
    <col min="7428" max="7429" width="9.42578125" style="581" customWidth="1"/>
    <col min="7430" max="7430" width="9.85546875" style="581" customWidth="1"/>
    <col min="7431" max="7431" width="10.85546875" style="581" customWidth="1"/>
    <col min="7432" max="7432" width="9.140625" style="581"/>
    <col min="7433" max="7433" width="13.28515625" style="581" customWidth="1"/>
    <col min="7434" max="7437" width="9.140625" style="581"/>
    <col min="7438" max="7438" width="12" style="581" customWidth="1"/>
    <col min="7439" max="7442" width="9.140625" style="581"/>
    <col min="7443" max="7445" width="16" style="581" customWidth="1"/>
    <col min="7446" max="7678" width="9.140625" style="581"/>
    <col min="7679" max="7679" width="2.85546875" style="581" customWidth="1"/>
    <col min="7680" max="7683" width="9.140625" style="581"/>
    <col min="7684" max="7685" width="9.42578125" style="581" customWidth="1"/>
    <col min="7686" max="7686" width="9.85546875" style="581" customWidth="1"/>
    <col min="7687" max="7687" width="10.85546875" style="581" customWidth="1"/>
    <col min="7688" max="7688" width="9.140625" style="581"/>
    <col min="7689" max="7689" width="13.28515625" style="581" customWidth="1"/>
    <col min="7690" max="7693" width="9.140625" style="581"/>
    <col min="7694" max="7694" width="12" style="581" customWidth="1"/>
    <col min="7695" max="7698" width="9.140625" style="581"/>
    <col min="7699" max="7701" width="16" style="581" customWidth="1"/>
    <col min="7702" max="7934" width="9.140625" style="581"/>
    <col min="7935" max="7935" width="2.85546875" style="581" customWidth="1"/>
    <col min="7936" max="7939" width="9.140625" style="581"/>
    <col min="7940" max="7941" width="9.42578125" style="581" customWidth="1"/>
    <col min="7942" max="7942" width="9.85546875" style="581" customWidth="1"/>
    <col min="7943" max="7943" width="10.85546875" style="581" customWidth="1"/>
    <col min="7944" max="7944" width="9.140625" style="581"/>
    <col min="7945" max="7945" width="13.28515625" style="581" customWidth="1"/>
    <col min="7946" max="7949" width="9.140625" style="581"/>
    <col min="7950" max="7950" width="12" style="581" customWidth="1"/>
    <col min="7951" max="7954" width="9.140625" style="581"/>
    <col min="7955" max="7957" width="16" style="581" customWidth="1"/>
    <col min="7958" max="8190" width="9.140625" style="581"/>
    <col min="8191" max="8191" width="2.85546875" style="581" customWidth="1"/>
    <col min="8192" max="8195" width="9.140625" style="581"/>
    <col min="8196" max="8197" width="9.42578125" style="581" customWidth="1"/>
    <col min="8198" max="8198" width="9.85546875" style="581" customWidth="1"/>
    <col min="8199" max="8199" width="10.85546875" style="581" customWidth="1"/>
    <col min="8200" max="8200" width="9.140625" style="581"/>
    <col min="8201" max="8201" width="13.28515625" style="581" customWidth="1"/>
    <col min="8202" max="8205" width="9.140625" style="581"/>
    <col min="8206" max="8206" width="12" style="581" customWidth="1"/>
    <col min="8207" max="8210" width="9.140625" style="581"/>
    <col min="8211" max="8213" width="16" style="581" customWidth="1"/>
    <col min="8214" max="8446" width="9.140625" style="581"/>
    <col min="8447" max="8447" width="2.85546875" style="581" customWidth="1"/>
    <col min="8448" max="8451" width="9.140625" style="581"/>
    <col min="8452" max="8453" width="9.42578125" style="581" customWidth="1"/>
    <col min="8454" max="8454" width="9.85546875" style="581" customWidth="1"/>
    <col min="8455" max="8455" width="10.85546875" style="581" customWidth="1"/>
    <col min="8456" max="8456" width="9.140625" style="581"/>
    <col min="8457" max="8457" width="13.28515625" style="581" customWidth="1"/>
    <col min="8458" max="8461" width="9.140625" style="581"/>
    <col min="8462" max="8462" width="12" style="581" customWidth="1"/>
    <col min="8463" max="8466" width="9.140625" style="581"/>
    <col min="8467" max="8469" width="16" style="581" customWidth="1"/>
    <col min="8470" max="8702" width="9.140625" style="581"/>
    <col min="8703" max="8703" width="2.85546875" style="581" customWidth="1"/>
    <col min="8704" max="8707" width="9.140625" style="581"/>
    <col min="8708" max="8709" width="9.42578125" style="581" customWidth="1"/>
    <col min="8710" max="8710" width="9.85546875" style="581" customWidth="1"/>
    <col min="8711" max="8711" width="10.85546875" style="581" customWidth="1"/>
    <col min="8712" max="8712" width="9.140625" style="581"/>
    <col min="8713" max="8713" width="13.28515625" style="581" customWidth="1"/>
    <col min="8714" max="8717" width="9.140625" style="581"/>
    <col min="8718" max="8718" width="12" style="581" customWidth="1"/>
    <col min="8719" max="8722" width="9.140625" style="581"/>
    <col min="8723" max="8725" width="16" style="581" customWidth="1"/>
    <col min="8726" max="8958" width="9.140625" style="581"/>
    <col min="8959" max="8959" width="2.85546875" style="581" customWidth="1"/>
    <col min="8960" max="8963" width="9.140625" style="581"/>
    <col min="8964" max="8965" width="9.42578125" style="581" customWidth="1"/>
    <col min="8966" max="8966" width="9.85546875" style="581" customWidth="1"/>
    <col min="8967" max="8967" width="10.85546875" style="581" customWidth="1"/>
    <col min="8968" max="8968" width="9.140625" style="581"/>
    <col min="8969" max="8969" width="13.28515625" style="581" customWidth="1"/>
    <col min="8970" max="8973" width="9.140625" style="581"/>
    <col min="8974" max="8974" width="12" style="581" customWidth="1"/>
    <col min="8975" max="8978" width="9.140625" style="581"/>
    <col min="8979" max="8981" width="16" style="581" customWidth="1"/>
    <col min="8982" max="9214" width="9.140625" style="581"/>
    <col min="9215" max="9215" width="2.85546875" style="581" customWidth="1"/>
    <col min="9216" max="9219" width="9.140625" style="581"/>
    <col min="9220" max="9221" width="9.42578125" style="581" customWidth="1"/>
    <col min="9222" max="9222" width="9.85546875" style="581" customWidth="1"/>
    <col min="9223" max="9223" width="10.85546875" style="581" customWidth="1"/>
    <col min="9224" max="9224" width="9.140625" style="581"/>
    <col min="9225" max="9225" width="13.28515625" style="581" customWidth="1"/>
    <col min="9226" max="9229" width="9.140625" style="581"/>
    <col min="9230" max="9230" width="12" style="581" customWidth="1"/>
    <col min="9231" max="9234" width="9.140625" style="581"/>
    <col min="9235" max="9237" width="16" style="581" customWidth="1"/>
    <col min="9238" max="9470" width="9.140625" style="581"/>
    <col min="9471" max="9471" width="2.85546875" style="581" customWidth="1"/>
    <col min="9472" max="9475" width="9.140625" style="581"/>
    <col min="9476" max="9477" width="9.42578125" style="581" customWidth="1"/>
    <col min="9478" max="9478" width="9.85546875" style="581" customWidth="1"/>
    <col min="9479" max="9479" width="10.85546875" style="581" customWidth="1"/>
    <col min="9480" max="9480" width="9.140625" style="581"/>
    <col min="9481" max="9481" width="13.28515625" style="581" customWidth="1"/>
    <col min="9482" max="9485" width="9.140625" style="581"/>
    <col min="9486" max="9486" width="12" style="581" customWidth="1"/>
    <col min="9487" max="9490" width="9.140625" style="581"/>
    <col min="9491" max="9493" width="16" style="581" customWidth="1"/>
    <col min="9494" max="9726" width="9.140625" style="581"/>
    <col min="9727" max="9727" width="2.85546875" style="581" customWidth="1"/>
    <col min="9728" max="9731" width="9.140625" style="581"/>
    <col min="9732" max="9733" width="9.42578125" style="581" customWidth="1"/>
    <col min="9734" max="9734" width="9.85546875" style="581" customWidth="1"/>
    <col min="9735" max="9735" width="10.85546875" style="581" customWidth="1"/>
    <col min="9736" max="9736" width="9.140625" style="581"/>
    <col min="9737" max="9737" width="13.28515625" style="581" customWidth="1"/>
    <col min="9738" max="9741" width="9.140625" style="581"/>
    <col min="9742" max="9742" width="12" style="581" customWidth="1"/>
    <col min="9743" max="9746" width="9.140625" style="581"/>
    <col min="9747" max="9749" width="16" style="581" customWidth="1"/>
    <col min="9750" max="9982" width="9.140625" style="581"/>
    <col min="9983" max="9983" width="2.85546875" style="581" customWidth="1"/>
    <col min="9984" max="9987" width="9.140625" style="581"/>
    <col min="9988" max="9989" width="9.42578125" style="581" customWidth="1"/>
    <col min="9990" max="9990" width="9.85546875" style="581" customWidth="1"/>
    <col min="9991" max="9991" width="10.85546875" style="581" customWidth="1"/>
    <col min="9992" max="9992" width="9.140625" style="581"/>
    <col min="9993" max="9993" width="13.28515625" style="581" customWidth="1"/>
    <col min="9994" max="9997" width="9.140625" style="581"/>
    <col min="9998" max="9998" width="12" style="581" customWidth="1"/>
    <col min="9999" max="10002" width="9.140625" style="581"/>
    <col min="10003" max="10005" width="16" style="581" customWidth="1"/>
    <col min="10006" max="10238" width="9.140625" style="581"/>
    <col min="10239" max="10239" width="2.85546875" style="581" customWidth="1"/>
    <col min="10240" max="10243" width="9.140625" style="581"/>
    <col min="10244" max="10245" width="9.42578125" style="581" customWidth="1"/>
    <col min="10246" max="10246" width="9.85546875" style="581" customWidth="1"/>
    <col min="10247" max="10247" width="10.85546875" style="581" customWidth="1"/>
    <col min="10248" max="10248" width="9.140625" style="581"/>
    <col min="10249" max="10249" width="13.28515625" style="581" customWidth="1"/>
    <col min="10250" max="10253" width="9.140625" style="581"/>
    <col min="10254" max="10254" width="12" style="581" customWidth="1"/>
    <col min="10255" max="10258" width="9.140625" style="581"/>
    <col min="10259" max="10261" width="16" style="581" customWidth="1"/>
    <col min="10262" max="10494" width="9.140625" style="581"/>
    <col min="10495" max="10495" width="2.85546875" style="581" customWidth="1"/>
    <col min="10496" max="10499" width="9.140625" style="581"/>
    <col min="10500" max="10501" width="9.42578125" style="581" customWidth="1"/>
    <col min="10502" max="10502" width="9.85546875" style="581" customWidth="1"/>
    <col min="10503" max="10503" width="10.85546875" style="581" customWidth="1"/>
    <col min="10504" max="10504" width="9.140625" style="581"/>
    <col min="10505" max="10505" width="13.28515625" style="581" customWidth="1"/>
    <col min="10506" max="10509" width="9.140625" style="581"/>
    <col min="10510" max="10510" width="12" style="581" customWidth="1"/>
    <col min="10511" max="10514" width="9.140625" style="581"/>
    <col min="10515" max="10517" width="16" style="581" customWidth="1"/>
    <col min="10518" max="10750" width="9.140625" style="581"/>
    <col min="10751" max="10751" width="2.85546875" style="581" customWidth="1"/>
    <col min="10752" max="10755" width="9.140625" style="581"/>
    <col min="10756" max="10757" width="9.42578125" style="581" customWidth="1"/>
    <col min="10758" max="10758" width="9.85546875" style="581" customWidth="1"/>
    <col min="10759" max="10759" width="10.85546875" style="581" customWidth="1"/>
    <col min="10760" max="10760" width="9.140625" style="581"/>
    <col min="10761" max="10761" width="13.28515625" style="581" customWidth="1"/>
    <col min="10762" max="10765" width="9.140625" style="581"/>
    <col min="10766" max="10766" width="12" style="581" customWidth="1"/>
    <col min="10767" max="10770" width="9.140625" style="581"/>
    <col min="10771" max="10773" width="16" style="581" customWidth="1"/>
    <col min="10774" max="11006" width="9.140625" style="581"/>
    <col min="11007" max="11007" width="2.85546875" style="581" customWidth="1"/>
    <col min="11008" max="11011" width="9.140625" style="581"/>
    <col min="11012" max="11013" width="9.42578125" style="581" customWidth="1"/>
    <col min="11014" max="11014" width="9.85546875" style="581" customWidth="1"/>
    <col min="11015" max="11015" width="10.85546875" style="581" customWidth="1"/>
    <col min="11016" max="11016" width="9.140625" style="581"/>
    <col min="11017" max="11017" width="13.28515625" style="581" customWidth="1"/>
    <col min="11018" max="11021" width="9.140625" style="581"/>
    <col min="11022" max="11022" width="12" style="581" customWidth="1"/>
    <col min="11023" max="11026" width="9.140625" style="581"/>
    <col min="11027" max="11029" width="16" style="581" customWidth="1"/>
    <col min="11030" max="11262" width="9.140625" style="581"/>
    <col min="11263" max="11263" width="2.85546875" style="581" customWidth="1"/>
    <col min="11264" max="11267" width="9.140625" style="581"/>
    <col min="11268" max="11269" width="9.42578125" style="581" customWidth="1"/>
    <col min="11270" max="11270" width="9.85546875" style="581" customWidth="1"/>
    <col min="11271" max="11271" width="10.85546875" style="581" customWidth="1"/>
    <col min="11272" max="11272" width="9.140625" style="581"/>
    <col min="11273" max="11273" width="13.28515625" style="581" customWidth="1"/>
    <col min="11274" max="11277" width="9.140625" style="581"/>
    <col min="11278" max="11278" width="12" style="581" customWidth="1"/>
    <col min="11279" max="11282" width="9.140625" style="581"/>
    <col min="11283" max="11285" width="16" style="581" customWidth="1"/>
    <col min="11286" max="11518" width="9.140625" style="581"/>
    <col min="11519" max="11519" width="2.85546875" style="581" customWidth="1"/>
    <col min="11520" max="11523" width="9.140625" style="581"/>
    <col min="11524" max="11525" width="9.42578125" style="581" customWidth="1"/>
    <col min="11526" max="11526" width="9.85546875" style="581" customWidth="1"/>
    <col min="11527" max="11527" width="10.85546875" style="581" customWidth="1"/>
    <col min="11528" max="11528" width="9.140625" style="581"/>
    <col min="11529" max="11529" width="13.28515625" style="581" customWidth="1"/>
    <col min="11530" max="11533" width="9.140625" style="581"/>
    <col min="11534" max="11534" width="12" style="581" customWidth="1"/>
    <col min="11535" max="11538" width="9.140625" style="581"/>
    <col min="11539" max="11541" width="16" style="581" customWidth="1"/>
    <col min="11542" max="11774" width="9.140625" style="581"/>
    <col min="11775" max="11775" width="2.85546875" style="581" customWidth="1"/>
    <col min="11776" max="11779" width="9.140625" style="581"/>
    <col min="11780" max="11781" width="9.42578125" style="581" customWidth="1"/>
    <col min="11782" max="11782" width="9.85546875" style="581" customWidth="1"/>
    <col min="11783" max="11783" width="10.85546875" style="581" customWidth="1"/>
    <col min="11784" max="11784" width="9.140625" style="581"/>
    <col min="11785" max="11785" width="13.28515625" style="581" customWidth="1"/>
    <col min="11786" max="11789" width="9.140625" style="581"/>
    <col min="11790" max="11790" width="12" style="581" customWidth="1"/>
    <col min="11791" max="11794" width="9.140625" style="581"/>
    <col min="11795" max="11797" width="16" style="581" customWidth="1"/>
    <col min="11798" max="12030" width="9.140625" style="581"/>
    <col min="12031" max="12031" width="2.85546875" style="581" customWidth="1"/>
    <col min="12032" max="12035" width="9.140625" style="581"/>
    <col min="12036" max="12037" width="9.42578125" style="581" customWidth="1"/>
    <col min="12038" max="12038" width="9.85546875" style="581" customWidth="1"/>
    <col min="12039" max="12039" width="10.85546875" style="581" customWidth="1"/>
    <col min="12040" max="12040" width="9.140625" style="581"/>
    <col min="12041" max="12041" width="13.28515625" style="581" customWidth="1"/>
    <col min="12042" max="12045" width="9.140625" style="581"/>
    <col min="12046" max="12046" width="12" style="581" customWidth="1"/>
    <col min="12047" max="12050" width="9.140625" style="581"/>
    <col min="12051" max="12053" width="16" style="581" customWidth="1"/>
    <col min="12054" max="12286" width="9.140625" style="581"/>
    <col min="12287" max="12287" width="2.85546875" style="581" customWidth="1"/>
    <col min="12288" max="12291" width="9.140625" style="581"/>
    <col min="12292" max="12293" width="9.42578125" style="581" customWidth="1"/>
    <col min="12294" max="12294" width="9.85546875" style="581" customWidth="1"/>
    <col min="12295" max="12295" width="10.85546875" style="581" customWidth="1"/>
    <col min="12296" max="12296" width="9.140625" style="581"/>
    <col min="12297" max="12297" width="13.28515625" style="581" customWidth="1"/>
    <col min="12298" max="12301" width="9.140625" style="581"/>
    <col min="12302" max="12302" width="12" style="581" customWidth="1"/>
    <col min="12303" max="12306" width="9.140625" style="581"/>
    <col min="12307" max="12309" width="16" style="581" customWidth="1"/>
    <col min="12310" max="12542" width="9.140625" style="581"/>
    <col min="12543" max="12543" width="2.85546875" style="581" customWidth="1"/>
    <col min="12544" max="12547" width="9.140625" style="581"/>
    <col min="12548" max="12549" width="9.42578125" style="581" customWidth="1"/>
    <col min="12550" max="12550" width="9.85546875" style="581" customWidth="1"/>
    <col min="12551" max="12551" width="10.85546875" style="581" customWidth="1"/>
    <col min="12552" max="12552" width="9.140625" style="581"/>
    <col min="12553" max="12553" width="13.28515625" style="581" customWidth="1"/>
    <col min="12554" max="12557" width="9.140625" style="581"/>
    <col min="12558" max="12558" width="12" style="581" customWidth="1"/>
    <col min="12559" max="12562" width="9.140625" style="581"/>
    <col min="12563" max="12565" width="16" style="581" customWidth="1"/>
    <col min="12566" max="12798" width="9.140625" style="581"/>
    <col min="12799" max="12799" width="2.85546875" style="581" customWidth="1"/>
    <col min="12800" max="12803" width="9.140625" style="581"/>
    <col min="12804" max="12805" width="9.42578125" style="581" customWidth="1"/>
    <col min="12806" max="12806" width="9.85546875" style="581" customWidth="1"/>
    <col min="12807" max="12807" width="10.85546875" style="581" customWidth="1"/>
    <col min="12808" max="12808" width="9.140625" style="581"/>
    <col min="12809" max="12809" width="13.28515625" style="581" customWidth="1"/>
    <col min="12810" max="12813" width="9.140625" style="581"/>
    <col min="12814" max="12814" width="12" style="581" customWidth="1"/>
    <col min="12815" max="12818" width="9.140625" style="581"/>
    <col min="12819" max="12821" width="16" style="581" customWidth="1"/>
    <col min="12822" max="13054" width="9.140625" style="581"/>
    <col min="13055" max="13055" width="2.85546875" style="581" customWidth="1"/>
    <col min="13056" max="13059" width="9.140625" style="581"/>
    <col min="13060" max="13061" width="9.42578125" style="581" customWidth="1"/>
    <col min="13062" max="13062" width="9.85546875" style="581" customWidth="1"/>
    <col min="13063" max="13063" width="10.85546875" style="581" customWidth="1"/>
    <col min="13064" max="13064" width="9.140625" style="581"/>
    <col min="13065" max="13065" width="13.28515625" style="581" customWidth="1"/>
    <col min="13066" max="13069" width="9.140625" style="581"/>
    <col min="13070" max="13070" width="12" style="581" customWidth="1"/>
    <col min="13071" max="13074" width="9.140625" style="581"/>
    <col min="13075" max="13077" width="16" style="581" customWidth="1"/>
    <col min="13078" max="13310" width="9.140625" style="581"/>
    <col min="13311" max="13311" width="2.85546875" style="581" customWidth="1"/>
    <col min="13312" max="13315" width="9.140625" style="581"/>
    <col min="13316" max="13317" width="9.42578125" style="581" customWidth="1"/>
    <col min="13318" max="13318" width="9.85546875" style="581" customWidth="1"/>
    <col min="13319" max="13319" width="10.85546875" style="581" customWidth="1"/>
    <col min="13320" max="13320" width="9.140625" style="581"/>
    <col min="13321" max="13321" width="13.28515625" style="581" customWidth="1"/>
    <col min="13322" max="13325" width="9.140625" style="581"/>
    <col min="13326" max="13326" width="12" style="581" customWidth="1"/>
    <col min="13327" max="13330" width="9.140625" style="581"/>
    <col min="13331" max="13333" width="16" style="581" customWidth="1"/>
    <col min="13334" max="13566" width="9.140625" style="581"/>
    <col min="13567" max="13567" width="2.85546875" style="581" customWidth="1"/>
    <col min="13568" max="13571" width="9.140625" style="581"/>
    <col min="13572" max="13573" width="9.42578125" style="581" customWidth="1"/>
    <col min="13574" max="13574" width="9.85546875" style="581" customWidth="1"/>
    <col min="13575" max="13575" width="10.85546875" style="581" customWidth="1"/>
    <col min="13576" max="13576" width="9.140625" style="581"/>
    <col min="13577" max="13577" width="13.28515625" style="581" customWidth="1"/>
    <col min="13578" max="13581" width="9.140625" style="581"/>
    <col min="13582" max="13582" width="12" style="581" customWidth="1"/>
    <col min="13583" max="13586" width="9.140625" style="581"/>
    <col min="13587" max="13589" width="16" style="581" customWidth="1"/>
    <col min="13590" max="13822" width="9.140625" style="581"/>
    <col min="13823" max="13823" width="2.85546875" style="581" customWidth="1"/>
    <col min="13824" max="13827" width="9.140625" style="581"/>
    <col min="13828" max="13829" width="9.42578125" style="581" customWidth="1"/>
    <col min="13830" max="13830" width="9.85546875" style="581" customWidth="1"/>
    <col min="13831" max="13831" width="10.85546875" style="581" customWidth="1"/>
    <col min="13832" max="13832" width="9.140625" style="581"/>
    <col min="13833" max="13833" width="13.28515625" style="581" customWidth="1"/>
    <col min="13834" max="13837" width="9.140625" style="581"/>
    <col min="13838" max="13838" width="12" style="581" customWidth="1"/>
    <col min="13839" max="13842" width="9.140625" style="581"/>
    <col min="13843" max="13845" width="16" style="581" customWidth="1"/>
    <col min="13846" max="14078" width="9.140625" style="581"/>
    <col min="14079" max="14079" width="2.85546875" style="581" customWidth="1"/>
    <col min="14080" max="14083" width="9.140625" style="581"/>
    <col min="14084" max="14085" width="9.42578125" style="581" customWidth="1"/>
    <col min="14086" max="14086" width="9.85546875" style="581" customWidth="1"/>
    <col min="14087" max="14087" width="10.85546875" style="581" customWidth="1"/>
    <col min="14088" max="14088" width="9.140625" style="581"/>
    <col min="14089" max="14089" width="13.28515625" style="581" customWidth="1"/>
    <col min="14090" max="14093" width="9.140625" style="581"/>
    <col min="14094" max="14094" width="12" style="581" customWidth="1"/>
    <col min="14095" max="14098" width="9.140625" style="581"/>
    <col min="14099" max="14101" width="16" style="581" customWidth="1"/>
    <col min="14102" max="14334" width="9.140625" style="581"/>
    <col min="14335" max="14335" width="2.85546875" style="581" customWidth="1"/>
    <col min="14336" max="14339" width="9.140625" style="581"/>
    <col min="14340" max="14341" width="9.42578125" style="581" customWidth="1"/>
    <col min="14342" max="14342" width="9.85546875" style="581" customWidth="1"/>
    <col min="14343" max="14343" width="10.85546875" style="581" customWidth="1"/>
    <col min="14344" max="14344" width="9.140625" style="581"/>
    <col min="14345" max="14345" width="13.28515625" style="581" customWidth="1"/>
    <col min="14346" max="14349" width="9.140625" style="581"/>
    <col min="14350" max="14350" width="12" style="581" customWidth="1"/>
    <col min="14351" max="14354" width="9.140625" style="581"/>
    <col min="14355" max="14357" width="16" style="581" customWidth="1"/>
    <col min="14358" max="14590" width="9.140625" style="581"/>
    <col min="14591" max="14591" width="2.85546875" style="581" customWidth="1"/>
    <col min="14592" max="14595" width="9.140625" style="581"/>
    <col min="14596" max="14597" width="9.42578125" style="581" customWidth="1"/>
    <col min="14598" max="14598" width="9.85546875" style="581" customWidth="1"/>
    <col min="14599" max="14599" width="10.85546875" style="581" customWidth="1"/>
    <col min="14600" max="14600" width="9.140625" style="581"/>
    <col min="14601" max="14601" width="13.28515625" style="581" customWidth="1"/>
    <col min="14602" max="14605" width="9.140625" style="581"/>
    <col min="14606" max="14606" width="12" style="581" customWidth="1"/>
    <col min="14607" max="14610" width="9.140625" style="581"/>
    <col min="14611" max="14613" width="16" style="581" customWidth="1"/>
    <col min="14614" max="14846" width="9.140625" style="581"/>
    <col min="14847" max="14847" width="2.85546875" style="581" customWidth="1"/>
    <col min="14848" max="14851" width="9.140625" style="581"/>
    <col min="14852" max="14853" width="9.42578125" style="581" customWidth="1"/>
    <col min="14854" max="14854" width="9.85546875" style="581" customWidth="1"/>
    <col min="14855" max="14855" width="10.85546875" style="581" customWidth="1"/>
    <col min="14856" max="14856" width="9.140625" style="581"/>
    <col min="14857" max="14857" width="13.28515625" style="581" customWidth="1"/>
    <col min="14858" max="14861" width="9.140625" style="581"/>
    <col min="14862" max="14862" width="12" style="581" customWidth="1"/>
    <col min="14863" max="14866" width="9.140625" style="581"/>
    <col min="14867" max="14869" width="16" style="581" customWidth="1"/>
    <col min="14870" max="15102" width="9.140625" style="581"/>
    <col min="15103" max="15103" width="2.85546875" style="581" customWidth="1"/>
    <col min="15104" max="15107" width="9.140625" style="581"/>
    <col min="15108" max="15109" width="9.42578125" style="581" customWidth="1"/>
    <col min="15110" max="15110" width="9.85546875" style="581" customWidth="1"/>
    <col min="15111" max="15111" width="10.85546875" style="581" customWidth="1"/>
    <col min="15112" max="15112" width="9.140625" style="581"/>
    <col min="15113" max="15113" width="13.28515625" style="581" customWidth="1"/>
    <col min="15114" max="15117" width="9.140625" style="581"/>
    <col min="15118" max="15118" width="12" style="581" customWidth="1"/>
    <col min="15119" max="15122" width="9.140625" style="581"/>
    <col min="15123" max="15125" width="16" style="581" customWidth="1"/>
    <col min="15126" max="15358" width="9.140625" style="581"/>
    <col min="15359" max="15359" width="2.85546875" style="581" customWidth="1"/>
    <col min="15360" max="15363" width="9.140625" style="581"/>
    <col min="15364" max="15365" width="9.42578125" style="581" customWidth="1"/>
    <col min="15366" max="15366" width="9.85546875" style="581" customWidth="1"/>
    <col min="15367" max="15367" width="10.85546875" style="581" customWidth="1"/>
    <col min="15368" max="15368" width="9.140625" style="581"/>
    <col min="15369" max="15369" width="13.28515625" style="581" customWidth="1"/>
    <col min="15370" max="15373" width="9.140625" style="581"/>
    <col min="15374" max="15374" width="12" style="581" customWidth="1"/>
    <col min="15375" max="15378" width="9.140625" style="581"/>
    <col min="15379" max="15381" width="16" style="581" customWidth="1"/>
    <col min="15382" max="15614" width="9.140625" style="581"/>
    <col min="15615" max="15615" width="2.85546875" style="581" customWidth="1"/>
    <col min="15616" max="15619" width="9.140625" style="581"/>
    <col min="15620" max="15621" width="9.42578125" style="581" customWidth="1"/>
    <col min="15622" max="15622" width="9.85546875" style="581" customWidth="1"/>
    <col min="15623" max="15623" width="10.85546875" style="581" customWidth="1"/>
    <col min="15624" max="15624" width="9.140625" style="581"/>
    <col min="15625" max="15625" width="13.28515625" style="581" customWidth="1"/>
    <col min="15626" max="15629" width="9.140625" style="581"/>
    <col min="15630" max="15630" width="12" style="581" customWidth="1"/>
    <col min="15631" max="15634" width="9.140625" style="581"/>
    <col min="15635" max="15637" width="16" style="581" customWidth="1"/>
    <col min="15638" max="15870" width="9.140625" style="581"/>
    <col min="15871" max="15871" width="2.85546875" style="581" customWidth="1"/>
    <col min="15872" max="15875" width="9.140625" style="581"/>
    <col min="15876" max="15877" width="9.42578125" style="581" customWidth="1"/>
    <col min="15878" max="15878" width="9.85546875" style="581" customWidth="1"/>
    <col min="15879" max="15879" width="10.85546875" style="581" customWidth="1"/>
    <col min="15880" max="15880" width="9.140625" style="581"/>
    <col min="15881" max="15881" width="13.28515625" style="581" customWidth="1"/>
    <col min="15882" max="15885" width="9.140625" style="581"/>
    <col min="15886" max="15886" width="12" style="581" customWidth="1"/>
    <col min="15887" max="15890" width="9.140625" style="581"/>
    <col min="15891" max="15893" width="16" style="581" customWidth="1"/>
    <col min="15894" max="16126" width="9.140625" style="581"/>
    <col min="16127" max="16127" width="2.85546875" style="581" customWidth="1"/>
    <col min="16128" max="16131" width="9.140625" style="581"/>
    <col min="16132" max="16133" width="9.42578125" style="581" customWidth="1"/>
    <col min="16134" max="16134" width="9.85546875" style="581" customWidth="1"/>
    <col min="16135" max="16135" width="10.85546875" style="581" customWidth="1"/>
    <col min="16136" max="16136" width="9.140625" style="581"/>
    <col min="16137" max="16137" width="13.28515625" style="581" customWidth="1"/>
    <col min="16138" max="16141" width="9.140625" style="581"/>
    <col min="16142" max="16142" width="12" style="581" customWidth="1"/>
    <col min="16143" max="16146" width="9.140625" style="581"/>
    <col min="16147" max="16149" width="16" style="581" customWidth="1"/>
    <col min="16150" max="16384" width="9.140625" style="581"/>
  </cols>
  <sheetData>
    <row r="1" spans="2:18" s="556" customFormat="1" ht="12.75" collapsed="1" x14ac:dyDescent="0.2"/>
    <row r="2" spans="2:18" s="556" customFormat="1" ht="12.75" hidden="1" outlineLevel="1" x14ac:dyDescent="0.2">
      <c r="B2" s="557"/>
      <c r="H2" s="556" t="s">
        <v>0</v>
      </c>
    </row>
    <row r="3" spans="2:18" s="556" customFormat="1" ht="12.75" hidden="1" outlineLevel="1" x14ac:dyDescent="0.2">
      <c r="H3" s="556" t="s">
        <v>579</v>
      </c>
    </row>
    <row r="4" spans="2:18" s="556" customFormat="1" ht="12.75" hidden="1" outlineLevel="1" x14ac:dyDescent="0.2">
      <c r="M4" s="558"/>
      <c r="N4" s="558"/>
      <c r="O4" s="558"/>
    </row>
    <row r="5" spans="2:18" s="2" customFormat="1" ht="12.75" hidden="1" customHeight="1" outlineLevel="1" x14ac:dyDescent="0.2">
      <c r="B5" s="763" t="s">
        <v>2</v>
      </c>
      <c r="C5" s="764"/>
      <c r="D5" s="765"/>
      <c r="E5" s="687"/>
      <c r="F5" s="687"/>
      <c r="G5" s="687"/>
      <c r="H5" s="763" t="s">
        <v>3</v>
      </c>
      <c r="I5" s="765"/>
      <c r="J5" s="543"/>
      <c r="K5" s="544"/>
      <c r="L5" s="545"/>
    </row>
    <row r="6" spans="2:18" s="2" customFormat="1" ht="12.75" hidden="1" customHeight="1" outlineLevel="1" x14ac:dyDescent="0.2">
      <c r="B6" s="763" t="s">
        <v>4</v>
      </c>
      <c r="C6" s="764"/>
      <c r="D6" s="765"/>
      <c r="E6" s="687" t="s">
        <v>594</v>
      </c>
      <c r="F6" s="687"/>
      <c r="G6" s="687"/>
      <c r="H6" s="763" t="s">
        <v>5</v>
      </c>
      <c r="I6" s="765"/>
      <c r="J6" s="543" t="s">
        <v>599</v>
      </c>
      <c r="K6" s="544"/>
      <c r="L6" s="545"/>
    </row>
    <row r="7" spans="2:18" s="2" customFormat="1" ht="12.75" hidden="1" customHeight="1" outlineLevel="1" x14ac:dyDescent="0.2">
      <c r="B7" s="763" t="s">
        <v>6</v>
      </c>
      <c r="C7" s="764"/>
      <c r="D7" s="765"/>
      <c r="E7" s="687">
        <v>186442084</v>
      </c>
      <c r="F7" s="687"/>
      <c r="G7" s="687"/>
      <c r="H7" s="763" t="s">
        <v>7</v>
      </c>
      <c r="I7" s="765"/>
      <c r="J7" s="543" t="s">
        <v>600</v>
      </c>
      <c r="K7" s="544"/>
      <c r="L7" s="545"/>
    </row>
    <row r="8" spans="2:18" s="2" customFormat="1" ht="12.75" hidden="1" customHeight="1" outlineLevel="1" x14ac:dyDescent="0.2">
      <c r="B8" s="763" t="s">
        <v>8</v>
      </c>
      <c r="C8" s="764"/>
      <c r="D8" s="765"/>
      <c r="E8" s="687" t="s">
        <v>595</v>
      </c>
      <c r="F8" s="687"/>
      <c r="G8" s="687"/>
      <c r="H8" s="763" t="s">
        <v>9</v>
      </c>
      <c r="I8" s="765"/>
      <c r="J8" s="543" t="s">
        <v>601</v>
      </c>
      <c r="K8" s="544"/>
      <c r="L8" s="545"/>
    </row>
    <row r="9" spans="2:18" s="2" customFormat="1" ht="12.75" hidden="1" customHeight="1" outlineLevel="1" x14ac:dyDescent="0.2">
      <c r="B9" s="763" t="s">
        <v>9</v>
      </c>
      <c r="C9" s="764"/>
      <c r="D9" s="765"/>
      <c r="E9" s="687" t="s">
        <v>596</v>
      </c>
      <c r="F9" s="687"/>
      <c r="G9" s="687"/>
      <c r="H9" s="763" t="s">
        <v>10</v>
      </c>
      <c r="I9" s="765"/>
      <c r="J9" s="543" t="s">
        <v>596</v>
      </c>
      <c r="K9" s="544"/>
      <c r="L9" s="545"/>
    </row>
    <row r="10" spans="2:18" s="2" customFormat="1" ht="12.75" hidden="1" customHeight="1" outlineLevel="1" x14ac:dyDescent="0.2">
      <c r="B10" s="763" t="s">
        <v>10</v>
      </c>
      <c r="C10" s="764"/>
      <c r="D10" s="765"/>
      <c r="E10" s="687" t="s">
        <v>596</v>
      </c>
      <c r="F10" s="687"/>
      <c r="G10" s="687"/>
      <c r="H10" s="763" t="s">
        <v>11</v>
      </c>
      <c r="I10" s="765"/>
      <c r="J10" s="543" t="s">
        <v>602</v>
      </c>
      <c r="K10" s="544"/>
      <c r="L10" s="545"/>
    </row>
    <row r="11" spans="2:18" s="2" customFormat="1" ht="12.75" hidden="1" customHeight="1" outlineLevel="1" x14ac:dyDescent="0.2">
      <c r="B11" s="763" t="s">
        <v>12</v>
      </c>
      <c r="C11" s="764"/>
      <c r="D11" s="765"/>
      <c r="E11" s="687" t="s">
        <v>597</v>
      </c>
      <c r="F11" s="687"/>
      <c r="G11" s="687"/>
      <c r="H11" s="763"/>
      <c r="I11" s="765"/>
      <c r="J11" s="543"/>
      <c r="K11" s="544"/>
      <c r="L11" s="545"/>
    </row>
    <row r="12" spans="2:18" s="2" customFormat="1" ht="12.75" hidden="1" customHeight="1" outlineLevel="1" x14ac:dyDescent="0.2">
      <c r="B12" s="763" t="s">
        <v>11</v>
      </c>
      <c r="C12" s="764"/>
      <c r="D12" s="765"/>
      <c r="E12" s="687" t="s">
        <v>598</v>
      </c>
      <c r="F12" s="687"/>
      <c r="G12" s="687"/>
      <c r="H12" s="763"/>
      <c r="I12" s="765"/>
      <c r="J12" s="543"/>
      <c r="K12" s="544"/>
      <c r="L12" s="545"/>
    </row>
    <row r="13" spans="2:18" s="556" customFormat="1" ht="12.75" hidden="1" outlineLevel="1" x14ac:dyDescent="0.2"/>
    <row r="14" spans="2:18" s="556" customFormat="1" ht="15.75" x14ac:dyDescent="0.2">
      <c r="B14" s="1140" t="s">
        <v>619</v>
      </c>
      <c r="C14" s="1140"/>
      <c r="D14" s="1140"/>
      <c r="E14" s="1140"/>
      <c r="F14" s="1140"/>
      <c r="G14" s="1140"/>
      <c r="H14" s="1140"/>
      <c r="I14" s="1140"/>
      <c r="J14" s="1140"/>
      <c r="K14" s="1140"/>
      <c r="L14" s="1140"/>
      <c r="M14" s="1140"/>
      <c r="N14" s="1140"/>
      <c r="O14" s="1140"/>
      <c r="P14" s="1140"/>
      <c r="Q14" s="1140"/>
      <c r="R14" s="1140"/>
    </row>
    <row r="15" spans="2:18" s="556" customFormat="1" ht="15.75" x14ac:dyDescent="0.2">
      <c r="B15" s="556" t="s">
        <v>13</v>
      </c>
      <c r="D15" s="559"/>
      <c r="E15" s="559"/>
      <c r="F15" s="559"/>
      <c r="G15" s="559"/>
      <c r="H15" s="559"/>
      <c r="I15" s="559"/>
      <c r="J15" s="559"/>
      <c r="K15" s="559"/>
      <c r="L15" s="559"/>
      <c r="M15" s="559"/>
      <c r="N15" s="559"/>
      <c r="O15" s="559"/>
    </row>
    <row r="16" spans="2:18" s="556" customFormat="1" ht="12.75" x14ac:dyDescent="0.2"/>
    <row r="17" spans="2:21" s="556" customFormat="1" ht="12.75" x14ac:dyDescent="0.2">
      <c r="E17" s="1122">
        <v>42795</v>
      </c>
      <c r="F17" s="1122"/>
      <c r="G17" s="1122"/>
    </row>
    <row r="18" spans="2:21" s="556" customFormat="1" ht="12.75" x14ac:dyDescent="0.2">
      <c r="F18" s="556" t="s">
        <v>14</v>
      </c>
    </row>
    <row r="19" spans="2:21" s="556" customFormat="1" ht="12.75" x14ac:dyDescent="0.2"/>
    <row r="20" spans="2:21" s="556" customFormat="1" ht="12.75" x14ac:dyDescent="0.2">
      <c r="B20" s="1141" t="s">
        <v>15</v>
      </c>
      <c r="C20" s="1141"/>
      <c r="D20" s="1141"/>
      <c r="E20" s="1141"/>
      <c r="F20" s="1141"/>
    </row>
    <row r="21" spans="2:21" s="556" customFormat="1" ht="12.75" x14ac:dyDescent="0.2">
      <c r="B21" s="1142"/>
      <c r="C21" s="1142"/>
      <c r="D21" s="1142"/>
      <c r="E21" s="1142"/>
      <c r="F21" s="1142"/>
    </row>
    <row r="22" spans="2:21" s="556" customFormat="1" ht="13.5" thickBot="1" x14ac:dyDescent="0.25"/>
    <row r="23" spans="2:21" s="560" customFormat="1" ht="12.75" customHeight="1" x14ac:dyDescent="0.25">
      <c r="B23" s="1143" t="s">
        <v>580</v>
      </c>
      <c r="C23" s="1144"/>
      <c r="D23" s="1144"/>
      <c r="E23" s="1144"/>
      <c r="F23" s="1144"/>
      <c r="G23" s="1149" t="s">
        <v>20</v>
      </c>
      <c r="H23" s="1150"/>
      <c r="I23" s="1150" t="s">
        <v>21</v>
      </c>
      <c r="J23" s="1151" t="s">
        <v>22</v>
      </c>
      <c r="K23" s="1151" t="s">
        <v>23</v>
      </c>
      <c r="L23" s="1151"/>
      <c r="M23" s="1151"/>
      <c r="N23" s="1151" t="s">
        <v>24</v>
      </c>
      <c r="O23" s="1151"/>
      <c r="P23" s="1151" t="s">
        <v>25</v>
      </c>
      <c r="Q23" s="1151" t="s">
        <v>26</v>
      </c>
      <c r="R23" s="1152" t="s">
        <v>230</v>
      </c>
      <c r="S23" s="1153" t="s">
        <v>581</v>
      </c>
      <c r="T23" s="1155" t="s">
        <v>29</v>
      </c>
      <c r="U23" s="1138" t="s">
        <v>69</v>
      </c>
    </row>
    <row r="24" spans="2:21" s="560" customFormat="1" ht="15" customHeight="1" x14ac:dyDescent="0.25">
      <c r="B24" s="1145"/>
      <c r="C24" s="1146"/>
      <c r="D24" s="1146"/>
      <c r="E24" s="1146"/>
      <c r="F24" s="1146"/>
      <c r="G24" s="1061"/>
      <c r="H24" s="973"/>
      <c r="I24" s="973"/>
      <c r="J24" s="823"/>
      <c r="K24" s="823"/>
      <c r="L24" s="823"/>
      <c r="M24" s="823"/>
      <c r="N24" s="823"/>
      <c r="O24" s="823"/>
      <c r="P24" s="823"/>
      <c r="Q24" s="823"/>
      <c r="R24" s="1059"/>
      <c r="S24" s="1154"/>
      <c r="T24" s="1156"/>
      <c r="U24" s="1139"/>
    </row>
    <row r="25" spans="2:21" s="560" customFormat="1" ht="15" customHeight="1" x14ac:dyDescent="0.25">
      <c r="B25" s="1145"/>
      <c r="C25" s="1146"/>
      <c r="D25" s="1146"/>
      <c r="E25" s="1146"/>
      <c r="F25" s="1146"/>
      <c r="G25" s="1061"/>
      <c r="H25" s="973"/>
      <c r="I25" s="973"/>
      <c r="J25" s="823"/>
      <c r="K25" s="823"/>
      <c r="L25" s="823"/>
      <c r="M25" s="823"/>
      <c r="N25" s="823"/>
      <c r="O25" s="823"/>
      <c r="P25" s="823"/>
      <c r="Q25" s="823"/>
      <c r="R25" s="1059"/>
      <c r="S25" s="1154"/>
      <c r="T25" s="1156"/>
      <c r="U25" s="1139"/>
    </row>
    <row r="26" spans="2:21" s="560" customFormat="1" ht="12.75" customHeight="1" x14ac:dyDescent="0.25">
      <c r="B26" s="1145"/>
      <c r="C26" s="1146"/>
      <c r="D26" s="1146"/>
      <c r="E26" s="1146"/>
      <c r="F26" s="1146"/>
      <c r="G26" s="1061" t="s">
        <v>621</v>
      </c>
      <c r="H26" s="973" t="s">
        <v>622</v>
      </c>
      <c r="I26" s="973" t="s">
        <v>623</v>
      </c>
      <c r="J26" s="973" t="s">
        <v>624</v>
      </c>
      <c r="K26" s="973" t="s">
        <v>625</v>
      </c>
      <c r="L26" s="973" t="s">
        <v>626</v>
      </c>
      <c r="M26" s="973" t="s">
        <v>627</v>
      </c>
      <c r="N26" s="973" t="s">
        <v>628</v>
      </c>
      <c r="O26" s="973" t="s">
        <v>629</v>
      </c>
      <c r="P26" s="973" t="s">
        <v>630</v>
      </c>
      <c r="Q26" s="823"/>
      <c r="R26" s="1059"/>
      <c r="S26" s="1154"/>
      <c r="T26" s="1156"/>
      <c r="U26" s="1139"/>
    </row>
    <row r="27" spans="2:21" s="560" customFormat="1" ht="15" customHeight="1" x14ac:dyDescent="0.25">
      <c r="B27" s="1145"/>
      <c r="C27" s="1146"/>
      <c r="D27" s="1146"/>
      <c r="E27" s="1146"/>
      <c r="F27" s="1146"/>
      <c r="G27" s="1061"/>
      <c r="H27" s="973"/>
      <c r="I27" s="973"/>
      <c r="J27" s="973"/>
      <c r="K27" s="973"/>
      <c r="L27" s="973"/>
      <c r="M27" s="973"/>
      <c r="N27" s="973"/>
      <c r="O27" s="973"/>
      <c r="P27" s="973"/>
      <c r="Q27" s="823"/>
      <c r="R27" s="1059"/>
      <c r="S27" s="1154"/>
      <c r="T27" s="1156"/>
      <c r="U27" s="1139"/>
    </row>
    <row r="28" spans="2:21" s="561" customFormat="1" ht="15.75" thickBot="1" x14ac:dyDescent="0.3">
      <c r="B28" s="1147"/>
      <c r="C28" s="1148"/>
      <c r="D28" s="1148"/>
      <c r="E28" s="1148"/>
      <c r="F28" s="1148"/>
      <c r="G28" s="1062"/>
      <c r="H28" s="1063"/>
      <c r="I28" s="1063"/>
      <c r="J28" s="1063"/>
      <c r="K28" s="1063"/>
      <c r="L28" s="1063"/>
      <c r="M28" s="1063"/>
      <c r="N28" s="1063"/>
      <c r="O28" s="1063"/>
      <c r="P28" s="1063"/>
      <c r="Q28" s="824"/>
      <c r="R28" s="1060"/>
      <c r="S28" s="1154"/>
      <c r="T28" s="1156"/>
      <c r="U28" s="1139"/>
    </row>
    <row r="29" spans="2:21" s="565" customFormat="1" x14ac:dyDescent="0.25">
      <c r="B29" s="1132" t="s">
        <v>582</v>
      </c>
      <c r="C29" s="1133"/>
      <c r="D29" s="1133"/>
      <c r="E29" s="1133"/>
      <c r="F29" s="1134"/>
      <c r="G29" s="562">
        <v>26.206823</v>
      </c>
      <c r="H29" s="563">
        <v>0</v>
      </c>
      <c r="I29" s="562">
        <v>22.036999999999999</v>
      </c>
      <c r="J29" s="562">
        <v>22.036999999999999</v>
      </c>
      <c r="K29" s="563">
        <v>0</v>
      </c>
      <c r="L29" s="563">
        <v>0</v>
      </c>
      <c r="M29" s="563">
        <v>0</v>
      </c>
      <c r="N29" s="563">
        <v>0</v>
      </c>
      <c r="O29" s="563">
        <v>0</v>
      </c>
      <c r="P29" s="563">
        <v>0</v>
      </c>
      <c r="Q29" s="563">
        <v>0</v>
      </c>
      <c r="R29" s="563">
        <v>0</v>
      </c>
      <c r="S29" s="564">
        <v>0</v>
      </c>
      <c r="T29" s="564">
        <v>0</v>
      </c>
      <c r="U29" s="564">
        <v>0</v>
      </c>
    </row>
    <row r="30" spans="2:21" s="565" customFormat="1" x14ac:dyDescent="0.25">
      <c r="B30" s="1135" t="s">
        <v>583</v>
      </c>
      <c r="C30" s="1136"/>
      <c r="D30" s="1136"/>
      <c r="E30" s="1136"/>
      <c r="F30" s="1137"/>
      <c r="G30" s="566">
        <v>1137665.924519774</v>
      </c>
      <c r="H30" s="567">
        <v>0</v>
      </c>
      <c r="I30" s="568">
        <v>454148.8972881356</v>
      </c>
      <c r="J30" s="568">
        <v>32111.5381920904</v>
      </c>
      <c r="K30" s="567">
        <v>0</v>
      </c>
      <c r="L30" s="567">
        <v>0</v>
      </c>
      <c r="M30" s="567">
        <v>0</v>
      </c>
      <c r="N30" s="566">
        <v>46707.090000000004</v>
      </c>
      <c r="O30" s="567">
        <v>0</v>
      </c>
      <c r="P30" s="567">
        <v>0</v>
      </c>
      <c r="Q30" s="568">
        <v>589980.39</v>
      </c>
      <c r="R30" s="569">
        <v>1203176.1100000001</v>
      </c>
      <c r="S30" s="570">
        <v>0</v>
      </c>
      <c r="T30" s="571">
        <v>675434.33411368332</v>
      </c>
      <c r="U30" s="572">
        <f>SUM(G30:T30)</f>
        <v>4139224.2841136837</v>
      </c>
    </row>
    <row r="31" spans="2:21" s="575" customFormat="1" ht="15" customHeight="1" x14ac:dyDescent="0.25">
      <c r="B31" s="1123" t="s">
        <v>584</v>
      </c>
      <c r="C31" s="1124"/>
      <c r="D31" s="1124"/>
      <c r="E31" s="1124"/>
      <c r="F31" s="1125"/>
      <c r="G31" s="573">
        <f>IF(G29=0,"",G30/(G29)/10000)</f>
        <v>4.3411058430080365</v>
      </c>
      <c r="H31" s="567">
        <v>0</v>
      </c>
      <c r="I31" s="574">
        <f>IF(I29=0,"",I30/(I29)/10000)</f>
        <v>2.0608471992019584</v>
      </c>
      <c r="J31" s="574">
        <f>IF(J29=0,"",J30/(J29)/10000)</f>
        <v>0.14571646863044155</v>
      </c>
      <c r="K31" s="567">
        <v>0</v>
      </c>
      <c r="L31" s="567">
        <v>0</v>
      </c>
      <c r="M31" s="567">
        <v>0</v>
      </c>
      <c r="N31" s="567">
        <v>0</v>
      </c>
      <c r="O31" s="567">
        <v>0</v>
      </c>
      <c r="P31" s="567">
        <v>0</v>
      </c>
      <c r="Q31" s="567">
        <v>0</v>
      </c>
      <c r="R31" s="567">
        <v>0</v>
      </c>
      <c r="S31" s="570">
        <v>0</v>
      </c>
      <c r="T31" s="570">
        <v>0</v>
      </c>
      <c r="U31" s="570">
        <v>0</v>
      </c>
    </row>
    <row r="32" spans="2:21" s="575" customFormat="1" x14ac:dyDescent="0.25">
      <c r="B32" s="1126" t="s">
        <v>585</v>
      </c>
      <c r="C32" s="1127"/>
      <c r="D32" s="1127"/>
      <c r="E32" s="1127"/>
      <c r="F32" s="1128"/>
      <c r="G32" s="566">
        <f>'16'!H164</f>
        <v>1396048.5950059795</v>
      </c>
      <c r="H32" s="567">
        <v>0</v>
      </c>
      <c r="I32" s="568">
        <f>'16'!J164</f>
        <v>153610.17687997632</v>
      </c>
      <c r="J32" s="568">
        <f>'16'!K164</f>
        <v>15561.907659996881</v>
      </c>
      <c r="K32" s="567">
        <v>0</v>
      </c>
      <c r="L32" s="567">
        <v>0</v>
      </c>
      <c r="M32" s="567">
        <v>0</v>
      </c>
      <c r="N32" s="568">
        <f>'16'!O164</f>
        <v>66807.310332184497</v>
      </c>
      <c r="O32" s="567">
        <v>0</v>
      </c>
      <c r="P32" s="567">
        <v>0</v>
      </c>
      <c r="Q32" s="568">
        <f>'16'!R164</f>
        <v>1743373.6593502862</v>
      </c>
      <c r="R32" s="569">
        <f>'16'!S164</f>
        <v>986033.89073270187</v>
      </c>
      <c r="S32" s="571">
        <f>SUM('7'!O156:O160)</f>
        <v>70282.209999999992</v>
      </c>
      <c r="T32" s="571">
        <v>675434.33411368332</v>
      </c>
      <c r="U32" s="572">
        <f>SUM(G32:T32)</f>
        <v>5107152.0840748092</v>
      </c>
    </row>
    <row r="33" spans="2:21" s="575" customFormat="1" ht="15" customHeight="1" thickBot="1" x14ac:dyDescent="0.3">
      <c r="B33" s="1129" t="s">
        <v>586</v>
      </c>
      <c r="C33" s="1130"/>
      <c r="D33" s="1130"/>
      <c r="E33" s="1130"/>
      <c r="F33" s="1131"/>
      <c r="G33" s="576">
        <f>IF(G29=0,"",(G32)/(G29)/10000)</f>
        <v>5.3270424843407369</v>
      </c>
      <c r="H33" s="577">
        <v>0</v>
      </c>
      <c r="I33" s="578">
        <f>IF(I29=0,"",I32/(I29)/10000)</f>
        <v>0.69705575568351563</v>
      </c>
      <c r="J33" s="578">
        <f>IF(J29=0,"",J32/(J29)/10000)</f>
        <v>7.0617178654067622E-2</v>
      </c>
      <c r="K33" s="577">
        <v>0</v>
      </c>
      <c r="L33" s="577">
        <v>0</v>
      </c>
      <c r="M33" s="577">
        <v>0</v>
      </c>
      <c r="N33" s="577">
        <v>0</v>
      </c>
      <c r="O33" s="577">
        <v>0</v>
      </c>
      <c r="P33" s="577">
        <v>0</v>
      </c>
      <c r="Q33" s="577">
        <v>0</v>
      </c>
      <c r="R33" s="577">
        <v>0</v>
      </c>
      <c r="S33" s="579" t="s">
        <v>557</v>
      </c>
      <c r="T33" s="580">
        <v>0</v>
      </c>
      <c r="U33" s="580">
        <v>0</v>
      </c>
    </row>
    <row r="34" spans="2:21" x14ac:dyDescent="0.25">
      <c r="O34" s="582"/>
    </row>
    <row r="35" spans="2:21" x14ac:dyDescent="0.25">
      <c r="B35" s="556"/>
      <c r="C35" s="556"/>
      <c r="D35" s="556"/>
      <c r="E35" s="556"/>
      <c r="G35" s="556"/>
      <c r="H35" s="556"/>
      <c r="I35" s="556"/>
      <c r="J35" s="556"/>
      <c r="K35" s="556"/>
      <c r="L35" s="556"/>
      <c r="M35" s="556"/>
    </row>
    <row r="36" spans="2:21" s="433" customFormat="1" ht="12.75" x14ac:dyDescent="0.2"/>
    <row r="37" spans="2:21" s="71" customFormat="1" ht="12.75" x14ac:dyDescent="0.2">
      <c r="B37" s="71" t="s">
        <v>58</v>
      </c>
      <c r="D37" s="71" t="s">
        <v>606</v>
      </c>
      <c r="F37" s="414"/>
      <c r="G37" s="73"/>
      <c r="J37" s="71" t="s">
        <v>607</v>
      </c>
      <c r="N37" s="74"/>
    </row>
    <row r="38" spans="2:21" s="433" customFormat="1" ht="12.75" x14ac:dyDescent="0.2">
      <c r="I38" s="434"/>
    </row>
    <row r="39" spans="2:21" x14ac:dyDescent="0.25">
      <c r="B39" s="583" t="s">
        <v>587</v>
      </c>
    </row>
    <row r="40" spans="2:21" x14ac:dyDescent="0.25">
      <c r="B40" s="583" t="s">
        <v>588</v>
      </c>
    </row>
    <row r="113" spans="18:18" x14ac:dyDescent="0.25">
      <c r="R113" s="581">
        <f>R34+R111+R62-R92-R100</f>
        <v>0</v>
      </c>
    </row>
  </sheetData>
  <mergeCells count="55">
    <mergeCell ref="B5:D5"/>
    <mergeCell ref="E5:G5"/>
    <mergeCell ref="H5:I5"/>
    <mergeCell ref="B6:D6"/>
    <mergeCell ref="E6:G6"/>
    <mergeCell ref="H6:I6"/>
    <mergeCell ref="B7:D7"/>
    <mergeCell ref="E7:G7"/>
    <mergeCell ref="H7:I7"/>
    <mergeCell ref="B8:D8"/>
    <mergeCell ref="E8:G8"/>
    <mergeCell ref="H8:I8"/>
    <mergeCell ref="B9:D9"/>
    <mergeCell ref="E9:G9"/>
    <mergeCell ref="H9:I9"/>
    <mergeCell ref="B10:D10"/>
    <mergeCell ref="E10:G10"/>
    <mergeCell ref="H10:I10"/>
    <mergeCell ref="B11:D11"/>
    <mergeCell ref="E11:G11"/>
    <mergeCell ref="H11:I11"/>
    <mergeCell ref="B12:D12"/>
    <mergeCell ref="E12:G12"/>
    <mergeCell ref="H12:I12"/>
    <mergeCell ref="U23:U28"/>
    <mergeCell ref="B14:R14"/>
    <mergeCell ref="E17:G17"/>
    <mergeCell ref="B20:F20"/>
    <mergeCell ref="B21:F21"/>
    <mergeCell ref="B23:F28"/>
    <mergeCell ref="G23:H25"/>
    <mergeCell ref="I23:I25"/>
    <mergeCell ref="J23:J25"/>
    <mergeCell ref="K23:M25"/>
    <mergeCell ref="N23:O25"/>
    <mergeCell ref="P23:P25"/>
    <mergeCell ref="Q23:Q28"/>
    <mergeCell ref="R23:R28"/>
    <mergeCell ref="S23:S28"/>
    <mergeCell ref="T23:T28"/>
    <mergeCell ref="O26:O28"/>
    <mergeCell ref="P26:P28"/>
    <mergeCell ref="B29:F29"/>
    <mergeCell ref="B30:F30"/>
    <mergeCell ref="G26:G28"/>
    <mergeCell ref="H26:H28"/>
    <mergeCell ref="I26:I28"/>
    <mergeCell ref="J26:J28"/>
    <mergeCell ref="K26:K28"/>
    <mergeCell ref="L26:L28"/>
    <mergeCell ref="B31:F31"/>
    <mergeCell ref="B32:F32"/>
    <mergeCell ref="B33:F33"/>
    <mergeCell ref="M26:M28"/>
    <mergeCell ref="N26:N28"/>
  </mergeCells>
  <pageMargins left="0.70866141732283472" right="0.70866141732283472" top="0.74803149606299213" bottom="0.74803149606299213" header="0.31496062992125984" footer="0.31496062992125984"/>
  <pageSetup paperSize="9" scale="56" orientation="landscape" horizont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1:U34"/>
  <sheetViews>
    <sheetView topLeftCell="A10" zoomScale="85" zoomScaleNormal="85" workbookViewId="0">
      <selection activeCell="K41" sqref="K41"/>
    </sheetView>
  </sheetViews>
  <sheetFormatPr defaultRowHeight="15" x14ac:dyDescent="0.25"/>
  <cols>
    <col min="1" max="1" width="9.140625" style="584"/>
    <col min="2" max="2" width="17" style="584" customWidth="1"/>
    <col min="3" max="3" width="9.140625" style="584"/>
    <col min="4" max="4" width="31.7109375" style="584" customWidth="1"/>
    <col min="5" max="5" width="28.28515625" style="584" customWidth="1"/>
    <col min="6" max="6" width="15.28515625" style="584" customWidth="1"/>
    <col min="7" max="7" width="16.5703125" style="584" customWidth="1"/>
    <col min="8" max="8" width="17.28515625" style="584" customWidth="1"/>
    <col min="9" max="9" width="13.7109375" style="584" customWidth="1"/>
    <col min="10" max="10" width="19" style="584" customWidth="1"/>
    <col min="11" max="11" width="9.140625" style="584"/>
    <col min="12" max="12" width="17.140625" style="584" customWidth="1"/>
    <col min="13" max="13" width="18.5703125" style="584" customWidth="1"/>
    <col min="14" max="15" width="9.140625" style="584"/>
    <col min="16" max="16" width="22.85546875" style="584" customWidth="1"/>
    <col min="17" max="17" width="15.85546875" style="584" customWidth="1"/>
    <col min="18" max="18" width="15.140625" style="584" customWidth="1"/>
    <col min="19" max="16384" width="9.140625" style="584"/>
  </cols>
  <sheetData>
    <row r="1" spans="2:17" s="2" customFormat="1" ht="12.75" x14ac:dyDescent="0.2"/>
    <row r="2" spans="2:17" s="2" customFormat="1" ht="12.75" x14ac:dyDescent="0.2">
      <c r="B2" s="1"/>
    </row>
    <row r="3" spans="2:17" s="2" customFormat="1" ht="12.75" x14ac:dyDescent="0.2"/>
    <row r="4" spans="2:17" s="2" customFormat="1" ht="12.75" x14ac:dyDescent="0.2">
      <c r="L4" s="67"/>
      <c r="M4" s="67"/>
    </row>
    <row r="5" spans="2:17" s="2" customFormat="1" ht="12.75" customHeight="1" x14ac:dyDescent="0.2">
      <c r="B5" s="763" t="s">
        <v>2</v>
      </c>
      <c r="C5" s="764"/>
      <c r="D5" s="765"/>
      <c r="E5" s="687"/>
      <c r="F5" s="687"/>
      <c r="G5" s="687"/>
      <c r="H5" s="763" t="s">
        <v>3</v>
      </c>
      <c r="I5" s="765"/>
      <c r="J5" s="543"/>
      <c r="K5" s="544"/>
      <c r="L5" s="545"/>
    </row>
    <row r="6" spans="2:17" s="2" customFormat="1" ht="12.75" customHeight="1" x14ac:dyDescent="0.2">
      <c r="B6" s="763" t="s">
        <v>4</v>
      </c>
      <c r="C6" s="764"/>
      <c r="D6" s="765"/>
      <c r="E6" s="687" t="s">
        <v>594</v>
      </c>
      <c r="F6" s="687"/>
      <c r="G6" s="687"/>
      <c r="H6" s="763" t="s">
        <v>5</v>
      </c>
      <c r="I6" s="765"/>
      <c r="J6" s="543" t="s">
        <v>599</v>
      </c>
      <c r="K6" s="544"/>
      <c r="L6" s="545"/>
    </row>
    <row r="7" spans="2:17" s="2" customFormat="1" ht="12.75" customHeight="1" x14ac:dyDescent="0.2">
      <c r="B7" s="763" t="s">
        <v>6</v>
      </c>
      <c r="C7" s="764"/>
      <c r="D7" s="765"/>
      <c r="E7" s="687">
        <v>186442084</v>
      </c>
      <c r="F7" s="687"/>
      <c r="G7" s="687"/>
      <c r="H7" s="763" t="s">
        <v>7</v>
      </c>
      <c r="I7" s="765"/>
      <c r="J7" s="543" t="s">
        <v>600</v>
      </c>
      <c r="K7" s="544"/>
      <c r="L7" s="545"/>
    </row>
    <row r="8" spans="2:17" s="2" customFormat="1" ht="12.75" customHeight="1" x14ac:dyDescent="0.2">
      <c r="B8" s="763" t="s">
        <v>8</v>
      </c>
      <c r="C8" s="764"/>
      <c r="D8" s="765"/>
      <c r="E8" s="687" t="s">
        <v>595</v>
      </c>
      <c r="F8" s="687"/>
      <c r="G8" s="687"/>
      <c r="H8" s="763" t="s">
        <v>9</v>
      </c>
      <c r="I8" s="765"/>
      <c r="J8" s="543" t="s">
        <v>601</v>
      </c>
      <c r="K8" s="544"/>
      <c r="L8" s="545"/>
    </row>
    <row r="9" spans="2:17" s="2" customFormat="1" ht="12.75" customHeight="1" x14ac:dyDescent="0.2">
      <c r="B9" s="763" t="s">
        <v>9</v>
      </c>
      <c r="C9" s="764"/>
      <c r="D9" s="765"/>
      <c r="E9" s="687" t="s">
        <v>596</v>
      </c>
      <c r="F9" s="687"/>
      <c r="G9" s="687"/>
      <c r="H9" s="763" t="s">
        <v>10</v>
      </c>
      <c r="I9" s="765"/>
      <c r="J9" s="543" t="s">
        <v>596</v>
      </c>
      <c r="K9" s="544"/>
      <c r="L9" s="545"/>
    </row>
    <row r="10" spans="2:17" s="2" customFormat="1" ht="12.75" customHeight="1" x14ac:dyDescent="0.2">
      <c r="B10" s="763" t="s">
        <v>10</v>
      </c>
      <c r="C10" s="764"/>
      <c r="D10" s="765"/>
      <c r="E10" s="687" t="s">
        <v>596</v>
      </c>
      <c r="F10" s="687"/>
      <c r="G10" s="687"/>
      <c r="H10" s="763" t="s">
        <v>11</v>
      </c>
      <c r="I10" s="765"/>
      <c r="J10" s="543" t="s">
        <v>602</v>
      </c>
      <c r="K10" s="544"/>
      <c r="L10" s="545"/>
    </row>
    <row r="11" spans="2:17" s="2" customFormat="1" ht="12.75" customHeight="1" x14ac:dyDescent="0.2">
      <c r="B11" s="763" t="s">
        <v>12</v>
      </c>
      <c r="C11" s="764"/>
      <c r="D11" s="765"/>
      <c r="E11" s="687" t="s">
        <v>597</v>
      </c>
      <c r="F11" s="687"/>
      <c r="G11" s="687"/>
      <c r="H11" s="763"/>
      <c r="I11" s="765"/>
      <c r="J11" s="543"/>
      <c r="K11" s="544"/>
      <c r="L11" s="545"/>
    </row>
    <row r="12" spans="2:17" s="2" customFormat="1" ht="12.75" customHeight="1" x14ac:dyDescent="0.2">
      <c r="B12" s="763" t="s">
        <v>11</v>
      </c>
      <c r="C12" s="764"/>
      <c r="D12" s="765"/>
      <c r="E12" s="687" t="s">
        <v>598</v>
      </c>
      <c r="F12" s="687"/>
      <c r="G12" s="687"/>
      <c r="H12" s="763"/>
      <c r="I12" s="765"/>
      <c r="J12" s="543"/>
      <c r="K12" s="544"/>
      <c r="L12" s="545"/>
    </row>
    <row r="13" spans="2:17" s="2" customFormat="1" ht="12.75" x14ac:dyDescent="0.2"/>
    <row r="14" spans="2:17" s="2" customFormat="1" ht="15.75" x14ac:dyDescent="0.2">
      <c r="B14" s="676" t="s">
        <v>620</v>
      </c>
      <c r="C14" s="676"/>
      <c r="D14" s="676"/>
      <c r="E14" s="676"/>
      <c r="F14" s="676"/>
      <c r="G14" s="676"/>
      <c r="H14" s="676"/>
      <c r="I14" s="676"/>
      <c r="J14" s="676"/>
      <c r="K14" s="676"/>
      <c r="L14" s="676"/>
      <c r="M14" s="676"/>
      <c r="N14" s="676"/>
      <c r="O14" s="676"/>
      <c r="P14" s="676"/>
      <c r="Q14" s="676"/>
    </row>
    <row r="15" spans="2:17" s="2" customFormat="1" ht="15.75" x14ac:dyDescent="0.2">
      <c r="B15" s="2" t="s">
        <v>13</v>
      </c>
      <c r="D15" s="77"/>
      <c r="E15" s="77"/>
      <c r="F15" s="77"/>
      <c r="G15" s="77"/>
      <c r="H15" s="77"/>
      <c r="I15" s="77"/>
      <c r="J15" s="77"/>
      <c r="K15" s="77"/>
      <c r="L15" s="77"/>
      <c r="M15" s="77"/>
    </row>
    <row r="16" spans="2:17" s="2" customFormat="1" ht="12.75" x14ac:dyDescent="0.2"/>
    <row r="17" spans="2:21" s="2" customFormat="1" ht="12.75" x14ac:dyDescent="0.2">
      <c r="E17" s="1122">
        <v>42795</v>
      </c>
      <c r="F17" s="1122"/>
      <c r="G17" s="1122"/>
    </row>
    <row r="18" spans="2:21" s="2" customFormat="1" ht="12.75" x14ac:dyDescent="0.2">
      <c r="E18" s="678" t="s">
        <v>14</v>
      </c>
      <c r="F18" s="678"/>
      <c r="G18" s="678"/>
    </row>
    <row r="19" spans="2:21" s="2" customFormat="1" ht="12.75" x14ac:dyDescent="0.2"/>
    <row r="20" spans="2:21" s="2" customFormat="1" ht="12.75" x14ac:dyDescent="0.2">
      <c r="B20" s="679" t="s">
        <v>15</v>
      </c>
      <c r="C20" s="679"/>
      <c r="D20" s="679"/>
      <c r="E20" s="679"/>
      <c r="F20" s="679"/>
    </row>
    <row r="22" spans="2:21" x14ac:dyDescent="0.25">
      <c r="G22" s="585"/>
      <c r="H22" s="585"/>
      <c r="I22" s="585"/>
      <c r="J22" s="585"/>
      <c r="K22" s="585"/>
      <c r="L22" s="585"/>
      <c r="M22" s="585"/>
      <c r="N22" s="585"/>
      <c r="O22" s="585"/>
      <c r="P22" s="585"/>
      <c r="Q22" s="585"/>
      <c r="R22" s="585"/>
      <c r="S22" s="585"/>
      <c r="T22" s="585"/>
      <c r="U22" s="585"/>
    </row>
    <row r="23" spans="2:21" ht="15.75" thickBot="1" x14ac:dyDescent="0.3">
      <c r="T23" s="585"/>
      <c r="U23" s="585"/>
    </row>
    <row r="24" spans="2:21" ht="38.25" x14ac:dyDescent="0.25">
      <c r="B24" s="1161" t="s">
        <v>589</v>
      </c>
      <c r="C24" s="1163" t="s">
        <v>283</v>
      </c>
      <c r="D24" s="1163" t="s">
        <v>590</v>
      </c>
      <c r="E24" s="1165" t="s">
        <v>591</v>
      </c>
      <c r="F24" s="1167" t="s">
        <v>592</v>
      </c>
      <c r="G24" s="1169" t="s">
        <v>20</v>
      </c>
      <c r="H24" s="1170"/>
      <c r="I24" s="586" t="s">
        <v>21</v>
      </c>
      <c r="J24" s="587" t="s">
        <v>22</v>
      </c>
      <c r="K24" s="1157" t="s">
        <v>23</v>
      </c>
      <c r="L24" s="1157"/>
      <c r="M24" s="1157"/>
      <c r="N24" s="1157" t="s">
        <v>24</v>
      </c>
      <c r="O24" s="1157"/>
      <c r="P24" s="587" t="s">
        <v>25</v>
      </c>
      <c r="Q24" s="1157" t="s">
        <v>26</v>
      </c>
      <c r="R24" s="1159" t="s">
        <v>230</v>
      </c>
      <c r="S24" s="585"/>
      <c r="T24" s="585"/>
      <c r="U24" s="585"/>
    </row>
    <row r="25" spans="2:21" ht="39" thickBot="1" x14ac:dyDescent="0.3">
      <c r="B25" s="1162"/>
      <c r="C25" s="1164"/>
      <c r="D25" s="1164"/>
      <c r="E25" s="1166"/>
      <c r="F25" s="1168"/>
      <c r="G25" s="588" t="s">
        <v>621</v>
      </c>
      <c r="H25" s="589" t="s">
        <v>622</v>
      </c>
      <c r="I25" s="589" t="s">
        <v>623</v>
      </c>
      <c r="J25" s="589" t="s">
        <v>624</v>
      </c>
      <c r="K25" s="589" t="s">
        <v>625</v>
      </c>
      <c r="L25" s="589" t="s">
        <v>626</v>
      </c>
      <c r="M25" s="589" t="s">
        <v>627</v>
      </c>
      <c r="N25" s="589" t="s">
        <v>628</v>
      </c>
      <c r="O25" s="589" t="s">
        <v>629</v>
      </c>
      <c r="P25" s="589" t="s">
        <v>630</v>
      </c>
      <c r="Q25" s="1158"/>
      <c r="R25" s="1160"/>
      <c r="S25" s="585"/>
      <c r="T25" s="585"/>
      <c r="U25" s="585"/>
    </row>
    <row r="26" spans="2:21" ht="39" thickBot="1" x14ac:dyDescent="0.3">
      <c r="B26" s="590">
        <f>'10'!G29</f>
        <v>98253.922980565156</v>
      </c>
      <c r="C26" s="591">
        <v>1</v>
      </c>
      <c r="D26" s="592" t="s">
        <v>564</v>
      </c>
      <c r="E26" s="593" t="s">
        <v>593</v>
      </c>
      <c r="F26" s="594">
        <f>SUM(G26:U26)</f>
        <v>17787369.580764614</v>
      </c>
      <c r="G26" s="595">
        <v>2491331.1629981473</v>
      </c>
      <c r="H26" s="596"/>
      <c r="I26" s="596">
        <v>1477348.4192910101</v>
      </c>
      <c r="J26" s="596"/>
      <c r="K26" s="596"/>
      <c r="L26" s="596"/>
      <c r="M26" s="596"/>
      <c r="N26" s="596"/>
      <c r="O26" s="596"/>
      <c r="P26" s="596"/>
      <c r="Q26" s="596">
        <v>12708091.576904558</v>
      </c>
      <c r="R26" s="597">
        <v>1110598.421570899</v>
      </c>
      <c r="S26" s="585"/>
      <c r="T26" s="585"/>
      <c r="U26" s="585"/>
    </row>
    <row r="27" spans="2:21" x14ac:dyDescent="0.25">
      <c r="G27" s="585"/>
      <c r="H27" s="585"/>
      <c r="I27" s="585"/>
      <c r="J27" s="585"/>
      <c r="K27" s="585"/>
      <c r="L27" s="585"/>
      <c r="M27" s="585"/>
      <c r="N27" s="585"/>
      <c r="O27" s="585"/>
      <c r="P27" s="585"/>
      <c r="Q27" s="585"/>
      <c r="R27" s="585"/>
      <c r="S27" s="585"/>
      <c r="T27" s="585"/>
      <c r="U27" s="585"/>
    </row>
    <row r="33" ht="15" customHeight="1" x14ac:dyDescent="0.25"/>
    <row r="34" ht="15" customHeight="1" x14ac:dyDescent="0.25"/>
  </sheetData>
  <mergeCells count="38">
    <mergeCell ref="B5:D5"/>
    <mergeCell ref="E5:G5"/>
    <mergeCell ref="H5:I5"/>
    <mergeCell ref="B6:D6"/>
    <mergeCell ref="E6:G6"/>
    <mergeCell ref="H6:I6"/>
    <mergeCell ref="B7:D7"/>
    <mergeCell ref="E7:G7"/>
    <mergeCell ref="H7:I7"/>
    <mergeCell ref="B8:D8"/>
    <mergeCell ref="E8:G8"/>
    <mergeCell ref="H8:I8"/>
    <mergeCell ref="B9:D9"/>
    <mergeCell ref="E9:G9"/>
    <mergeCell ref="H9:I9"/>
    <mergeCell ref="B10:D10"/>
    <mergeCell ref="E10:G10"/>
    <mergeCell ref="H10:I10"/>
    <mergeCell ref="B11:D11"/>
    <mergeCell ref="E11:G11"/>
    <mergeCell ref="H11:I11"/>
    <mergeCell ref="B12:D12"/>
    <mergeCell ref="E12:G12"/>
    <mergeCell ref="H12:I12"/>
    <mergeCell ref="K24:M24"/>
    <mergeCell ref="N24:O24"/>
    <mergeCell ref="Q24:Q25"/>
    <mergeCell ref="R24:R25"/>
    <mergeCell ref="B14:Q14"/>
    <mergeCell ref="E17:G17"/>
    <mergeCell ref="E18:G18"/>
    <mergeCell ref="B20:F20"/>
    <mergeCell ref="B24:B25"/>
    <mergeCell ref="C24:C25"/>
    <mergeCell ref="D24:D25"/>
    <mergeCell ref="E24:E25"/>
    <mergeCell ref="F24:F25"/>
    <mergeCell ref="G24:H2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34998626667073579"/>
    <outlinePr summaryBelow="0" summaryRight="0"/>
    <pageSetUpPr fitToPage="1"/>
  </sheetPr>
  <dimension ref="B1:AK123"/>
  <sheetViews>
    <sheetView topLeftCell="A98" zoomScale="80" zoomScaleNormal="80" zoomScaleSheetLayoutView="40" workbookViewId="0">
      <selection activeCell="K41" sqref="K41"/>
    </sheetView>
  </sheetViews>
  <sheetFormatPr defaultRowHeight="12.75" outlineLevelRow="1" x14ac:dyDescent="0.2"/>
  <cols>
    <col min="1" max="1" width="2.140625" style="2" customWidth="1"/>
    <col min="2" max="2" width="7.85546875" style="2" customWidth="1"/>
    <col min="3" max="5" width="9.140625" style="2"/>
    <col min="6" max="6" width="21" style="2" customWidth="1"/>
    <col min="7" max="7" width="15" style="2" customWidth="1"/>
    <col min="8" max="10" width="12.5703125" style="2" customWidth="1"/>
    <col min="11" max="11" width="17.42578125" style="2" customWidth="1"/>
    <col min="12" max="16" width="12.5703125" style="2" customWidth="1"/>
    <col min="17" max="17" width="19.140625" style="2" customWidth="1"/>
    <col min="18" max="18" width="15.28515625" style="2" customWidth="1"/>
    <col min="19" max="23" width="9.140625" style="2"/>
    <col min="24" max="24" width="34.7109375" style="2" customWidth="1"/>
    <col min="25" max="34" width="12.7109375" style="2" customWidth="1"/>
    <col min="35" max="35" width="12.5703125" style="2" customWidth="1"/>
    <col min="36" max="36" width="16.140625" style="2" customWidth="1"/>
    <col min="37" max="256" width="9.140625" style="2"/>
    <col min="257" max="257" width="2.140625" style="2" customWidth="1"/>
    <col min="258" max="258" width="7.85546875" style="2" customWidth="1"/>
    <col min="259" max="261" width="9.140625" style="2"/>
    <col min="262" max="262" width="12.7109375" style="2" customWidth="1"/>
    <col min="263" max="274" width="12.5703125" style="2" customWidth="1"/>
    <col min="275" max="279" width="9.140625" style="2"/>
    <col min="280" max="280" width="12.28515625" style="2" customWidth="1"/>
    <col min="281" max="290" width="12.7109375" style="2" customWidth="1"/>
    <col min="291" max="292" width="12.5703125" style="2" customWidth="1"/>
    <col min="293" max="512" width="9.140625" style="2"/>
    <col min="513" max="513" width="2.140625" style="2" customWidth="1"/>
    <col min="514" max="514" width="7.85546875" style="2" customWidth="1"/>
    <col min="515" max="517" width="9.140625" style="2"/>
    <col min="518" max="518" width="12.7109375" style="2" customWidth="1"/>
    <col min="519" max="530" width="12.5703125" style="2" customWidth="1"/>
    <col min="531" max="535" width="9.140625" style="2"/>
    <col min="536" max="536" width="12.28515625" style="2" customWidth="1"/>
    <col min="537" max="546" width="12.7109375" style="2" customWidth="1"/>
    <col min="547" max="548" width="12.5703125" style="2" customWidth="1"/>
    <col min="549" max="768" width="9.140625" style="2"/>
    <col min="769" max="769" width="2.140625" style="2" customWidth="1"/>
    <col min="770" max="770" width="7.85546875" style="2" customWidth="1"/>
    <col min="771" max="773" width="9.140625" style="2"/>
    <col min="774" max="774" width="12.7109375" style="2" customWidth="1"/>
    <col min="775" max="786" width="12.5703125" style="2" customWidth="1"/>
    <col min="787" max="791" width="9.140625" style="2"/>
    <col min="792" max="792" width="12.28515625" style="2" customWidth="1"/>
    <col min="793" max="802" width="12.7109375" style="2" customWidth="1"/>
    <col min="803" max="804" width="12.5703125" style="2" customWidth="1"/>
    <col min="805" max="1024" width="9.140625" style="2"/>
    <col min="1025" max="1025" width="2.140625" style="2" customWidth="1"/>
    <col min="1026" max="1026" width="7.85546875" style="2" customWidth="1"/>
    <col min="1027" max="1029" width="9.140625" style="2"/>
    <col min="1030" max="1030" width="12.7109375" style="2" customWidth="1"/>
    <col min="1031" max="1042" width="12.5703125" style="2" customWidth="1"/>
    <col min="1043" max="1047" width="9.140625" style="2"/>
    <col min="1048" max="1048" width="12.28515625" style="2" customWidth="1"/>
    <col min="1049" max="1058" width="12.7109375" style="2" customWidth="1"/>
    <col min="1059" max="1060" width="12.5703125" style="2" customWidth="1"/>
    <col min="1061" max="1280" width="9.140625" style="2"/>
    <col min="1281" max="1281" width="2.140625" style="2" customWidth="1"/>
    <col min="1282" max="1282" width="7.85546875" style="2" customWidth="1"/>
    <col min="1283" max="1285" width="9.140625" style="2"/>
    <col min="1286" max="1286" width="12.7109375" style="2" customWidth="1"/>
    <col min="1287" max="1298" width="12.5703125" style="2" customWidth="1"/>
    <col min="1299" max="1303" width="9.140625" style="2"/>
    <col min="1304" max="1304" width="12.28515625" style="2" customWidth="1"/>
    <col min="1305" max="1314" width="12.7109375" style="2" customWidth="1"/>
    <col min="1315" max="1316" width="12.5703125" style="2" customWidth="1"/>
    <col min="1317" max="1536" width="9.140625" style="2"/>
    <col min="1537" max="1537" width="2.140625" style="2" customWidth="1"/>
    <col min="1538" max="1538" width="7.85546875" style="2" customWidth="1"/>
    <col min="1539" max="1541" width="9.140625" style="2"/>
    <col min="1542" max="1542" width="12.7109375" style="2" customWidth="1"/>
    <col min="1543" max="1554" width="12.5703125" style="2" customWidth="1"/>
    <col min="1555" max="1559" width="9.140625" style="2"/>
    <col min="1560" max="1560" width="12.28515625" style="2" customWidth="1"/>
    <col min="1561" max="1570" width="12.7109375" style="2" customWidth="1"/>
    <col min="1571" max="1572" width="12.5703125" style="2" customWidth="1"/>
    <col min="1573" max="1792" width="9.140625" style="2"/>
    <col min="1793" max="1793" width="2.140625" style="2" customWidth="1"/>
    <col min="1794" max="1794" width="7.85546875" style="2" customWidth="1"/>
    <col min="1795" max="1797" width="9.140625" style="2"/>
    <col min="1798" max="1798" width="12.7109375" style="2" customWidth="1"/>
    <col min="1799" max="1810" width="12.5703125" style="2" customWidth="1"/>
    <col min="1811" max="1815" width="9.140625" style="2"/>
    <col min="1816" max="1816" width="12.28515625" style="2" customWidth="1"/>
    <col min="1817" max="1826" width="12.7109375" style="2" customWidth="1"/>
    <col min="1827" max="1828" width="12.5703125" style="2" customWidth="1"/>
    <col min="1829" max="2048" width="9.140625" style="2"/>
    <col min="2049" max="2049" width="2.140625" style="2" customWidth="1"/>
    <col min="2050" max="2050" width="7.85546875" style="2" customWidth="1"/>
    <col min="2051" max="2053" width="9.140625" style="2"/>
    <col min="2054" max="2054" width="12.7109375" style="2" customWidth="1"/>
    <col min="2055" max="2066" width="12.5703125" style="2" customWidth="1"/>
    <col min="2067" max="2071" width="9.140625" style="2"/>
    <col min="2072" max="2072" width="12.28515625" style="2" customWidth="1"/>
    <col min="2073" max="2082" width="12.7109375" style="2" customWidth="1"/>
    <col min="2083" max="2084" width="12.5703125" style="2" customWidth="1"/>
    <col min="2085" max="2304" width="9.140625" style="2"/>
    <col min="2305" max="2305" width="2.140625" style="2" customWidth="1"/>
    <col min="2306" max="2306" width="7.85546875" style="2" customWidth="1"/>
    <col min="2307" max="2309" width="9.140625" style="2"/>
    <col min="2310" max="2310" width="12.7109375" style="2" customWidth="1"/>
    <col min="2311" max="2322" width="12.5703125" style="2" customWidth="1"/>
    <col min="2323" max="2327" width="9.140625" style="2"/>
    <col min="2328" max="2328" width="12.28515625" style="2" customWidth="1"/>
    <col min="2329" max="2338" width="12.7109375" style="2" customWidth="1"/>
    <col min="2339" max="2340" width="12.5703125" style="2" customWidth="1"/>
    <col min="2341" max="2560" width="9.140625" style="2"/>
    <col min="2561" max="2561" width="2.140625" style="2" customWidth="1"/>
    <col min="2562" max="2562" width="7.85546875" style="2" customWidth="1"/>
    <col min="2563" max="2565" width="9.140625" style="2"/>
    <col min="2566" max="2566" width="12.7109375" style="2" customWidth="1"/>
    <col min="2567" max="2578" width="12.5703125" style="2" customWidth="1"/>
    <col min="2579" max="2583" width="9.140625" style="2"/>
    <col min="2584" max="2584" width="12.28515625" style="2" customWidth="1"/>
    <col min="2585" max="2594" width="12.7109375" style="2" customWidth="1"/>
    <col min="2595" max="2596" width="12.5703125" style="2" customWidth="1"/>
    <col min="2597" max="2816" width="9.140625" style="2"/>
    <col min="2817" max="2817" width="2.140625" style="2" customWidth="1"/>
    <col min="2818" max="2818" width="7.85546875" style="2" customWidth="1"/>
    <col min="2819" max="2821" width="9.140625" style="2"/>
    <col min="2822" max="2822" width="12.7109375" style="2" customWidth="1"/>
    <col min="2823" max="2834" width="12.5703125" style="2" customWidth="1"/>
    <col min="2835" max="2839" width="9.140625" style="2"/>
    <col min="2840" max="2840" width="12.28515625" style="2" customWidth="1"/>
    <col min="2841" max="2850" width="12.7109375" style="2" customWidth="1"/>
    <col min="2851" max="2852" width="12.5703125" style="2" customWidth="1"/>
    <col min="2853" max="3072" width="9.140625" style="2"/>
    <col min="3073" max="3073" width="2.140625" style="2" customWidth="1"/>
    <col min="3074" max="3074" width="7.85546875" style="2" customWidth="1"/>
    <col min="3075" max="3077" width="9.140625" style="2"/>
    <col min="3078" max="3078" width="12.7109375" style="2" customWidth="1"/>
    <col min="3079" max="3090" width="12.5703125" style="2" customWidth="1"/>
    <col min="3091" max="3095" width="9.140625" style="2"/>
    <col min="3096" max="3096" width="12.28515625" style="2" customWidth="1"/>
    <col min="3097" max="3106" width="12.7109375" style="2" customWidth="1"/>
    <col min="3107" max="3108" width="12.5703125" style="2" customWidth="1"/>
    <col min="3109" max="3328" width="9.140625" style="2"/>
    <col min="3329" max="3329" width="2.140625" style="2" customWidth="1"/>
    <col min="3330" max="3330" width="7.85546875" style="2" customWidth="1"/>
    <col min="3331" max="3333" width="9.140625" style="2"/>
    <col min="3334" max="3334" width="12.7109375" style="2" customWidth="1"/>
    <col min="3335" max="3346" width="12.5703125" style="2" customWidth="1"/>
    <col min="3347" max="3351" width="9.140625" style="2"/>
    <col min="3352" max="3352" width="12.28515625" style="2" customWidth="1"/>
    <col min="3353" max="3362" width="12.7109375" style="2" customWidth="1"/>
    <col min="3363" max="3364" width="12.5703125" style="2" customWidth="1"/>
    <col min="3365" max="3584" width="9.140625" style="2"/>
    <col min="3585" max="3585" width="2.140625" style="2" customWidth="1"/>
    <col min="3586" max="3586" width="7.85546875" style="2" customWidth="1"/>
    <col min="3587" max="3589" width="9.140625" style="2"/>
    <col min="3590" max="3590" width="12.7109375" style="2" customWidth="1"/>
    <col min="3591" max="3602" width="12.5703125" style="2" customWidth="1"/>
    <col min="3603" max="3607" width="9.140625" style="2"/>
    <col min="3608" max="3608" width="12.28515625" style="2" customWidth="1"/>
    <col min="3609" max="3618" width="12.7109375" style="2" customWidth="1"/>
    <col min="3619" max="3620" width="12.5703125" style="2" customWidth="1"/>
    <col min="3621" max="3840" width="9.140625" style="2"/>
    <col min="3841" max="3841" width="2.140625" style="2" customWidth="1"/>
    <col min="3842" max="3842" width="7.85546875" style="2" customWidth="1"/>
    <col min="3843" max="3845" width="9.140625" style="2"/>
    <col min="3846" max="3846" width="12.7109375" style="2" customWidth="1"/>
    <col min="3847" max="3858" width="12.5703125" style="2" customWidth="1"/>
    <col min="3859" max="3863" width="9.140625" style="2"/>
    <col min="3864" max="3864" width="12.28515625" style="2" customWidth="1"/>
    <col min="3865" max="3874" width="12.7109375" style="2" customWidth="1"/>
    <col min="3875" max="3876" width="12.5703125" style="2" customWidth="1"/>
    <col min="3877" max="4096" width="9.140625" style="2"/>
    <col min="4097" max="4097" width="2.140625" style="2" customWidth="1"/>
    <col min="4098" max="4098" width="7.85546875" style="2" customWidth="1"/>
    <col min="4099" max="4101" width="9.140625" style="2"/>
    <col min="4102" max="4102" width="12.7109375" style="2" customWidth="1"/>
    <col min="4103" max="4114" width="12.5703125" style="2" customWidth="1"/>
    <col min="4115" max="4119" width="9.140625" style="2"/>
    <col min="4120" max="4120" width="12.28515625" style="2" customWidth="1"/>
    <col min="4121" max="4130" width="12.7109375" style="2" customWidth="1"/>
    <col min="4131" max="4132" width="12.5703125" style="2" customWidth="1"/>
    <col min="4133" max="4352" width="9.140625" style="2"/>
    <col min="4353" max="4353" width="2.140625" style="2" customWidth="1"/>
    <col min="4354" max="4354" width="7.85546875" style="2" customWidth="1"/>
    <col min="4355" max="4357" width="9.140625" style="2"/>
    <col min="4358" max="4358" width="12.7109375" style="2" customWidth="1"/>
    <col min="4359" max="4370" width="12.5703125" style="2" customWidth="1"/>
    <col min="4371" max="4375" width="9.140625" style="2"/>
    <col min="4376" max="4376" width="12.28515625" style="2" customWidth="1"/>
    <col min="4377" max="4386" width="12.7109375" style="2" customWidth="1"/>
    <col min="4387" max="4388" width="12.5703125" style="2" customWidth="1"/>
    <col min="4389" max="4608" width="9.140625" style="2"/>
    <col min="4609" max="4609" width="2.140625" style="2" customWidth="1"/>
    <col min="4610" max="4610" width="7.85546875" style="2" customWidth="1"/>
    <col min="4611" max="4613" width="9.140625" style="2"/>
    <col min="4614" max="4614" width="12.7109375" style="2" customWidth="1"/>
    <col min="4615" max="4626" width="12.5703125" style="2" customWidth="1"/>
    <col min="4627" max="4631" width="9.140625" style="2"/>
    <col min="4632" max="4632" width="12.28515625" style="2" customWidth="1"/>
    <col min="4633" max="4642" width="12.7109375" style="2" customWidth="1"/>
    <col min="4643" max="4644" width="12.5703125" style="2" customWidth="1"/>
    <col min="4645" max="4864" width="9.140625" style="2"/>
    <col min="4865" max="4865" width="2.140625" style="2" customWidth="1"/>
    <col min="4866" max="4866" width="7.85546875" style="2" customWidth="1"/>
    <col min="4867" max="4869" width="9.140625" style="2"/>
    <col min="4870" max="4870" width="12.7109375" style="2" customWidth="1"/>
    <col min="4871" max="4882" width="12.5703125" style="2" customWidth="1"/>
    <col min="4883" max="4887" width="9.140625" style="2"/>
    <col min="4888" max="4888" width="12.28515625" style="2" customWidth="1"/>
    <col min="4889" max="4898" width="12.7109375" style="2" customWidth="1"/>
    <col min="4899" max="4900" width="12.5703125" style="2" customWidth="1"/>
    <col min="4901" max="5120" width="9.140625" style="2"/>
    <col min="5121" max="5121" width="2.140625" style="2" customWidth="1"/>
    <col min="5122" max="5122" width="7.85546875" style="2" customWidth="1"/>
    <col min="5123" max="5125" width="9.140625" style="2"/>
    <col min="5126" max="5126" width="12.7109375" style="2" customWidth="1"/>
    <col min="5127" max="5138" width="12.5703125" style="2" customWidth="1"/>
    <col min="5139" max="5143" width="9.140625" style="2"/>
    <col min="5144" max="5144" width="12.28515625" style="2" customWidth="1"/>
    <col min="5145" max="5154" width="12.7109375" style="2" customWidth="1"/>
    <col min="5155" max="5156" width="12.5703125" style="2" customWidth="1"/>
    <col min="5157" max="5376" width="9.140625" style="2"/>
    <col min="5377" max="5377" width="2.140625" style="2" customWidth="1"/>
    <col min="5378" max="5378" width="7.85546875" style="2" customWidth="1"/>
    <col min="5379" max="5381" width="9.140625" style="2"/>
    <col min="5382" max="5382" width="12.7109375" style="2" customWidth="1"/>
    <col min="5383" max="5394" width="12.5703125" style="2" customWidth="1"/>
    <col min="5395" max="5399" width="9.140625" style="2"/>
    <col min="5400" max="5400" width="12.28515625" style="2" customWidth="1"/>
    <col min="5401" max="5410" width="12.7109375" style="2" customWidth="1"/>
    <col min="5411" max="5412" width="12.5703125" style="2" customWidth="1"/>
    <col min="5413" max="5632" width="9.140625" style="2"/>
    <col min="5633" max="5633" width="2.140625" style="2" customWidth="1"/>
    <col min="5634" max="5634" width="7.85546875" style="2" customWidth="1"/>
    <col min="5635" max="5637" width="9.140625" style="2"/>
    <col min="5638" max="5638" width="12.7109375" style="2" customWidth="1"/>
    <col min="5639" max="5650" width="12.5703125" style="2" customWidth="1"/>
    <col min="5651" max="5655" width="9.140625" style="2"/>
    <col min="5656" max="5656" width="12.28515625" style="2" customWidth="1"/>
    <col min="5657" max="5666" width="12.7109375" style="2" customWidth="1"/>
    <col min="5667" max="5668" width="12.5703125" style="2" customWidth="1"/>
    <col min="5669" max="5888" width="9.140625" style="2"/>
    <col min="5889" max="5889" width="2.140625" style="2" customWidth="1"/>
    <col min="5890" max="5890" width="7.85546875" style="2" customWidth="1"/>
    <col min="5891" max="5893" width="9.140625" style="2"/>
    <col min="5894" max="5894" width="12.7109375" style="2" customWidth="1"/>
    <col min="5895" max="5906" width="12.5703125" style="2" customWidth="1"/>
    <col min="5907" max="5911" width="9.140625" style="2"/>
    <col min="5912" max="5912" width="12.28515625" style="2" customWidth="1"/>
    <col min="5913" max="5922" width="12.7109375" style="2" customWidth="1"/>
    <col min="5923" max="5924" width="12.5703125" style="2" customWidth="1"/>
    <col min="5925" max="6144" width="9.140625" style="2"/>
    <col min="6145" max="6145" width="2.140625" style="2" customWidth="1"/>
    <col min="6146" max="6146" width="7.85546875" style="2" customWidth="1"/>
    <col min="6147" max="6149" width="9.140625" style="2"/>
    <col min="6150" max="6150" width="12.7109375" style="2" customWidth="1"/>
    <col min="6151" max="6162" width="12.5703125" style="2" customWidth="1"/>
    <col min="6163" max="6167" width="9.140625" style="2"/>
    <col min="6168" max="6168" width="12.28515625" style="2" customWidth="1"/>
    <col min="6169" max="6178" width="12.7109375" style="2" customWidth="1"/>
    <col min="6179" max="6180" width="12.5703125" style="2" customWidth="1"/>
    <col min="6181" max="6400" width="9.140625" style="2"/>
    <col min="6401" max="6401" width="2.140625" style="2" customWidth="1"/>
    <col min="6402" max="6402" width="7.85546875" style="2" customWidth="1"/>
    <col min="6403" max="6405" width="9.140625" style="2"/>
    <col min="6406" max="6406" width="12.7109375" style="2" customWidth="1"/>
    <col min="6407" max="6418" width="12.5703125" style="2" customWidth="1"/>
    <col min="6419" max="6423" width="9.140625" style="2"/>
    <col min="6424" max="6424" width="12.28515625" style="2" customWidth="1"/>
    <col min="6425" max="6434" width="12.7109375" style="2" customWidth="1"/>
    <col min="6435" max="6436" width="12.5703125" style="2" customWidth="1"/>
    <col min="6437" max="6656" width="9.140625" style="2"/>
    <col min="6657" max="6657" width="2.140625" style="2" customWidth="1"/>
    <col min="6658" max="6658" width="7.85546875" style="2" customWidth="1"/>
    <col min="6659" max="6661" width="9.140625" style="2"/>
    <col min="6662" max="6662" width="12.7109375" style="2" customWidth="1"/>
    <col min="6663" max="6674" width="12.5703125" style="2" customWidth="1"/>
    <col min="6675" max="6679" width="9.140625" style="2"/>
    <col min="6680" max="6680" width="12.28515625" style="2" customWidth="1"/>
    <col min="6681" max="6690" width="12.7109375" style="2" customWidth="1"/>
    <col min="6691" max="6692" width="12.5703125" style="2" customWidth="1"/>
    <col min="6693" max="6912" width="9.140625" style="2"/>
    <col min="6913" max="6913" width="2.140625" style="2" customWidth="1"/>
    <col min="6914" max="6914" width="7.85546875" style="2" customWidth="1"/>
    <col min="6915" max="6917" width="9.140625" style="2"/>
    <col min="6918" max="6918" width="12.7109375" style="2" customWidth="1"/>
    <col min="6919" max="6930" width="12.5703125" style="2" customWidth="1"/>
    <col min="6931" max="6935" width="9.140625" style="2"/>
    <col min="6936" max="6936" width="12.28515625" style="2" customWidth="1"/>
    <col min="6937" max="6946" width="12.7109375" style="2" customWidth="1"/>
    <col min="6947" max="6948" width="12.5703125" style="2" customWidth="1"/>
    <col min="6949" max="7168" width="9.140625" style="2"/>
    <col min="7169" max="7169" width="2.140625" style="2" customWidth="1"/>
    <col min="7170" max="7170" width="7.85546875" style="2" customWidth="1"/>
    <col min="7171" max="7173" width="9.140625" style="2"/>
    <col min="7174" max="7174" width="12.7109375" style="2" customWidth="1"/>
    <col min="7175" max="7186" width="12.5703125" style="2" customWidth="1"/>
    <col min="7187" max="7191" width="9.140625" style="2"/>
    <col min="7192" max="7192" width="12.28515625" style="2" customWidth="1"/>
    <col min="7193" max="7202" width="12.7109375" style="2" customWidth="1"/>
    <col min="7203" max="7204" width="12.5703125" style="2" customWidth="1"/>
    <col min="7205" max="7424" width="9.140625" style="2"/>
    <col min="7425" max="7425" width="2.140625" style="2" customWidth="1"/>
    <col min="7426" max="7426" width="7.85546875" style="2" customWidth="1"/>
    <col min="7427" max="7429" width="9.140625" style="2"/>
    <col min="7430" max="7430" width="12.7109375" style="2" customWidth="1"/>
    <col min="7431" max="7442" width="12.5703125" style="2" customWidth="1"/>
    <col min="7443" max="7447" width="9.140625" style="2"/>
    <col min="7448" max="7448" width="12.28515625" style="2" customWidth="1"/>
    <col min="7449" max="7458" width="12.7109375" style="2" customWidth="1"/>
    <col min="7459" max="7460" width="12.5703125" style="2" customWidth="1"/>
    <col min="7461" max="7680" width="9.140625" style="2"/>
    <col min="7681" max="7681" width="2.140625" style="2" customWidth="1"/>
    <col min="7682" max="7682" width="7.85546875" style="2" customWidth="1"/>
    <col min="7683" max="7685" width="9.140625" style="2"/>
    <col min="7686" max="7686" width="12.7109375" style="2" customWidth="1"/>
    <col min="7687" max="7698" width="12.5703125" style="2" customWidth="1"/>
    <col min="7699" max="7703" width="9.140625" style="2"/>
    <col min="7704" max="7704" width="12.28515625" style="2" customWidth="1"/>
    <col min="7705" max="7714" width="12.7109375" style="2" customWidth="1"/>
    <col min="7715" max="7716" width="12.5703125" style="2" customWidth="1"/>
    <col min="7717" max="7936" width="9.140625" style="2"/>
    <col min="7937" max="7937" width="2.140625" style="2" customWidth="1"/>
    <col min="7938" max="7938" width="7.85546875" style="2" customWidth="1"/>
    <col min="7939" max="7941" width="9.140625" style="2"/>
    <col min="7942" max="7942" width="12.7109375" style="2" customWidth="1"/>
    <col min="7943" max="7954" width="12.5703125" style="2" customWidth="1"/>
    <col min="7955" max="7959" width="9.140625" style="2"/>
    <col min="7960" max="7960" width="12.28515625" style="2" customWidth="1"/>
    <col min="7961" max="7970" width="12.7109375" style="2" customWidth="1"/>
    <col min="7971" max="7972" width="12.5703125" style="2" customWidth="1"/>
    <col min="7973" max="8192" width="9.140625" style="2"/>
    <col min="8193" max="8193" width="2.140625" style="2" customWidth="1"/>
    <col min="8194" max="8194" width="7.85546875" style="2" customWidth="1"/>
    <col min="8195" max="8197" width="9.140625" style="2"/>
    <col min="8198" max="8198" width="12.7109375" style="2" customWidth="1"/>
    <col min="8199" max="8210" width="12.5703125" style="2" customWidth="1"/>
    <col min="8211" max="8215" width="9.140625" style="2"/>
    <col min="8216" max="8216" width="12.28515625" style="2" customWidth="1"/>
    <col min="8217" max="8226" width="12.7109375" style="2" customWidth="1"/>
    <col min="8227" max="8228" width="12.5703125" style="2" customWidth="1"/>
    <col min="8229" max="8448" width="9.140625" style="2"/>
    <col min="8449" max="8449" width="2.140625" style="2" customWidth="1"/>
    <col min="8450" max="8450" width="7.85546875" style="2" customWidth="1"/>
    <col min="8451" max="8453" width="9.140625" style="2"/>
    <col min="8454" max="8454" width="12.7109375" style="2" customWidth="1"/>
    <col min="8455" max="8466" width="12.5703125" style="2" customWidth="1"/>
    <col min="8467" max="8471" width="9.140625" style="2"/>
    <col min="8472" max="8472" width="12.28515625" style="2" customWidth="1"/>
    <col min="8473" max="8482" width="12.7109375" style="2" customWidth="1"/>
    <col min="8483" max="8484" width="12.5703125" style="2" customWidth="1"/>
    <col min="8485" max="8704" width="9.140625" style="2"/>
    <col min="8705" max="8705" width="2.140625" style="2" customWidth="1"/>
    <col min="8706" max="8706" width="7.85546875" style="2" customWidth="1"/>
    <col min="8707" max="8709" width="9.140625" style="2"/>
    <col min="8710" max="8710" width="12.7109375" style="2" customWidth="1"/>
    <col min="8711" max="8722" width="12.5703125" style="2" customWidth="1"/>
    <col min="8723" max="8727" width="9.140625" style="2"/>
    <col min="8728" max="8728" width="12.28515625" style="2" customWidth="1"/>
    <col min="8729" max="8738" width="12.7109375" style="2" customWidth="1"/>
    <col min="8739" max="8740" width="12.5703125" style="2" customWidth="1"/>
    <col min="8741" max="8960" width="9.140625" style="2"/>
    <col min="8961" max="8961" width="2.140625" style="2" customWidth="1"/>
    <col min="8962" max="8962" width="7.85546875" style="2" customWidth="1"/>
    <col min="8963" max="8965" width="9.140625" style="2"/>
    <col min="8966" max="8966" width="12.7109375" style="2" customWidth="1"/>
    <col min="8967" max="8978" width="12.5703125" style="2" customWidth="1"/>
    <col min="8979" max="8983" width="9.140625" style="2"/>
    <col min="8984" max="8984" width="12.28515625" style="2" customWidth="1"/>
    <col min="8985" max="8994" width="12.7109375" style="2" customWidth="1"/>
    <col min="8995" max="8996" width="12.5703125" style="2" customWidth="1"/>
    <col min="8997" max="9216" width="9.140625" style="2"/>
    <col min="9217" max="9217" width="2.140625" style="2" customWidth="1"/>
    <col min="9218" max="9218" width="7.85546875" style="2" customWidth="1"/>
    <col min="9219" max="9221" width="9.140625" style="2"/>
    <col min="9222" max="9222" width="12.7109375" style="2" customWidth="1"/>
    <col min="9223" max="9234" width="12.5703125" style="2" customWidth="1"/>
    <col min="9235" max="9239" width="9.140625" style="2"/>
    <col min="9240" max="9240" width="12.28515625" style="2" customWidth="1"/>
    <col min="9241" max="9250" width="12.7109375" style="2" customWidth="1"/>
    <col min="9251" max="9252" width="12.5703125" style="2" customWidth="1"/>
    <col min="9253" max="9472" width="9.140625" style="2"/>
    <col min="9473" max="9473" width="2.140625" style="2" customWidth="1"/>
    <col min="9474" max="9474" width="7.85546875" style="2" customWidth="1"/>
    <col min="9475" max="9477" width="9.140625" style="2"/>
    <col min="9478" max="9478" width="12.7109375" style="2" customWidth="1"/>
    <col min="9479" max="9490" width="12.5703125" style="2" customWidth="1"/>
    <col min="9491" max="9495" width="9.140625" style="2"/>
    <col min="9496" max="9496" width="12.28515625" style="2" customWidth="1"/>
    <col min="9497" max="9506" width="12.7109375" style="2" customWidth="1"/>
    <col min="9507" max="9508" width="12.5703125" style="2" customWidth="1"/>
    <col min="9509" max="9728" width="9.140625" style="2"/>
    <col min="9729" max="9729" width="2.140625" style="2" customWidth="1"/>
    <col min="9730" max="9730" width="7.85546875" style="2" customWidth="1"/>
    <col min="9731" max="9733" width="9.140625" style="2"/>
    <col min="9734" max="9734" width="12.7109375" style="2" customWidth="1"/>
    <col min="9735" max="9746" width="12.5703125" style="2" customWidth="1"/>
    <col min="9747" max="9751" width="9.140625" style="2"/>
    <col min="9752" max="9752" width="12.28515625" style="2" customWidth="1"/>
    <col min="9753" max="9762" width="12.7109375" style="2" customWidth="1"/>
    <col min="9763" max="9764" width="12.5703125" style="2" customWidth="1"/>
    <col min="9765" max="9984" width="9.140625" style="2"/>
    <col min="9985" max="9985" width="2.140625" style="2" customWidth="1"/>
    <col min="9986" max="9986" width="7.85546875" style="2" customWidth="1"/>
    <col min="9987" max="9989" width="9.140625" style="2"/>
    <col min="9990" max="9990" width="12.7109375" style="2" customWidth="1"/>
    <col min="9991" max="10002" width="12.5703125" style="2" customWidth="1"/>
    <col min="10003" max="10007" width="9.140625" style="2"/>
    <col min="10008" max="10008" width="12.28515625" style="2" customWidth="1"/>
    <col min="10009" max="10018" width="12.7109375" style="2" customWidth="1"/>
    <col min="10019" max="10020" width="12.5703125" style="2" customWidth="1"/>
    <col min="10021" max="10240" width="9.140625" style="2"/>
    <col min="10241" max="10241" width="2.140625" style="2" customWidth="1"/>
    <col min="10242" max="10242" width="7.85546875" style="2" customWidth="1"/>
    <col min="10243" max="10245" width="9.140625" style="2"/>
    <col min="10246" max="10246" width="12.7109375" style="2" customWidth="1"/>
    <col min="10247" max="10258" width="12.5703125" style="2" customWidth="1"/>
    <col min="10259" max="10263" width="9.140625" style="2"/>
    <col min="10264" max="10264" width="12.28515625" style="2" customWidth="1"/>
    <col min="10265" max="10274" width="12.7109375" style="2" customWidth="1"/>
    <col min="10275" max="10276" width="12.5703125" style="2" customWidth="1"/>
    <col min="10277" max="10496" width="9.140625" style="2"/>
    <col min="10497" max="10497" width="2.140625" style="2" customWidth="1"/>
    <col min="10498" max="10498" width="7.85546875" style="2" customWidth="1"/>
    <col min="10499" max="10501" width="9.140625" style="2"/>
    <col min="10502" max="10502" width="12.7109375" style="2" customWidth="1"/>
    <col min="10503" max="10514" width="12.5703125" style="2" customWidth="1"/>
    <col min="10515" max="10519" width="9.140625" style="2"/>
    <col min="10520" max="10520" width="12.28515625" style="2" customWidth="1"/>
    <col min="10521" max="10530" width="12.7109375" style="2" customWidth="1"/>
    <col min="10531" max="10532" width="12.5703125" style="2" customWidth="1"/>
    <col min="10533" max="10752" width="9.140625" style="2"/>
    <col min="10753" max="10753" width="2.140625" style="2" customWidth="1"/>
    <col min="10754" max="10754" width="7.85546875" style="2" customWidth="1"/>
    <col min="10755" max="10757" width="9.140625" style="2"/>
    <col min="10758" max="10758" width="12.7109375" style="2" customWidth="1"/>
    <col min="10759" max="10770" width="12.5703125" style="2" customWidth="1"/>
    <col min="10771" max="10775" width="9.140625" style="2"/>
    <col min="10776" max="10776" width="12.28515625" style="2" customWidth="1"/>
    <col min="10777" max="10786" width="12.7109375" style="2" customWidth="1"/>
    <col min="10787" max="10788" width="12.5703125" style="2" customWidth="1"/>
    <col min="10789" max="11008" width="9.140625" style="2"/>
    <col min="11009" max="11009" width="2.140625" style="2" customWidth="1"/>
    <col min="11010" max="11010" width="7.85546875" style="2" customWidth="1"/>
    <col min="11011" max="11013" width="9.140625" style="2"/>
    <col min="11014" max="11014" width="12.7109375" style="2" customWidth="1"/>
    <col min="11015" max="11026" width="12.5703125" style="2" customWidth="1"/>
    <col min="11027" max="11031" width="9.140625" style="2"/>
    <col min="11032" max="11032" width="12.28515625" style="2" customWidth="1"/>
    <col min="11033" max="11042" width="12.7109375" style="2" customWidth="1"/>
    <col min="11043" max="11044" width="12.5703125" style="2" customWidth="1"/>
    <col min="11045" max="11264" width="9.140625" style="2"/>
    <col min="11265" max="11265" width="2.140625" style="2" customWidth="1"/>
    <col min="11266" max="11266" width="7.85546875" style="2" customWidth="1"/>
    <col min="11267" max="11269" width="9.140625" style="2"/>
    <col min="11270" max="11270" width="12.7109375" style="2" customWidth="1"/>
    <col min="11271" max="11282" width="12.5703125" style="2" customWidth="1"/>
    <col min="11283" max="11287" width="9.140625" style="2"/>
    <col min="11288" max="11288" width="12.28515625" style="2" customWidth="1"/>
    <col min="11289" max="11298" width="12.7109375" style="2" customWidth="1"/>
    <col min="11299" max="11300" width="12.5703125" style="2" customWidth="1"/>
    <col min="11301" max="11520" width="9.140625" style="2"/>
    <col min="11521" max="11521" width="2.140625" style="2" customWidth="1"/>
    <col min="11522" max="11522" width="7.85546875" style="2" customWidth="1"/>
    <col min="11523" max="11525" width="9.140625" style="2"/>
    <col min="11526" max="11526" width="12.7109375" style="2" customWidth="1"/>
    <col min="11527" max="11538" width="12.5703125" style="2" customWidth="1"/>
    <col min="11539" max="11543" width="9.140625" style="2"/>
    <col min="11544" max="11544" width="12.28515625" style="2" customWidth="1"/>
    <col min="11545" max="11554" width="12.7109375" style="2" customWidth="1"/>
    <col min="11555" max="11556" width="12.5703125" style="2" customWidth="1"/>
    <col min="11557" max="11776" width="9.140625" style="2"/>
    <col min="11777" max="11777" width="2.140625" style="2" customWidth="1"/>
    <col min="11778" max="11778" width="7.85546875" style="2" customWidth="1"/>
    <col min="11779" max="11781" width="9.140625" style="2"/>
    <col min="11782" max="11782" width="12.7109375" style="2" customWidth="1"/>
    <col min="11783" max="11794" width="12.5703125" style="2" customWidth="1"/>
    <col min="11795" max="11799" width="9.140625" style="2"/>
    <col min="11800" max="11800" width="12.28515625" style="2" customWidth="1"/>
    <col min="11801" max="11810" width="12.7109375" style="2" customWidth="1"/>
    <col min="11811" max="11812" width="12.5703125" style="2" customWidth="1"/>
    <col min="11813" max="12032" width="9.140625" style="2"/>
    <col min="12033" max="12033" width="2.140625" style="2" customWidth="1"/>
    <col min="12034" max="12034" width="7.85546875" style="2" customWidth="1"/>
    <col min="12035" max="12037" width="9.140625" style="2"/>
    <col min="12038" max="12038" width="12.7109375" style="2" customWidth="1"/>
    <col min="12039" max="12050" width="12.5703125" style="2" customWidth="1"/>
    <col min="12051" max="12055" width="9.140625" style="2"/>
    <col min="12056" max="12056" width="12.28515625" style="2" customWidth="1"/>
    <col min="12057" max="12066" width="12.7109375" style="2" customWidth="1"/>
    <col min="12067" max="12068" width="12.5703125" style="2" customWidth="1"/>
    <col min="12069" max="12288" width="9.140625" style="2"/>
    <col min="12289" max="12289" width="2.140625" style="2" customWidth="1"/>
    <col min="12290" max="12290" width="7.85546875" style="2" customWidth="1"/>
    <col min="12291" max="12293" width="9.140625" style="2"/>
    <col min="12294" max="12294" width="12.7109375" style="2" customWidth="1"/>
    <col min="12295" max="12306" width="12.5703125" style="2" customWidth="1"/>
    <col min="12307" max="12311" width="9.140625" style="2"/>
    <col min="12312" max="12312" width="12.28515625" style="2" customWidth="1"/>
    <col min="12313" max="12322" width="12.7109375" style="2" customWidth="1"/>
    <col min="12323" max="12324" width="12.5703125" style="2" customWidth="1"/>
    <col min="12325" max="12544" width="9.140625" style="2"/>
    <col min="12545" max="12545" width="2.140625" style="2" customWidth="1"/>
    <col min="12546" max="12546" width="7.85546875" style="2" customWidth="1"/>
    <col min="12547" max="12549" width="9.140625" style="2"/>
    <col min="12550" max="12550" width="12.7109375" style="2" customWidth="1"/>
    <col min="12551" max="12562" width="12.5703125" style="2" customWidth="1"/>
    <col min="12563" max="12567" width="9.140625" style="2"/>
    <col min="12568" max="12568" width="12.28515625" style="2" customWidth="1"/>
    <col min="12569" max="12578" width="12.7109375" style="2" customWidth="1"/>
    <col min="12579" max="12580" width="12.5703125" style="2" customWidth="1"/>
    <col min="12581" max="12800" width="9.140625" style="2"/>
    <col min="12801" max="12801" width="2.140625" style="2" customWidth="1"/>
    <col min="12802" max="12802" width="7.85546875" style="2" customWidth="1"/>
    <col min="12803" max="12805" width="9.140625" style="2"/>
    <col min="12806" max="12806" width="12.7109375" style="2" customWidth="1"/>
    <col min="12807" max="12818" width="12.5703125" style="2" customWidth="1"/>
    <col min="12819" max="12823" width="9.140625" style="2"/>
    <col min="12824" max="12824" width="12.28515625" style="2" customWidth="1"/>
    <col min="12825" max="12834" width="12.7109375" style="2" customWidth="1"/>
    <col min="12835" max="12836" width="12.5703125" style="2" customWidth="1"/>
    <col min="12837" max="13056" width="9.140625" style="2"/>
    <col min="13057" max="13057" width="2.140625" style="2" customWidth="1"/>
    <col min="13058" max="13058" width="7.85546875" style="2" customWidth="1"/>
    <col min="13059" max="13061" width="9.140625" style="2"/>
    <col min="13062" max="13062" width="12.7109375" style="2" customWidth="1"/>
    <col min="13063" max="13074" width="12.5703125" style="2" customWidth="1"/>
    <col min="13075" max="13079" width="9.140625" style="2"/>
    <col min="13080" max="13080" width="12.28515625" style="2" customWidth="1"/>
    <col min="13081" max="13090" width="12.7109375" style="2" customWidth="1"/>
    <col min="13091" max="13092" width="12.5703125" style="2" customWidth="1"/>
    <col min="13093" max="13312" width="9.140625" style="2"/>
    <col min="13313" max="13313" width="2.140625" style="2" customWidth="1"/>
    <col min="13314" max="13314" width="7.85546875" style="2" customWidth="1"/>
    <col min="13315" max="13317" width="9.140625" style="2"/>
    <col min="13318" max="13318" width="12.7109375" style="2" customWidth="1"/>
    <col min="13319" max="13330" width="12.5703125" style="2" customWidth="1"/>
    <col min="13331" max="13335" width="9.140625" style="2"/>
    <col min="13336" max="13336" width="12.28515625" style="2" customWidth="1"/>
    <col min="13337" max="13346" width="12.7109375" style="2" customWidth="1"/>
    <col min="13347" max="13348" width="12.5703125" style="2" customWidth="1"/>
    <col min="13349" max="13568" width="9.140625" style="2"/>
    <col min="13569" max="13569" width="2.140625" style="2" customWidth="1"/>
    <col min="13570" max="13570" width="7.85546875" style="2" customWidth="1"/>
    <col min="13571" max="13573" width="9.140625" style="2"/>
    <col min="13574" max="13574" width="12.7109375" style="2" customWidth="1"/>
    <col min="13575" max="13586" width="12.5703125" style="2" customWidth="1"/>
    <col min="13587" max="13591" width="9.140625" style="2"/>
    <col min="13592" max="13592" width="12.28515625" style="2" customWidth="1"/>
    <col min="13593" max="13602" width="12.7109375" style="2" customWidth="1"/>
    <col min="13603" max="13604" width="12.5703125" style="2" customWidth="1"/>
    <col min="13605" max="13824" width="9.140625" style="2"/>
    <col min="13825" max="13825" width="2.140625" style="2" customWidth="1"/>
    <col min="13826" max="13826" width="7.85546875" style="2" customWidth="1"/>
    <col min="13827" max="13829" width="9.140625" style="2"/>
    <col min="13830" max="13830" width="12.7109375" style="2" customWidth="1"/>
    <col min="13831" max="13842" width="12.5703125" style="2" customWidth="1"/>
    <col min="13843" max="13847" width="9.140625" style="2"/>
    <col min="13848" max="13848" width="12.28515625" style="2" customWidth="1"/>
    <col min="13849" max="13858" width="12.7109375" style="2" customWidth="1"/>
    <col min="13859" max="13860" width="12.5703125" style="2" customWidth="1"/>
    <col min="13861" max="14080" width="9.140625" style="2"/>
    <col min="14081" max="14081" width="2.140625" style="2" customWidth="1"/>
    <col min="14082" max="14082" width="7.85546875" style="2" customWidth="1"/>
    <col min="14083" max="14085" width="9.140625" style="2"/>
    <col min="14086" max="14086" width="12.7109375" style="2" customWidth="1"/>
    <col min="14087" max="14098" width="12.5703125" style="2" customWidth="1"/>
    <col min="14099" max="14103" width="9.140625" style="2"/>
    <col min="14104" max="14104" width="12.28515625" style="2" customWidth="1"/>
    <col min="14105" max="14114" width="12.7109375" style="2" customWidth="1"/>
    <col min="14115" max="14116" width="12.5703125" style="2" customWidth="1"/>
    <col min="14117" max="14336" width="9.140625" style="2"/>
    <col min="14337" max="14337" width="2.140625" style="2" customWidth="1"/>
    <col min="14338" max="14338" width="7.85546875" style="2" customWidth="1"/>
    <col min="14339" max="14341" width="9.140625" style="2"/>
    <col min="14342" max="14342" width="12.7109375" style="2" customWidth="1"/>
    <col min="14343" max="14354" width="12.5703125" style="2" customWidth="1"/>
    <col min="14355" max="14359" width="9.140625" style="2"/>
    <col min="14360" max="14360" width="12.28515625" style="2" customWidth="1"/>
    <col min="14361" max="14370" width="12.7109375" style="2" customWidth="1"/>
    <col min="14371" max="14372" width="12.5703125" style="2" customWidth="1"/>
    <col min="14373" max="14592" width="9.140625" style="2"/>
    <col min="14593" max="14593" width="2.140625" style="2" customWidth="1"/>
    <col min="14594" max="14594" width="7.85546875" style="2" customWidth="1"/>
    <col min="14595" max="14597" width="9.140625" style="2"/>
    <col min="14598" max="14598" width="12.7109375" style="2" customWidth="1"/>
    <col min="14599" max="14610" width="12.5703125" style="2" customWidth="1"/>
    <col min="14611" max="14615" width="9.140625" style="2"/>
    <col min="14616" max="14616" width="12.28515625" style="2" customWidth="1"/>
    <col min="14617" max="14626" width="12.7109375" style="2" customWidth="1"/>
    <col min="14627" max="14628" width="12.5703125" style="2" customWidth="1"/>
    <col min="14629" max="14848" width="9.140625" style="2"/>
    <col min="14849" max="14849" width="2.140625" style="2" customWidth="1"/>
    <col min="14850" max="14850" width="7.85546875" style="2" customWidth="1"/>
    <col min="14851" max="14853" width="9.140625" style="2"/>
    <col min="14854" max="14854" width="12.7109375" style="2" customWidth="1"/>
    <col min="14855" max="14866" width="12.5703125" style="2" customWidth="1"/>
    <col min="14867" max="14871" width="9.140625" style="2"/>
    <col min="14872" max="14872" width="12.28515625" style="2" customWidth="1"/>
    <col min="14873" max="14882" width="12.7109375" style="2" customWidth="1"/>
    <col min="14883" max="14884" width="12.5703125" style="2" customWidth="1"/>
    <col min="14885" max="15104" width="9.140625" style="2"/>
    <col min="15105" max="15105" width="2.140625" style="2" customWidth="1"/>
    <col min="15106" max="15106" width="7.85546875" style="2" customWidth="1"/>
    <col min="15107" max="15109" width="9.140625" style="2"/>
    <col min="15110" max="15110" width="12.7109375" style="2" customWidth="1"/>
    <col min="15111" max="15122" width="12.5703125" style="2" customWidth="1"/>
    <col min="15123" max="15127" width="9.140625" style="2"/>
    <col min="15128" max="15128" width="12.28515625" style="2" customWidth="1"/>
    <col min="15129" max="15138" width="12.7109375" style="2" customWidth="1"/>
    <col min="15139" max="15140" width="12.5703125" style="2" customWidth="1"/>
    <col min="15141" max="15360" width="9.140625" style="2"/>
    <col min="15361" max="15361" width="2.140625" style="2" customWidth="1"/>
    <col min="15362" max="15362" width="7.85546875" style="2" customWidth="1"/>
    <col min="15363" max="15365" width="9.140625" style="2"/>
    <col min="15366" max="15366" width="12.7109375" style="2" customWidth="1"/>
    <col min="15367" max="15378" width="12.5703125" style="2" customWidth="1"/>
    <col min="15379" max="15383" width="9.140625" style="2"/>
    <col min="15384" max="15384" width="12.28515625" style="2" customWidth="1"/>
    <col min="15385" max="15394" width="12.7109375" style="2" customWidth="1"/>
    <col min="15395" max="15396" width="12.5703125" style="2" customWidth="1"/>
    <col min="15397" max="15616" width="9.140625" style="2"/>
    <col min="15617" max="15617" width="2.140625" style="2" customWidth="1"/>
    <col min="15618" max="15618" width="7.85546875" style="2" customWidth="1"/>
    <col min="15619" max="15621" width="9.140625" style="2"/>
    <col min="15622" max="15622" width="12.7109375" style="2" customWidth="1"/>
    <col min="15623" max="15634" width="12.5703125" style="2" customWidth="1"/>
    <col min="15635" max="15639" width="9.140625" style="2"/>
    <col min="15640" max="15640" width="12.28515625" style="2" customWidth="1"/>
    <col min="15641" max="15650" width="12.7109375" style="2" customWidth="1"/>
    <col min="15651" max="15652" width="12.5703125" style="2" customWidth="1"/>
    <col min="15653" max="15872" width="9.140625" style="2"/>
    <col min="15873" max="15873" width="2.140625" style="2" customWidth="1"/>
    <col min="15874" max="15874" width="7.85546875" style="2" customWidth="1"/>
    <col min="15875" max="15877" width="9.140625" style="2"/>
    <col min="15878" max="15878" width="12.7109375" style="2" customWidth="1"/>
    <col min="15879" max="15890" width="12.5703125" style="2" customWidth="1"/>
    <col min="15891" max="15895" width="9.140625" style="2"/>
    <col min="15896" max="15896" width="12.28515625" style="2" customWidth="1"/>
    <col min="15897" max="15906" width="12.7109375" style="2" customWidth="1"/>
    <col min="15907" max="15908" width="12.5703125" style="2" customWidth="1"/>
    <col min="15909" max="16128" width="9.140625" style="2"/>
    <col min="16129" max="16129" width="2.140625" style="2" customWidth="1"/>
    <col min="16130" max="16130" width="7.85546875" style="2" customWidth="1"/>
    <col min="16131" max="16133" width="9.140625" style="2"/>
    <col min="16134" max="16134" width="12.7109375" style="2" customWidth="1"/>
    <col min="16135" max="16146" width="12.5703125" style="2" customWidth="1"/>
    <col min="16147" max="16151" width="9.140625" style="2"/>
    <col min="16152" max="16152" width="12.28515625" style="2" customWidth="1"/>
    <col min="16153" max="16162" width="12.7109375" style="2" customWidth="1"/>
    <col min="16163" max="16164" width="12.5703125" style="2" customWidth="1"/>
    <col min="16165" max="16384" width="9.140625" style="2"/>
  </cols>
  <sheetData>
    <row r="1" spans="2:17" ht="12.75" customHeight="1" collapsed="1" x14ac:dyDescent="0.2"/>
    <row r="2" spans="2:17" ht="12.75" hidden="1" customHeight="1" outlineLevel="1" x14ac:dyDescent="0.2">
      <c r="B2" s="1"/>
      <c r="H2" s="2" t="s">
        <v>0</v>
      </c>
    </row>
    <row r="3" spans="2:17" ht="12.75" hidden="1" customHeight="1" outlineLevel="1" x14ac:dyDescent="0.2">
      <c r="H3" s="2" t="s">
        <v>64</v>
      </c>
    </row>
    <row r="4" spans="2:17" ht="12.75" hidden="1" customHeight="1" outlineLevel="1" x14ac:dyDescent="0.2"/>
    <row r="5" spans="2:17" ht="12.75" hidden="1" customHeight="1" outlineLevel="1" x14ac:dyDescent="0.2">
      <c r="B5" s="763" t="s">
        <v>2</v>
      </c>
      <c r="C5" s="764"/>
      <c r="D5" s="765"/>
      <c r="E5" s="769"/>
      <c r="F5" s="769"/>
      <c r="G5" s="763" t="s">
        <v>3</v>
      </c>
      <c r="H5" s="764"/>
      <c r="I5" s="765"/>
      <c r="J5" s="769"/>
      <c r="K5" s="769"/>
    </row>
    <row r="6" spans="2:17" ht="12.75" hidden="1" customHeight="1" outlineLevel="1" x14ac:dyDescent="0.2">
      <c r="B6" s="763" t="s">
        <v>4</v>
      </c>
      <c r="C6" s="764"/>
      <c r="D6" s="765"/>
      <c r="E6" s="766" t="s">
        <v>594</v>
      </c>
      <c r="F6" s="767"/>
      <c r="G6" s="763" t="s">
        <v>5</v>
      </c>
      <c r="H6" s="764"/>
      <c r="I6" s="765"/>
      <c r="J6" s="769" t="s">
        <v>599</v>
      </c>
      <c r="K6" s="769"/>
    </row>
    <row r="7" spans="2:17" ht="12.75" hidden="1" customHeight="1" outlineLevel="1" x14ac:dyDescent="0.2">
      <c r="B7" s="763" t="s">
        <v>6</v>
      </c>
      <c r="C7" s="764"/>
      <c r="D7" s="765"/>
      <c r="E7" s="766">
        <v>186442084</v>
      </c>
      <c r="F7" s="767"/>
      <c r="G7" s="763" t="s">
        <v>7</v>
      </c>
      <c r="H7" s="764"/>
      <c r="I7" s="765"/>
      <c r="J7" s="769" t="s">
        <v>600</v>
      </c>
      <c r="K7" s="769"/>
    </row>
    <row r="8" spans="2:17" ht="12.75" hidden="1" customHeight="1" outlineLevel="1" x14ac:dyDescent="0.2">
      <c r="B8" s="763" t="s">
        <v>8</v>
      </c>
      <c r="C8" s="764"/>
      <c r="D8" s="765"/>
      <c r="E8" s="766" t="s">
        <v>595</v>
      </c>
      <c r="F8" s="767"/>
      <c r="G8" s="763" t="s">
        <v>9</v>
      </c>
      <c r="H8" s="764"/>
      <c r="I8" s="765"/>
      <c r="J8" s="769" t="s">
        <v>601</v>
      </c>
      <c r="K8" s="769"/>
    </row>
    <row r="9" spans="2:17" ht="12.75" hidden="1" customHeight="1" outlineLevel="1" x14ac:dyDescent="0.2">
      <c r="B9" s="763" t="s">
        <v>9</v>
      </c>
      <c r="C9" s="764"/>
      <c r="D9" s="765"/>
      <c r="E9" s="766" t="s">
        <v>596</v>
      </c>
      <c r="F9" s="767"/>
      <c r="G9" s="763" t="s">
        <v>10</v>
      </c>
      <c r="H9" s="764"/>
      <c r="I9" s="765"/>
      <c r="J9" s="769" t="s">
        <v>596</v>
      </c>
      <c r="K9" s="769"/>
    </row>
    <row r="10" spans="2:17" ht="12.75" hidden="1" customHeight="1" outlineLevel="1" x14ac:dyDescent="0.2">
      <c r="B10" s="763" t="s">
        <v>10</v>
      </c>
      <c r="C10" s="764"/>
      <c r="D10" s="765"/>
      <c r="E10" s="766" t="s">
        <v>596</v>
      </c>
      <c r="F10" s="767"/>
      <c r="G10" s="763" t="s">
        <v>11</v>
      </c>
      <c r="H10" s="764"/>
      <c r="I10" s="765"/>
      <c r="J10" s="769" t="s">
        <v>602</v>
      </c>
      <c r="K10" s="769"/>
    </row>
    <row r="11" spans="2:17" ht="12.75" hidden="1" customHeight="1" outlineLevel="1" x14ac:dyDescent="0.2">
      <c r="B11" s="763" t="s">
        <v>12</v>
      </c>
      <c r="C11" s="764"/>
      <c r="D11" s="765"/>
      <c r="E11" s="766" t="s">
        <v>597</v>
      </c>
      <c r="F11" s="767"/>
      <c r="G11" s="768"/>
      <c r="H11" s="685"/>
      <c r="I11" s="686"/>
      <c r="J11" s="685"/>
      <c r="K11" s="686"/>
    </row>
    <row r="12" spans="2:17" ht="12.75" hidden="1" customHeight="1" outlineLevel="1" x14ac:dyDescent="0.2">
      <c r="B12" s="763" t="s">
        <v>11</v>
      </c>
      <c r="C12" s="764"/>
      <c r="D12" s="765"/>
      <c r="E12" s="766" t="s">
        <v>598</v>
      </c>
      <c r="F12" s="767"/>
      <c r="G12" s="768"/>
      <c r="H12" s="685"/>
      <c r="I12" s="686"/>
      <c r="J12" s="685"/>
      <c r="K12" s="686"/>
    </row>
    <row r="13" spans="2:17" ht="12.75" hidden="1" customHeight="1" outlineLevel="1" x14ac:dyDescent="0.2"/>
    <row r="14" spans="2:17" ht="20.25" customHeight="1" x14ac:dyDescent="0.2">
      <c r="B14" s="676" t="s">
        <v>608</v>
      </c>
      <c r="C14" s="676"/>
      <c r="D14" s="676"/>
      <c r="E14" s="676"/>
      <c r="F14" s="676"/>
      <c r="G14" s="676"/>
      <c r="H14" s="676"/>
      <c r="I14" s="676"/>
      <c r="J14" s="676"/>
      <c r="K14" s="676"/>
      <c r="L14" s="676"/>
      <c r="M14" s="676"/>
      <c r="N14" s="676"/>
      <c r="O14" s="76"/>
      <c r="P14" s="76"/>
      <c r="Q14" s="76"/>
    </row>
    <row r="15" spans="2:17" ht="12.75" customHeight="1" x14ac:dyDescent="0.2">
      <c r="B15" s="77"/>
      <c r="D15" s="77"/>
      <c r="G15" s="761"/>
      <c r="H15" s="761"/>
      <c r="I15" s="77"/>
      <c r="J15" s="77"/>
      <c r="K15" s="77"/>
      <c r="L15" s="77"/>
      <c r="M15" s="77"/>
      <c r="N15" s="77"/>
      <c r="O15" s="77"/>
      <c r="P15" s="77"/>
      <c r="Q15" s="77"/>
    </row>
    <row r="16" spans="2:17" ht="12.75" customHeight="1" x14ac:dyDescent="0.2"/>
    <row r="17" spans="2:36" ht="12.75" customHeight="1" x14ac:dyDescent="0.2">
      <c r="E17" s="762">
        <v>42795</v>
      </c>
      <c r="F17" s="762"/>
      <c r="G17" s="762"/>
    </row>
    <row r="18" spans="2:36" ht="12.75" customHeight="1" x14ac:dyDescent="0.2">
      <c r="E18" s="678" t="s">
        <v>14</v>
      </c>
      <c r="F18" s="678"/>
      <c r="G18" s="678"/>
    </row>
    <row r="19" spans="2:36" ht="12.75" customHeight="1" x14ac:dyDescent="0.2"/>
    <row r="20" spans="2:36" ht="12.75" customHeight="1" x14ac:dyDescent="0.2">
      <c r="B20" s="679" t="s">
        <v>15</v>
      </c>
      <c r="C20" s="679"/>
      <c r="D20" s="679"/>
      <c r="E20" s="679"/>
      <c r="F20" s="679"/>
    </row>
    <row r="21" spans="2:36" ht="12.75" customHeight="1" x14ac:dyDescent="0.2">
      <c r="B21" s="680"/>
      <c r="C21" s="680"/>
      <c r="D21" s="680"/>
      <c r="E21" s="680"/>
      <c r="F21" s="680"/>
    </row>
    <row r="22" spans="2:36" ht="12.75" customHeight="1" x14ac:dyDescent="0.2">
      <c r="B22" s="6"/>
      <c r="C22" s="6"/>
      <c r="D22" s="6"/>
      <c r="E22" s="6"/>
      <c r="F22" s="6"/>
    </row>
    <row r="23" spans="2:36" ht="12.75" customHeight="1" x14ac:dyDescent="0.25">
      <c r="B23" s="2" t="s">
        <v>16</v>
      </c>
      <c r="C23" s="6"/>
      <c r="D23" s="6"/>
      <c r="E23" s="7" t="s">
        <v>604</v>
      </c>
      <c r="T23" s="2" t="s">
        <v>56</v>
      </c>
      <c r="U23" s="78"/>
      <c r="V23" s="78"/>
      <c r="W23" s="7" t="s">
        <v>605</v>
      </c>
    </row>
    <row r="24" spans="2:36" ht="12.75" customHeight="1" thickBot="1" x14ac:dyDescent="0.25">
      <c r="C24" s="6"/>
      <c r="D24" s="6"/>
      <c r="E24" s="6"/>
      <c r="F24" s="79"/>
      <c r="G24" s="67"/>
      <c r="X24" s="79"/>
      <c r="Y24" s="67"/>
    </row>
    <row r="25" spans="2:36" s="80" customFormat="1" ht="15.75" thickBot="1" x14ac:dyDescent="0.3">
      <c r="G25" s="758" t="s">
        <v>17</v>
      </c>
      <c r="H25" s="759"/>
      <c r="I25" s="759"/>
      <c r="J25" s="759"/>
      <c r="K25" s="759"/>
      <c r="L25" s="759"/>
      <c r="M25" s="759"/>
      <c r="N25" s="760"/>
      <c r="Y25" s="758" t="s">
        <v>17</v>
      </c>
      <c r="Z25" s="759"/>
      <c r="AA25" s="759"/>
      <c r="AB25" s="759"/>
      <c r="AC25" s="759"/>
      <c r="AD25" s="759"/>
      <c r="AE25" s="759"/>
      <c r="AF25" s="760"/>
    </row>
    <row r="26" spans="2:36" s="81" customFormat="1" ht="15" x14ac:dyDescent="0.25">
      <c r="B26" s="734"/>
      <c r="C26" s="737"/>
      <c r="D26" s="737"/>
      <c r="E26" s="737"/>
      <c r="F26" s="738"/>
      <c r="G26" s="743" t="s">
        <v>20</v>
      </c>
      <c r="H26" s="722" t="s">
        <v>65</v>
      </c>
      <c r="I26" s="722" t="s">
        <v>66</v>
      </c>
      <c r="J26" s="722" t="s">
        <v>23</v>
      </c>
      <c r="K26" s="722" t="s">
        <v>24</v>
      </c>
      <c r="L26" s="722" t="s">
        <v>25</v>
      </c>
      <c r="M26" s="722" t="s">
        <v>26</v>
      </c>
      <c r="N26" s="725" t="s">
        <v>67</v>
      </c>
      <c r="O26" s="746" t="s">
        <v>68</v>
      </c>
      <c r="P26" s="749" t="s">
        <v>69</v>
      </c>
      <c r="Q26" s="752" t="s">
        <v>30</v>
      </c>
      <c r="R26" s="755" t="s">
        <v>70</v>
      </c>
      <c r="T26" s="734"/>
      <c r="U26" s="737"/>
      <c r="V26" s="737"/>
      <c r="W26" s="737"/>
      <c r="X26" s="738"/>
      <c r="Y26" s="743" t="s">
        <v>20</v>
      </c>
      <c r="Z26" s="722" t="s">
        <v>65</v>
      </c>
      <c r="AA26" s="722" t="s">
        <v>66</v>
      </c>
      <c r="AB26" s="722" t="s">
        <v>23</v>
      </c>
      <c r="AC26" s="722" t="s">
        <v>24</v>
      </c>
      <c r="AD26" s="722" t="s">
        <v>25</v>
      </c>
      <c r="AE26" s="722" t="s">
        <v>26</v>
      </c>
      <c r="AF26" s="725" t="s">
        <v>67</v>
      </c>
      <c r="AG26" s="728" t="s">
        <v>71</v>
      </c>
      <c r="AH26" s="731" t="s">
        <v>69</v>
      </c>
      <c r="AI26" s="714" t="s">
        <v>30</v>
      </c>
      <c r="AJ26" s="717" t="s">
        <v>70</v>
      </c>
    </row>
    <row r="27" spans="2:36" s="81" customFormat="1" ht="15" x14ac:dyDescent="0.25">
      <c r="B27" s="735"/>
      <c r="C27" s="739"/>
      <c r="D27" s="739"/>
      <c r="E27" s="739"/>
      <c r="F27" s="740"/>
      <c r="G27" s="744"/>
      <c r="H27" s="723"/>
      <c r="I27" s="723"/>
      <c r="J27" s="723"/>
      <c r="K27" s="723"/>
      <c r="L27" s="723"/>
      <c r="M27" s="723"/>
      <c r="N27" s="726"/>
      <c r="O27" s="747"/>
      <c r="P27" s="750"/>
      <c r="Q27" s="753"/>
      <c r="R27" s="756"/>
      <c r="T27" s="735"/>
      <c r="U27" s="739"/>
      <c r="V27" s="739"/>
      <c r="W27" s="739"/>
      <c r="X27" s="740"/>
      <c r="Y27" s="744"/>
      <c r="Z27" s="723"/>
      <c r="AA27" s="723"/>
      <c r="AB27" s="723"/>
      <c r="AC27" s="723"/>
      <c r="AD27" s="723"/>
      <c r="AE27" s="723"/>
      <c r="AF27" s="726"/>
      <c r="AG27" s="729"/>
      <c r="AH27" s="732"/>
      <c r="AI27" s="715"/>
      <c r="AJ27" s="718"/>
    </row>
    <row r="28" spans="2:36" s="81" customFormat="1" ht="15" x14ac:dyDescent="0.25">
      <c r="B28" s="735"/>
      <c r="C28" s="739"/>
      <c r="D28" s="739"/>
      <c r="E28" s="739"/>
      <c r="F28" s="740"/>
      <c r="G28" s="744"/>
      <c r="H28" s="723"/>
      <c r="I28" s="723"/>
      <c r="J28" s="723"/>
      <c r="K28" s="723"/>
      <c r="L28" s="723"/>
      <c r="M28" s="723"/>
      <c r="N28" s="726"/>
      <c r="O28" s="747"/>
      <c r="P28" s="750"/>
      <c r="Q28" s="753"/>
      <c r="R28" s="756"/>
      <c r="T28" s="735"/>
      <c r="U28" s="739"/>
      <c r="V28" s="739"/>
      <c r="W28" s="739"/>
      <c r="X28" s="740"/>
      <c r="Y28" s="744"/>
      <c r="Z28" s="723"/>
      <c r="AA28" s="723"/>
      <c r="AB28" s="723"/>
      <c r="AC28" s="723"/>
      <c r="AD28" s="723"/>
      <c r="AE28" s="723"/>
      <c r="AF28" s="726"/>
      <c r="AG28" s="729"/>
      <c r="AH28" s="732"/>
      <c r="AI28" s="715"/>
      <c r="AJ28" s="718"/>
    </row>
    <row r="29" spans="2:36" s="81" customFormat="1" ht="15" x14ac:dyDescent="0.25">
      <c r="B29" s="735"/>
      <c r="C29" s="739"/>
      <c r="D29" s="739"/>
      <c r="E29" s="739"/>
      <c r="F29" s="740"/>
      <c r="G29" s="744"/>
      <c r="H29" s="723"/>
      <c r="I29" s="723"/>
      <c r="J29" s="723"/>
      <c r="K29" s="723"/>
      <c r="L29" s="723"/>
      <c r="M29" s="723"/>
      <c r="N29" s="726"/>
      <c r="O29" s="747"/>
      <c r="P29" s="750"/>
      <c r="Q29" s="753"/>
      <c r="R29" s="756"/>
      <c r="T29" s="735"/>
      <c r="U29" s="739"/>
      <c r="V29" s="739"/>
      <c r="W29" s="739"/>
      <c r="X29" s="740"/>
      <c r="Y29" s="744"/>
      <c r="Z29" s="723"/>
      <c r="AA29" s="723"/>
      <c r="AB29" s="723"/>
      <c r="AC29" s="723"/>
      <c r="AD29" s="723"/>
      <c r="AE29" s="723"/>
      <c r="AF29" s="726"/>
      <c r="AG29" s="729"/>
      <c r="AH29" s="732"/>
      <c r="AI29" s="715"/>
      <c r="AJ29" s="718"/>
    </row>
    <row r="30" spans="2:36" s="81" customFormat="1" ht="15" x14ac:dyDescent="0.25">
      <c r="B30" s="735"/>
      <c r="C30" s="739"/>
      <c r="D30" s="739"/>
      <c r="E30" s="739"/>
      <c r="F30" s="740"/>
      <c r="G30" s="744"/>
      <c r="H30" s="723"/>
      <c r="I30" s="723"/>
      <c r="J30" s="723"/>
      <c r="K30" s="723"/>
      <c r="L30" s="723"/>
      <c r="M30" s="723"/>
      <c r="N30" s="726"/>
      <c r="O30" s="747"/>
      <c r="P30" s="750"/>
      <c r="Q30" s="753"/>
      <c r="R30" s="756"/>
      <c r="T30" s="735"/>
      <c r="U30" s="739"/>
      <c r="V30" s="739"/>
      <c r="W30" s="739"/>
      <c r="X30" s="740"/>
      <c r="Y30" s="744"/>
      <c r="Z30" s="723"/>
      <c r="AA30" s="723"/>
      <c r="AB30" s="723"/>
      <c r="AC30" s="723"/>
      <c r="AD30" s="723"/>
      <c r="AE30" s="723"/>
      <c r="AF30" s="726"/>
      <c r="AG30" s="729"/>
      <c r="AH30" s="732"/>
      <c r="AI30" s="715"/>
      <c r="AJ30" s="718"/>
    </row>
    <row r="31" spans="2:36" s="81" customFormat="1" ht="15" x14ac:dyDescent="0.25">
      <c r="B31" s="735"/>
      <c r="C31" s="739"/>
      <c r="D31" s="739"/>
      <c r="E31" s="739"/>
      <c r="F31" s="740"/>
      <c r="G31" s="744"/>
      <c r="H31" s="723"/>
      <c r="I31" s="723"/>
      <c r="J31" s="723"/>
      <c r="K31" s="723"/>
      <c r="L31" s="723"/>
      <c r="M31" s="723"/>
      <c r="N31" s="726"/>
      <c r="O31" s="747"/>
      <c r="P31" s="750"/>
      <c r="Q31" s="753"/>
      <c r="R31" s="756"/>
      <c r="T31" s="735"/>
      <c r="U31" s="739"/>
      <c r="V31" s="739"/>
      <c r="W31" s="739"/>
      <c r="X31" s="740"/>
      <c r="Y31" s="744"/>
      <c r="Z31" s="723"/>
      <c r="AA31" s="723"/>
      <c r="AB31" s="723"/>
      <c r="AC31" s="723"/>
      <c r="AD31" s="723"/>
      <c r="AE31" s="723"/>
      <c r="AF31" s="726"/>
      <c r="AG31" s="729"/>
      <c r="AH31" s="732"/>
      <c r="AI31" s="715"/>
      <c r="AJ31" s="718"/>
    </row>
    <row r="32" spans="2:36" s="81" customFormat="1" ht="15.75" thickBot="1" x14ac:dyDescent="0.3">
      <c r="B32" s="736"/>
      <c r="C32" s="741"/>
      <c r="D32" s="741"/>
      <c r="E32" s="741"/>
      <c r="F32" s="742"/>
      <c r="G32" s="745"/>
      <c r="H32" s="724"/>
      <c r="I32" s="724"/>
      <c r="J32" s="724"/>
      <c r="K32" s="724"/>
      <c r="L32" s="724"/>
      <c r="M32" s="724"/>
      <c r="N32" s="727"/>
      <c r="O32" s="748"/>
      <c r="P32" s="751"/>
      <c r="Q32" s="754"/>
      <c r="R32" s="757"/>
      <c r="T32" s="736"/>
      <c r="U32" s="741"/>
      <c r="V32" s="741"/>
      <c r="W32" s="741"/>
      <c r="X32" s="742"/>
      <c r="Y32" s="745"/>
      <c r="Z32" s="724"/>
      <c r="AA32" s="724"/>
      <c r="AB32" s="724"/>
      <c r="AC32" s="724"/>
      <c r="AD32" s="724"/>
      <c r="AE32" s="724"/>
      <c r="AF32" s="727"/>
      <c r="AG32" s="730"/>
      <c r="AH32" s="733"/>
      <c r="AI32" s="716"/>
      <c r="AJ32" s="719"/>
    </row>
    <row r="33" spans="2:36" s="81" customFormat="1" ht="15.75" thickBot="1" x14ac:dyDescent="0.3">
      <c r="B33" s="82"/>
      <c r="C33" s="720" t="s">
        <v>30</v>
      </c>
      <c r="D33" s="721"/>
      <c r="E33" s="721"/>
      <c r="F33" s="721"/>
      <c r="G33" s="83" t="s">
        <v>72</v>
      </c>
      <c r="H33" s="84" t="s">
        <v>73</v>
      </c>
      <c r="I33" s="84" t="s">
        <v>74</v>
      </c>
      <c r="J33" s="84" t="s">
        <v>75</v>
      </c>
      <c r="K33" s="84" t="s">
        <v>76</v>
      </c>
      <c r="L33" s="84" t="s">
        <v>77</v>
      </c>
      <c r="M33" s="84" t="s">
        <v>78</v>
      </c>
      <c r="N33" s="85" t="s">
        <v>79</v>
      </c>
      <c r="O33" s="86" t="s">
        <v>80</v>
      </c>
      <c r="P33" s="87" t="s">
        <v>81</v>
      </c>
      <c r="Q33" s="88"/>
      <c r="R33" s="89"/>
      <c r="T33" s="82"/>
      <c r="U33" s="720" t="s">
        <v>30</v>
      </c>
      <c r="V33" s="721"/>
      <c r="W33" s="721"/>
      <c r="X33" s="721"/>
      <c r="Y33" s="83" t="s">
        <v>72</v>
      </c>
      <c r="Z33" s="84" t="s">
        <v>73</v>
      </c>
      <c r="AA33" s="84" t="s">
        <v>74</v>
      </c>
      <c r="AB33" s="84" t="s">
        <v>75</v>
      </c>
      <c r="AC33" s="84" t="s">
        <v>76</v>
      </c>
      <c r="AD33" s="84" t="s">
        <v>77</v>
      </c>
      <c r="AE33" s="84" t="s">
        <v>78</v>
      </c>
      <c r="AF33" s="85" t="s">
        <v>79</v>
      </c>
      <c r="AG33" s="86" t="s">
        <v>80</v>
      </c>
      <c r="AH33" s="90" t="s">
        <v>81</v>
      </c>
      <c r="AI33" s="91"/>
      <c r="AJ33" s="92"/>
    </row>
    <row r="34" spans="2:36" s="81" customFormat="1" ht="15" x14ac:dyDescent="0.25">
      <c r="B34" s="93" t="s">
        <v>82</v>
      </c>
      <c r="C34" s="708" t="s">
        <v>83</v>
      </c>
      <c r="D34" s="708"/>
      <c r="E34" s="708"/>
      <c r="F34" s="709"/>
      <c r="G34" s="94">
        <v>972038.32292375772</v>
      </c>
      <c r="H34" s="94">
        <v>694175.6909357988</v>
      </c>
      <c r="I34" s="94">
        <v>910.02419808791183</v>
      </c>
      <c r="J34" s="94">
        <v>0</v>
      </c>
      <c r="K34" s="94">
        <v>3906.7362652291081</v>
      </c>
      <c r="L34" s="94">
        <v>0</v>
      </c>
      <c r="M34" s="94">
        <v>2633741.3047347758</v>
      </c>
      <c r="N34" s="94">
        <v>433637.02835047297</v>
      </c>
      <c r="O34" s="95">
        <v>3927342.2</v>
      </c>
      <c r="P34" s="96">
        <v>8665751.3074081223</v>
      </c>
      <c r="Q34" s="97" t="s">
        <v>32</v>
      </c>
      <c r="R34" s="98">
        <v>13999626</v>
      </c>
      <c r="T34" s="93" t="s">
        <v>82</v>
      </c>
      <c r="U34" s="708" t="s">
        <v>83</v>
      </c>
      <c r="V34" s="708"/>
      <c r="W34" s="708"/>
      <c r="X34" s="709"/>
      <c r="Y34" s="94">
        <v>719730.42980342743</v>
      </c>
      <c r="Z34" s="94">
        <v>1148237.9300076123</v>
      </c>
      <c r="AA34" s="94">
        <v>1376.0652165847621</v>
      </c>
      <c r="AB34" s="94">
        <v>0</v>
      </c>
      <c r="AC34" s="94">
        <v>6649.5986964530857</v>
      </c>
      <c r="AD34" s="94">
        <v>0</v>
      </c>
      <c r="AE34" s="94">
        <v>981112.31799203367</v>
      </c>
      <c r="AF34" s="94">
        <v>106196.85063865705</v>
      </c>
      <c r="AG34" s="95">
        <v>1459404.8299999998</v>
      </c>
      <c r="AH34" s="96">
        <v>4422708.0223547677</v>
      </c>
      <c r="AI34" s="97" t="s">
        <v>32</v>
      </c>
      <c r="AJ34" s="98">
        <v>11637738</v>
      </c>
    </row>
    <row r="35" spans="2:36" s="81" customFormat="1" ht="15" x14ac:dyDescent="0.25">
      <c r="B35" s="99" t="s">
        <v>84</v>
      </c>
      <c r="C35" s="699" t="s">
        <v>85</v>
      </c>
      <c r="D35" s="702"/>
      <c r="E35" s="702"/>
      <c r="F35" s="702"/>
      <c r="G35" s="100">
        <v>1157.7773881272485</v>
      </c>
      <c r="H35" s="100">
        <v>692.58958267034996</v>
      </c>
      <c r="I35" s="100">
        <v>5.3240868333323602E-2</v>
      </c>
      <c r="J35" s="100">
        <v>0</v>
      </c>
      <c r="K35" s="100">
        <v>0.22856318716262305</v>
      </c>
      <c r="L35" s="100">
        <v>0</v>
      </c>
      <c r="M35" s="100">
        <v>5959.108170043688</v>
      </c>
      <c r="N35" s="100">
        <v>523.57638843655218</v>
      </c>
      <c r="O35" s="101">
        <v>0</v>
      </c>
      <c r="P35" s="102">
        <v>8333.3333333333339</v>
      </c>
      <c r="Q35" s="103"/>
      <c r="R35" s="104">
        <v>13119</v>
      </c>
      <c r="T35" s="99" t="s">
        <v>84</v>
      </c>
      <c r="U35" s="699" t="s">
        <v>85</v>
      </c>
      <c r="V35" s="702"/>
      <c r="W35" s="702"/>
      <c r="X35" s="702"/>
      <c r="Y35" s="100">
        <v>0</v>
      </c>
      <c r="Z35" s="100">
        <v>0</v>
      </c>
      <c r="AA35" s="100">
        <v>0</v>
      </c>
      <c r="AB35" s="100">
        <v>0</v>
      </c>
      <c r="AC35" s="100">
        <v>0</v>
      </c>
      <c r="AD35" s="100">
        <v>0</v>
      </c>
      <c r="AE35" s="100">
        <v>0</v>
      </c>
      <c r="AF35" s="100">
        <v>0</v>
      </c>
      <c r="AG35" s="101">
        <v>0</v>
      </c>
      <c r="AH35" s="102">
        <v>0</v>
      </c>
      <c r="AI35" s="103"/>
      <c r="AJ35" s="104">
        <v>4132</v>
      </c>
    </row>
    <row r="36" spans="2:36" s="81" customFormat="1" ht="15" x14ac:dyDescent="0.25">
      <c r="B36" s="105" t="s">
        <v>86</v>
      </c>
      <c r="C36" s="712" t="s">
        <v>87</v>
      </c>
      <c r="D36" s="713"/>
      <c r="E36" s="713"/>
      <c r="F36" s="713"/>
      <c r="G36" s="100">
        <v>0</v>
      </c>
      <c r="H36" s="100">
        <v>0</v>
      </c>
      <c r="I36" s="100">
        <v>0</v>
      </c>
      <c r="J36" s="100">
        <v>0</v>
      </c>
      <c r="K36" s="100">
        <v>0</v>
      </c>
      <c r="L36" s="100">
        <v>0</v>
      </c>
      <c r="M36" s="100">
        <v>0</v>
      </c>
      <c r="N36" s="100">
        <v>0</v>
      </c>
      <c r="O36" s="101">
        <v>0</v>
      </c>
      <c r="P36" s="96">
        <v>0</v>
      </c>
      <c r="Q36" s="103"/>
      <c r="R36" s="106"/>
      <c r="T36" s="105" t="s">
        <v>86</v>
      </c>
      <c r="U36" s="712" t="s">
        <v>87</v>
      </c>
      <c r="V36" s="713"/>
      <c r="W36" s="713"/>
      <c r="X36" s="713"/>
      <c r="Y36" s="100">
        <v>0</v>
      </c>
      <c r="Z36" s="100">
        <v>0</v>
      </c>
      <c r="AA36" s="100">
        <v>0</v>
      </c>
      <c r="AB36" s="100">
        <v>0</v>
      </c>
      <c r="AC36" s="100">
        <v>0</v>
      </c>
      <c r="AD36" s="100">
        <v>0</v>
      </c>
      <c r="AE36" s="100">
        <v>0</v>
      </c>
      <c r="AF36" s="100">
        <v>0</v>
      </c>
      <c r="AG36" s="101">
        <v>0</v>
      </c>
      <c r="AH36" s="96">
        <v>0</v>
      </c>
      <c r="AI36" s="103"/>
      <c r="AJ36" s="106"/>
    </row>
    <row r="37" spans="2:36" s="81" customFormat="1" ht="15" x14ac:dyDescent="0.25">
      <c r="B37" s="105" t="s">
        <v>88</v>
      </c>
      <c r="C37" s="712" t="s">
        <v>89</v>
      </c>
      <c r="D37" s="713"/>
      <c r="E37" s="713"/>
      <c r="F37" s="713"/>
      <c r="G37" s="100">
        <v>0</v>
      </c>
      <c r="H37" s="100">
        <v>0</v>
      </c>
      <c r="I37" s="100">
        <v>0</v>
      </c>
      <c r="J37" s="100">
        <v>0</v>
      </c>
      <c r="K37" s="100">
        <v>0</v>
      </c>
      <c r="L37" s="100">
        <v>0</v>
      </c>
      <c r="M37" s="100">
        <v>0</v>
      </c>
      <c r="N37" s="100">
        <v>0</v>
      </c>
      <c r="O37" s="101">
        <v>0</v>
      </c>
      <c r="P37" s="96">
        <v>0</v>
      </c>
      <c r="Q37" s="103"/>
      <c r="R37" s="106"/>
      <c r="T37" s="105" t="s">
        <v>88</v>
      </c>
      <c r="U37" s="712" t="s">
        <v>89</v>
      </c>
      <c r="V37" s="713"/>
      <c r="W37" s="713"/>
      <c r="X37" s="713"/>
      <c r="Y37" s="100">
        <v>0</v>
      </c>
      <c r="Z37" s="100">
        <v>0</v>
      </c>
      <c r="AA37" s="100">
        <v>0</v>
      </c>
      <c r="AB37" s="100">
        <v>0</v>
      </c>
      <c r="AC37" s="100">
        <v>0</v>
      </c>
      <c r="AD37" s="100">
        <v>0</v>
      </c>
      <c r="AE37" s="100">
        <v>0</v>
      </c>
      <c r="AF37" s="100">
        <v>0</v>
      </c>
      <c r="AG37" s="101">
        <v>0</v>
      </c>
      <c r="AH37" s="96">
        <v>0</v>
      </c>
      <c r="AI37" s="103"/>
      <c r="AJ37" s="106"/>
    </row>
    <row r="38" spans="2:36" s="81" customFormat="1" ht="15" x14ac:dyDescent="0.25">
      <c r="B38" s="105" t="s">
        <v>90</v>
      </c>
      <c r="C38" s="712" t="s">
        <v>91</v>
      </c>
      <c r="D38" s="713"/>
      <c r="E38" s="713"/>
      <c r="F38" s="713"/>
      <c r="G38" s="100">
        <v>0</v>
      </c>
      <c r="H38" s="100">
        <v>0</v>
      </c>
      <c r="I38" s="100">
        <v>0</v>
      </c>
      <c r="J38" s="100">
        <v>0</v>
      </c>
      <c r="K38" s="100">
        <v>0</v>
      </c>
      <c r="L38" s="100">
        <v>0</v>
      </c>
      <c r="M38" s="100">
        <v>0</v>
      </c>
      <c r="N38" s="100">
        <v>0</v>
      </c>
      <c r="O38" s="101">
        <v>0</v>
      </c>
      <c r="P38" s="96">
        <v>0</v>
      </c>
      <c r="Q38" s="103"/>
      <c r="R38" s="106"/>
      <c r="T38" s="105" t="s">
        <v>90</v>
      </c>
      <c r="U38" s="712" t="s">
        <v>91</v>
      </c>
      <c r="V38" s="713"/>
      <c r="W38" s="713"/>
      <c r="X38" s="713"/>
      <c r="Y38" s="100">
        <v>0</v>
      </c>
      <c r="Z38" s="100">
        <v>0</v>
      </c>
      <c r="AA38" s="100">
        <v>0</v>
      </c>
      <c r="AB38" s="100">
        <v>0</v>
      </c>
      <c r="AC38" s="100">
        <v>0</v>
      </c>
      <c r="AD38" s="100">
        <v>0</v>
      </c>
      <c r="AE38" s="100">
        <v>0</v>
      </c>
      <c r="AF38" s="100">
        <v>0</v>
      </c>
      <c r="AG38" s="101">
        <v>0</v>
      </c>
      <c r="AH38" s="96">
        <v>0</v>
      </c>
      <c r="AI38" s="103"/>
      <c r="AJ38" s="106"/>
    </row>
    <row r="39" spans="2:36" s="81" customFormat="1" ht="15" x14ac:dyDescent="0.25">
      <c r="B39" s="105" t="s">
        <v>92</v>
      </c>
      <c r="C39" s="712" t="s">
        <v>93</v>
      </c>
      <c r="D39" s="713"/>
      <c r="E39" s="713"/>
      <c r="F39" s="713"/>
      <c r="G39" s="100">
        <v>1157.7773881272485</v>
      </c>
      <c r="H39" s="100">
        <v>692.58958267034996</v>
      </c>
      <c r="I39" s="100">
        <v>5.3240868333323602E-2</v>
      </c>
      <c r="J39" s="100">
        <v>0</v>
      </c>
      <c r="K39" s="100">
        <v>0.22856318716262305</v>
      </c>
      <c r="L39" s="100">
        <v>0</v>
      </c>
      <c r="M39" s="100">
        <v>5959.108170043688</v>
      </c>
      <c r="N39" s="100">
        <v>523.57638843655218</v>
      </c>
      <c r="O39" s="101">
        <v>0</v>
      </c>
      <c r="P39" s="96">
        <v>8333.3333333333339</v>
      </c>
      <c r="Q39" s="103"/>
      <c r="R39" s="106">
        <v>13119</v>
      </c>
      <c r="T39" s="105" t="s">
        <v>92</v>
      </c>
      <c r="U39" s="712" t="s">
        <v>93</v>
      </c>
      <c r="V39" s="713"/>
      <c r="W39" s="713"/>
      <c r="X39" s="713"/>
      <c r="Y39" s="100">
        <v>0</v>
      </c>
      <c r="Z39" s="100">
        <v>0</v>
      </c>
      <c r="AA39" s="100">
        <v>0</v>
      </c>
      <c r="AB39" s="100">
        <v>0</v>
      </c>
      <c r="AC39" s="100">
        <v>0</v>
      </c>
      <c r="AD39" s="100">
        <v>0</v>
      </c>
      <c r="AE39" s="100">
        <v>0</v>
      </c>
      <c r="AF39" s="100">
        <v>0</v>
      </c>
      <c r="AG39" s="101">
        <v>0</v>
      </c>
      <c r="AH39" s="96">
        <v>0</v>
      </c>
      <c r="AI39" s="103"/>
      <c r="AJ39" s="106">
        <v>4132</v>
      </c>
    </row>
    <row r="40" spans="2:36" s="81" customFormat="1" ht="15" x14ac:dyDescent="0.25">
      <c r="B40" s="105" t="s">
        <v>94</v>
      </c>
      <c r="C40" s="712" t="s">
        <v>95</v>
      </c>
      <c r="D40" s="713"/>
      <c r="E40" s="713"/>
      <c r="F40" s="713"/>
      <c r="G40" s="100">
        <v>0</v>
      </c>
      <c r="H40" s="100">
        <v>0</v>
      </c>
      <c r="I40" s="100">
        <v>0</v>
      </c>
      <c r="J40" s="100">
        <v>0</v>
      </c>
      <c r="K40" s="100">
        <v>0</v>
      </c>
      <c r="L40" s="100">
        <v>0</v>
      </c>
      <c r="M40" s="100">
        <v>0</v>
      </c>
      <c r="N40" s="100">
        <v>0</v>
      </c>
      <c r="O40" s="101">
        <v>0</v>
      </c>
      <c r="P40" s="96">
        <v>0</v>
      </c>
      <c r="Q40" s="103"/>
      <c r="R40" s="106"/>
      <c r="T40" s="105" t="s">
        <v>94</v>
      </c>
      <c r="U40" s="712" t="s">
        <v>95</v>
      </c>
      <c r="V40" s="713"/>
      <c r="W40" s="713"/>
      <c r="X40" s="713"/>
      <c r="Y40" s="100">
        <v>0</v>
      </c>
      <c r="Z40" s="100">
        <v>0</v>
      </c>
      <c r="AA40" s="100">
        <v>0</v>
      </c>
      <c r="AB40" s="100">
        <v>0</v>
      </c>
      <c r="AC40" s="100">
        <v>0</v>
      </c>
      <c r="AD40" s="100">
        <v>0</v>
      </c>
      <c r="AE40" s="100">
        <v>0</v>
      </c>
      <c r="AF40" s="100">
        <v>0</v>
      </c>
      <c r="AG40" s="101">
        <v>0</v>
      </c>
      <c r="AH40" s="96">
        <v>0</v>
      </c>
      <c r="AI40" s="103"/>
      <c r="AJ40" s="106"/>
    </row>
    <row r="41" spans="2:36" s="81" customFormat="1" ht="15" x14ac:dyDescent="0.25">
      <c r="B41" s="99" t="s">
        <v>96</v>
      </c>
      <c r="C41" s="699" t="s">
        <v>97</v>
      </c>
      <c r="D41" s="702"/>
      <c r="E41" s="702"/>
      <c r="F41" s="702"/>
      <c r="G41" s="100">
        <v>970880.54553563043</v>
      </c>
      <c r="H41" s="100">
        <v>693483.10135312844</v>
      </c>
      <c r="I41" s="100">
        <v>909.97095721957851</v>
      </c>
      <c r="J41" s="100">
        <v>0</v>
      </c>
      <c r="K41" s="100">
        <v>3906.5077020419453</v>
      </c>
      <c r="L41" s="100">
        <v>0</v>
      </c>
      <c r="M41" s="100">
        <v>2627782.1965647321</v>
      </c>
      <c r="N41" s="100">
        <v>433113.45196203643</v>
      </c>
      <c r="O41" s="101">
        <v>3923490.25</v>
      </c>
      <c r="P41" s="102">
        <v>8653566.0240747891</v>
      </c>
      <c r="Q41" s="107"/>
      <c r="R41" s="104">
        <v>13982655</v>
      </c>
      <c r="T41" s="99" t="s">
        <v>96</v>
      </c>
      <c r="U41" s="699" t="s">
        <v>97</v>
      </c>
      <c r="V41" s="702"/>
      <c r="W41" s="702"/>
      <c r="X41" s="702"/>
      <c r="Y41" s="100">
        <v>719730.42980342743</v>
      </c>
      <c r="Z41" s="100">
        <v>1148237.9300076123</v>
      </c>
      <c r="AA41" s="100">
        <v>1376.0652165847621</v>
      </c>
      <c r="AB41" s="100">
        <v>0</v>
      </c>
      <c r="AC41" s="100">
        <v>6649.5986964530857</v>
      </c>
      <c r="AD41" s="100">
        <v>0</v>
      </c>
      <c r="AE41" s="100">
        <v>981112.31799203367</v>
      </c>
      <c r="AF41" s="100">
        <v>106196.85063865705</v>
      </c>
      <c r="AG41" s="101">
        <v>1455552.88</v>
      </c>
      <c r="AH41" s="102">
        <v>4418856.0723547675</v>
      </c>
      <c r="AI41" s="107"/>
      <c r="AJ41" s="104">
        <v>11629754</v>
      </c>
    </row>
    <row r="42" spans="2:36" s="81" customFormat="1" ht="15" x14ac:dyDescent="0.25">
      <c r="B42" s="105" t="s">
        <v>98</v>
      </c>
      <c r="C42" s="699" t="s">
        <v>99</v>
      </c>
      <c r="D42" s="702"/>
      <c r="E42" s="702"/>
      <c r="F42" s="702"/>
      <c r="G42" s="100">
        <v>0</v>
      </c>
      <c r="H42" s="100">
        <v>0</v>
      </c>
      <c r="I42" s="100">
        <v>0</v>
      </c>
      <c r="J42" s="100">
        <v>0</v>
      </c>
      <c r="K42" s="100">
        <v>0</v>
      </c>
      <c r="L42" s="100">
        <v>0</v>
      </c>
      <c r="M42" s="100">
        <v>0</v>
      </c>
      <c r="N42" s="100">
        <v>0</v>
      </c>
      <c r="O42" s="101">
        <v>0</v>
      </c>
      <c r="P42" s="96">
        <v>0</v>
      </c>
      <c r="Q42" s="103"/>
      <c r="R42" s="106"/>
      <c r="T42" s="105" t="s">
        <v>98</v>
      </c>
      <c r="U42" s="699" t="s">
        <v>99</v>
      </c>
      <c r="V42" s="702"/>
      <c r="W42" s="702"/>
      <c r="X42" s="702"/>
      <c r="Y42" s="100">
        <v>0</v>
      </c>
      <c r="Z42" s="100">
        <v>0</v>
      </c>
      <c r="AA42" s="100">
        <v>0</v>
      </c>
      <c r="AB42" s="100">
        <v>0</v>
      </c>
      <c r="AC42" s="100">
        <v>0</v>
      </c>
      <c r="AD42" s="100">
        <v>0</v>
      </c>
      <c r="AE42" s="100">
        <v>0</v>
      </c>
      <c r="AF42" s="100">
        <v>0</v>
      </c>
      <c r="AG42" s="101">
        <v>0</v>
      </c>
      <c r="AH42" s="96">
        <v>0</v>
      </c>
      <c r="AI42" s="103"/>
      <c r="AJ42" s="106"/>
    </row>
    <row r="43" spans="2:36" s="81" customFormat="1" ht="15" x14ac:dyDescent="0.25">
      <c r="B43" s="105" t="s">
        <v>100</v>
      </c>
      <c r="C43" s="699" t="s">
        <v>101</v>
      </c>
      <c r="D43" s="702"/>
      <c r="E43" s="702"/>
      <c r="F43" s="702"/>
      <c r="G43" s="100">
        <v>663755.88041778002</v>
      </c>
      <c r="H43" s="100">
        <v>671944.56271830841</v>
      </c>
      <c r="I43" s="100">
        <v>659.08285931958733</v>
      </c>
      <c r="J43" s="100">
        <v>0</v>
      </c>
      <c r="K43" s="100">
        <v>2829.4444408235227</v>
      </c>
      <c r="L43" s="100">
        <v>0</v>
      </c>
      <c r="M43" s="100">
        <v>475532.73064952833</v>
      </c>
      <c r="N43" s="100">
        <v>44746.590423083595</v>
      </c>
      <c r="O43" s="101">
        <v>0</v>
      </c>
      <c r="P43" s="102">
        <v>1859468.2915088437</v>
      </c>
      <c r="Q43" s="107"/>
      <c r="R43" s="104">
        <v>8078139</v>
      </c>
      <c r="T43" s="105" t="s">
        <v>100</v>
      </c>
      <c r="U43" s="699" t="s">
        <v>101</v>
      </c>
      <c r="V43" s="702"/>
      <c r="W43" s="702"/>
      <c r="X43" s="702"/>
      <c r="Y43" s="100">
        <v>545048.19139068434</v>
      </c>
      <c r="Z43" s="100">
        <v>687954.27672771493</v>
      </c>
      <c r="AA43" s="100">
        <v>1031.1175268790951</v>
      </c>
      <c r="AB43" s="100">
        <v>0</v>
      </c>
      <c r="AC43" s="100">
        <v>4982.6982616726991</v>
      </c>
      <c r="AD43" s="100">
        <v>0</v>
      </c>
      <c r="AE43" s="100">
        <v>293403.17701776209</v>
      </c>
      <c r="AF43" s="100">
        <v>63202.823118985987</v>
      </c>
      <c r="AG43" s="101">
        <v>0</v>
      </c>
      <c r="AH43" s="102">
        <v>1595622.2840436993</v>
      </c>
      <c r="AI43" s="107"/>
      <c r="AJ43" s="104">
        <v>8032663</v>
      </c>
    </row>
    <row r="44" spans="2:36" s="81" customFormat="1" ht="15" x14ac:dyDescent="0.25">
      <c r="B44" s="105" t="s">
        <v>102</v>
      </c>
      <c r="C44" s="699" t="s">
        <v>103</v>
      </c>
      <c r="D44" s="702"/>
      <c r="E44" s="702"/>
      <c r="F44" s="702"/>
      <c r="G44" s="100">
        <v>579037.53221885185</v>
      </c>
      <c r="H44" s="100">
        <v>660756.02832146781</v>
      </c>
      <c r="I44" s="100">
        <v>26.62727855031163</v>
      </c>
      <c r="J44" s="100">
        <v>0</v>
      </c>
      <c r="K44" s="100">
        <v>114.31097653824182</v>
      </c>
      <c r="L44" s="100">
        <v>0</v>
      </c>
      <c r="M44" s="100">
        <v>296203.02229637752</v>
      </c>
      <c r="N44" s="100">
        <v>1632.4731427758168</v>
      </c>
      <c r="O44" s="101">
        <v>0</v>
      </c>
      <c r="P44" s="96">
        <v>1537769.9942345615</v>
      </c>
      <c r="Q44" s="103"/>
      <c r="R44" s="106"/>
      <c r="T44" s="105" t="s">
        <v>102</v>
      </c>
      <c r="U44" s="699" t="s">
        <v>103</v>
      </c>
      <c r="V44" s="702"/>
      <c r="W44" s="702"/>
      <c r="X44" s="702"/>
      <c r="Y44" s="100">
        <v>523560.31344930612</v>
      </c>
      <c r="Z44" s="100">
        <v>614746.31696614495</v>
      </c>
      <c r="AA44" s="100">
        <v>170.49124759832347</v>
      </c>
      <c r="AB44" s="100">
        <v>0</v>
      </c>
      <c r="AC44" s="100">
        <v>823.8696568467758</v>
      </c>
      <c r="AD44" s="100">
        <v>0</v>
      </c>
      <c r="AE44" s="100">
        <v>200449.69163409009</v>
      </c>
      <c r="AF44" s="100">
        <v>9501.6265331239865</v>
      </c>
      <c r="AG44" s="101">
        <v>0</v>
      </c>
      <c r="AH44" s="96">
        <v>1349252.3094871102</v>
      </c>
      <c r="AI44" s="103"/>
      <c r="AJ44" s="106"/>
    </row>
    <row r="45" spans="2:36" s="81" customFormat="1" ht="15" x14ac:dyDescent="0.25">
      <c r="B45" s="108" t="s">
        <v>104</v>
      </c>
      <c r="C45" s="699" t="s">
        <v>105</v>
      </c>
      <c r="D45" s="702"/>
      <c r="E45" s="702"/>
      <c r="F45" s="702"/>
      <c r="G45" s="100">
        <v>84718.348198928172</v>
      </c>
      <c r="H45" s="100">
        <v>11188.534396840587</v>
      </c>
      <c r="I45" s="100">
        <v>632.45558076927568</v>
      </c>
      <c r="J45" s="100">
        <v>0</v>
      </c>
      <c r="K45" s="100">
        <v>2715.1334642852808</v>
      </c>
      <c r="L45" s="100">
        <v>0</v>
      </c>
      <c r="M45" s="100">
        <v>179329.70835315084</v>
      </c>
      <c r="N45" s="100">
        <v>43114.117280307779</v>
      </c>
      <c r="O45" s="101">
        <v>0</v>
      </c>
      <c r="P45" s="96">
        <v>321698.29727428197</v>
      </c>
      <c r="Q45" s="103"/>
      <c r="R45" s="106"/>
      <c r="T45" s="108" t="s">
        <v>104</v>
      </c>
      <c r="U45" s="699" t="s">
        <v>105</v>
      </c>
      <c r="V45" s="702"/>
      <c r="W45" s="702"/>
      <c r="X45" s="702"/>
      <c r="Y45" s="100">
        <v>21487.877941378225</v>
      </c>
      <c r="Z45" s="100">
        <v>73207.959761570019</v>
      </c>
      <c r="AA45" s="100">
        <v>860.62627928077154</v>
      </c>
      <c r="AB45" s="100">
        <v>0</v>
      </c>
      <c r="AC45" s="100">
        <v>4158.8286048259233</v>
      </c>
      <c r="AD45" s="100">
        <v>0</v>
      </c>
      <c r="AE45" s="100">
        <v>92953.485383672029</v>
      </c>
      <c r="AF45" s="100">
        <v>53701.196585862002</v>
      </c>
      <c r="AG45" s="101">
        <v>0</v>
      </c>
      <c r="AH45" s="96">
        <v>246369.97455658895</v>
      </c>
      <c r="AI45" s="103"/>
      <c r="AJ45" s="106"/>
    </row>
    <row r="46" spans="2:36" s="81" customFormat="1" ht="15" x14ac:dyDescent="0.25">
      <c r="B46" s="105" t="s">
        <v>106</v>
      </c>
      <c r="C46" s="699" t="s">
        <v>107</v>
      </c>
      <c r="D46" s="702"/>
      <c r="E46" s="702"/>
      <c r="F46" s="702"/>
      <c r="G46" s="100">
        <v>267507.1101905636</v>
      </c>
      <c r="H46" s="100">
        <v>5523.3658892769081</v>
      </c>
      <c r="I46" s="100">
        <v>12.301424244362895</v>
      </c>
      <c r="J46" s="100">
        <v>0</v>
      </c>
      <c r="K46" s="100">
        <v>52.810046491509311</v>
      </c>
      <c r="L46" s="100">
        <v>0</v>
      </c>
      <c r="M46" s="100">
        <v>974254.74456364848</v>
      </c>
      <c r="N46" s="100">
        <v>7721.1515137422339</v>
      </c>
      <c r="O46" s="101">
        <v>0</v>
      </c>
      <c r="P46" s="96">
        <v>1255071.4836279671</v>
      </c>
      <c r="Q46" s="103"/>
      <c r="R46" s="106">
        <v>1120786</v>
      </c>
      <c r="T46" s="105" t="s">
        <v>106</v>
      </c>
      <c r="U46" s="699" t="s">
        <v>107</v>
      </c>
      <c r="V46" s="702"/>
      <c r="W46" s="702"/>
      <c r="X46" s="702"/>
      <c r="Y46" s="100">
        <v>161213.66263112923</v>
      </c>
      <c r="Z46" s="100">
        <v>186932.26035358809</v>
      </c>
      <c r="AA46" s="100">
        <v>52.497329850685354</v>
      </c>
      <c r="AB46" s="100">
        <v>0</v>
      </c>
      <c r="AC46" s="100">
        <v>253.68432537578224</v>
      </c>
      <c r="AD46" s="100">
        <v>0</v>
      </c>
      <c r="AE46" s="100">
        <v>380455.15643793967</v>
      </c>
      <c r="AF46" s="100">
        <v>4219.0617696544923</v>
      </c>
      <c r="AG46" s="101">
        <v>0</v>
      </c>
      <c r="AH46" s="96">
        <v>733126.32284753793</v>
      </c>
      <c r="AI46" s="103"/>
      <c r="AJ46" s="106">
        <v>961505</v>
      </c>
    </row>
    <row r="47" spans="2:36" s="81" customFormat="1" ht="15" x14ac:dyDescent="0.25">
      <c r="B47" s="105" t="s">
        <v>108</v>
      </c>
      <c r="C47" s="699" t="s">
        <v>109</v>
      </c>
      <c r="D47" s="702"/>
      <c r="E47" s="702"/>
      <c r="F47" s="702"/>
      <c r="G47" s="100">
        <v>18183.661899641716</v>
      </c>
      <c r="H47" s="100">
        <v>9882.244073146865</v>
      </c>
      <c r="I47" s="100">
        <v>231.82408627667235</v>
      </c>
      <c r="J47" s="100">
        <v>0</v>
      </c>
      <c r="K47" s="100">
        <v>995.22140940167151</v>
      </c>
      <c r="L47" s="100">
        <v>0</v>
      </c>
      <c r="M47" s="100">
        <v>107834.64557484419</v>
      </c>
      <c r="N47" s="100">
        <v>379958.96706404345</v>
      </c>
      <c r="O47" s="101">
        <v>0</v>
      </c>
      <c r="P47" s="96">
        <v>517086.56410735456</v>
      </c>
      <c r="Q47" s="103"/>
      <c r="R47" s="106">
        <v>352603</v>
      </c>
      <c r="T47" s="105" t="s">
        <v>108</v>
      </c>
      <c r="U47" s="699" t="s">
        <v>109</v>
      </c>
      <c r="V47" s="702"/>
      <c r="W47" s="702"/>
      <c r="X47" s="702"/>
      <c r="Y47" s="100">
        <v>5050.0853205330413</v>
      </c>
      <c r="Z47" s="100">
        <v>265489.13017483539</v>
      </c>
      <c r="AA47" s="100">
        <v>283.33147986012472</v>
      </c>
      <c r="AB47" s="100">
        <v>0</v>
      </c>
      <c r="AC47" s="100">
        <v>1369.1506888154506</v>
      </c>
      <c r="AD47" s="100">
        <v>0</v>
      </c>
      <c r="AE47" s="100">
        <v>11761.80729882812</v>
      </c>
      <c r="AF47" s="100">
        <v>29310.549590000825</v>
      </c>
      <c r="AG47" s="101">
        <v>0</v>
      </c>
      <c r="AH47" s="96">
        <v>313264.05455287296</v>
      </c>
      <c r="AI47" s="103"/>
      <c r="AJ47" s="106">
        <v>437128</v>
      </c>
    </row>
    <row r="48" spans="2:36" s="81" customFormat="1" ht="15" x14ac:dyDescent="0.25">
      <c r="B48" s="105" t="s">
        <v>110</v>
      </c>
      <c r="C48" s="699" t="s">
        <v>111</v>
      </c>
      <c r="D48" s="702"/>
      <c r="E48" s="702"/>
      <c r="F48" s="702"/>
      <c r="G48" s="100">
        <v>20888.817202624159</v>
      </c>
      <c r="H48" s="100">
        <v>5831.7539840558366</v>
      </c>
      <c r="I48" s="100">
        <v>0.96058083162490071</v>
      </c>
      <c r="J48" s="100">
        <v>0</v>
      </c>
      <c r="K48" s="100">
        <v>4.1237760253825773</v>
      </c>
      <c r="L48" s="100">
        <v>0</v>
      </c>
      <c r="M48" s="100">
        <v>1067408.044977837</v>
      </c>
      <c r="N48" s="100">
        <v>141.97581372887799</v>
      </c>
      <c r="O48" s="101">
        <v>0</v>
      </c>
      <c r="P48" s="96">
        <v>1094275.6763351031</v>
      </c>
      <c r="Q48" s="103"/>
      <c r="R48" s="106">
        <v>507637</v>
      </c>
      <c r="T48" s="105" t="s">
        <v>110</v>
      </c>
      <c r="U48" s="699" t="s">
        <v>111</v>
      </c>
      <c r="V48" s="702"/>
      <c r="W48" s="702"/>
      <c r="X48" s="702"/>
      <c r="Y48" s="100">
        <v>8304.1546549646228</v>
      </c>
      <c r="Z48" s="100">
        <v>7741.9682300248669</v>
      </c>
      <c r="AA48" s="100">
        <v>2.7041501256023439</v>
      </c>
      <c r="AB48" s="100">
        <v>0</v>
      </c>
      <c r="AC48" s="100">
        <v>13.067340801511483</v>
      </c>
      <c r="AD48" s="100">
        <v>0</v>
      </c>
      <c r="AE48" s="100">
        <v>295225.88555458351</v>
      </c>
      <c r="AF48" s="100">
        <v>7088.3008720329835</v>
      </c>
      <c r="AG48" s="101">
        <v>0</v>
      </c>
      <c r="AH48" s="96">
        <v>318376.08080253314</v>
      </c>
      <c r="AI48" s="103"/>
      <c r="AJ48" s="106">
        <v>742905</v>
      </c>
    </row>
    <row r="49" spans="2:36" s="81" customFormat="1" ht="15" x14ac:dyDescent="0.25">
      <c r="B49" s="105" t="s">
        <v>112</v>
      </c>
      <c r="C49" s="699" t="s">
        <v>113</v>
      </c>
      <c r="D49" s="702"/>
      <c r="E49" s="702"/>
      <c r="F49" s="702"/>
      <c r="G49" s="100">
        <v>0</v>
      </c>
      <c r="H49" s="100">
        <v>0</v>
      </c>
      <c r="I49" s="100">
        <v>0</v>
      </c>
      <c r="J49" s="100">
        <v>0</v>
      </c>
      <c r="K49" s="100">
        <v>0</v>
      </c>
      <c r="L49" s="100">
        <v>0</v>
      </c>
      <c r="M49" s="100">
        <v>0</v>
      </c>
      <c r="N49" s="100">
        <v>0</v>
      </c>
      <c r="O49" s="101">
        <v>3923490.25</v>
      </c>
      <c r="P49" s="96">
        <v>3923490.25</v>
      </c>
      <c r="Q49" s="103"/>
      <c r="R49" s="106"/>
      <c r="T49" s="105" t="s">
        <v>112</v>
      </c>
      <c r="U49" s="699" t="s">
        <v>113</v>
      </c>
      <c r="V49" s="702"/>
      <c r="W49" s="702"/>
      <c r="X49" s="702"/>
      <c r="Y49" s="100">
        <v>0</v>
      </c>
      <c r="Z49" s="100">
        <v>0</v>
      </c>
      <c r="AA49" s="100">
        <v>0</v>
      </c>
      <c r="AB49" s="100">
        <v>0</v>
      </c>
      <c r="AC49" s="100">
        <v>0</v>
      </c>
      <c r="AD49" s="100">
        <v>0</v>
      </c>
      <c r="AE49" s="100">
        <v>0</v>
      </c>
      <c r="AF49" s="100">
        <v>0</v>
      </c>
      <c r="AG49" s="101">
        <v>1455552.88</v>
      </c>
      <c r="AH49" s="96">
        <v>1455552.88</v>
      </c>
      <c r="AI49" s="103"/>
      <c r="AJ49" s="106">
        <v>1455553</v>
      </c>
    </row>
    <row r="50" spans="2:36" s="81" customFormat="1" ht="15" x14ac:dyDescent="0.25">
      <c r="B50" s="105" t="s">
        <v>114</v>
      </c>
      <c r="C50" s="699" t="s">
        <v>115</v>
      </c>
      <c r="D50" s="702"/>
      <c r="E50" s="702"/>
      <c r="F50" s="702"/>
      <c r="G50" s="100">
        <v>545.07582502087769</v>
      </c>
      <c r="H50" s="100">
        <v>301.17468834044911</v>
      </c>
      <c r="I50" s="100">
        <v>5.8020065473309401</v>
      </c>
      <c r="J50" s="100">
        <v>0</v>
      </c>
      <c r="K50" s="100">
        <v>24.908029299859123</v>
      </c>
      <c r="L50" s="100">
        <v>0</v>
      </c>
      <c r="M50" s="100">
        <v>2752.0307988737668</v>
      </c>
      <c r="N50" s="100">
        <v>544.76714743826005</v>
      </c>
      <c r="O50" s="101">
        <v>0</v>
      </c>
      <c r="P50" s="96">
        <v>4173.7584955205439</v>
      </c>
      <c r="Q50" s="103"/>
      <c r="R50" s="106"/>
      <c r="T50" s="105" t="s">
        <v>114</v>
      </c>
      <c r="U50" s="699" t="s">
        <v>115</v>
      </c>
      <c r="V50" s="702"/>
      <c r="W50" s="702"/>
      <c r="X50" s="702"/>
      <c r="Y50" s="100">
        <v>114.33580611621078</v>
      </c>
      <c r="Z50" s="100">
        <v>120.29452144878685</v>
      </c>
      <c r="AA50" s="100">
        <v>6.4147298692543639</v>
      </c>
      <c r="AB50" s="100">
        <v>0</v>
      </c>
      <c r="AC50" s="100">
        <v>30.998079787641394</v>
      </c>
      <c r="AD50" s="100">
        <v>0</v>
      </c>
      <c r="AE50" s="100">
        <v>266.29168292014128</v>
      </c>
      <c r="AF50" s="100">
        <v>2376.1152879827723</v>
      </c>
      <c r="AG50" s="101">
        <v>0</v>
      </c>
      <c r="AH50" s="96">
        <v>2914.4501081248072</v>
      </c>
      <c r="AI50" s="103"/>
      <c r="AJ50" s="106"/>
    </row>
    <row r="51" spans="2:36" s="81" customFormat="1" ht="15" x14ac:dyDescent="0.25">
      <c r="B51" s="109" t="s">
        <v>116</v>
      </c>
      <c r="C51" s="699" t="s">
        <v>117</v>
      </c>
      <c r="D51" s="702"/>
      <c r="E51" s="702"/>
      <c r="F51" s="702"/>
      <c r="G51" s="100">
        <v>0</v>
      </c>
      <c r="H51" s="100">
        <v>0</v>
      </c>
      <c r="I51" s="100">
        <v>0</v>
      </c>
      <c r="J51" s="100">
        <v>0</v>
      </c>
      <c r="K51" s="100">
        <v>0</v>
      </c>
      <c r="L51" s="100">
        <v>0</v>
      </c>
      <c r="M51" s="100">
        <v>0</v>
      </c>
      <c r="N51" s="100">
        <v>0</v>
      </c>
      <c r="O51" s="101">
        <v>0</v>
      </c>
      <c r="P51" s="102">
        <v>0</v>
      </c>
      <c r="Q51" s="107"/>
      <c r="R51" s="104"/>
      <c r="T51" s="109" t="s">
        <v>116</v>
      </c>
      <c r="U51" s="699" t="s">
        <v>117</v>
      </c>
      <c r="V51" s="702"/>
      <c r="W51" s="702"/>
      <c r="X51" s="702"/>
      <c r="Y51" s="100">
        <v>0</v>
      </c>
      <c r="Z51" s="100">
        <v>0</v>
      </c>
      <c r="AA51" s="100">
        <v>0</v>
      </c>
      <c r="AB51" s="100">
        <v>0</v>
      </c>
      <c r="AC51" s="100">
        <v>0</v>
      </c>
      <c r="AD51" s="100">
        <v>0</v>
      </c>
      <c r="AE51" s="100">
        <v>0</v>
      </c>
      <c r="AF51" s="100">
        <v>0</v>
      </c>
      <c r="AG51" s="101">
        <v>0</v>
      </c>
      <c r="AH51" s="102">
        <v>0</v>
      </c>
      <c r="AI51" s="107"/>
      <c r="AJ51" s="104"/>
    </row>
    <row r="52" spans="2:36" s="81" customFormat="1" ht="15" x14ac:dyDescent="0.25">
      <c r="B52" s="109" t="s">
        <v>118</v>
      </c>
      <c r="C52" s="699" t="s">
        <v>99</v>
      </c>
      <c r="D52" s="702"/>
      <c r="E52" s="702"/>
      <c r="F52" s="702"/>
      <c r="G52" s="100">
        <v>0</v>
      </c>
      <c r="H52" s="100">
        <v>0</v>
      </c>
      <c r="I52" s="100">
        <v>0</v>
      </c>
      <c r="J52" s="100">
        <v>0</v>
      </c>
      <c r="K52" s="100">
        <v>0</v>
      </c>
      <c r="L52" s="100">
        <v>0</v>
      </c>
      <c r="M52" s="100">
        <v>0</v>
      </c>
      <c r="N52" s="100">
        <v>0</v>
      </c>
      <c r="O52" s="101">
        <v>0</v>
      </c>
      <c r="P52" s="96">
        <v>0</v>
      </c>
      <c r="Q52" s="103"/>
      <c r="R52" s="106"/>
      <c r="T52" s="109" t="s">
        <v>118</v>
      </c>
      <c r="U52" s="699" t="s">
        <v>99</v>
      </c>
      <c r="V52" s="702"/>
      <c r="W52" s="702"/>
      <c r="X52" s="702"/>
      <c r="Y52" s="100">
        <v>0</v>
      </c>
      <c r="Z52" s="100">
        <v>0</v>
      </c>
      <c r="AA52" s="100">
        <v>0</v>
      </c>
      <c r="AB52" s="100">
        <v>0</v>
      </c>
      <c r="AC52" s="100">
        <v>0</v>
      </c>
      <c r="AD52" s="100">
        <v>0</v>
      </c>
      <c r="AE52" s="100">
        <v>0</v>
      </c>
      <c r="AF52" s="100">
        <v>0</v>
      </c>
      <c r="AG52" s="101">
        <v>0</v>
      </c>
      <c r="AH52" s="96">
        <v>0</v>
      </c>
      <c r="AI52" s="103"/>
      <c r="AJ52" s="106"/>
    </row>
    <row r="53" spans="2:36" s="81" customFormat="1" ht="15" x14ac:dyDescent="0.25">
      <c r="B53" s="109" t="s">
        <v>119</v>
      </c>
      <c r="C53" s="699" t="s">
        <v>120</v>
      </c>
      <c r="D53" s="702"/>
      <c r="E53" s="702"/>
      <c r="F53" s="702"/>
      <c r="G53" s="100">
        <v>0</v>
      </c>
      <c r="H53" s="100">
        <v>0</v>
      </c>
      <c r="I53" s="100">
        <v>0</v>
      </c>
      <c r="J53" s="100">
        <v>0</v>
      </c>
      <c r="K53" s="100">
        <v>0</v>
      </c>
      <c r="L53" s="100">
        <v>0</v>
      </c>
      <c r="M53" s="100">
        <v>0</v>
      </c>
      <c r="N53" s="100">
        <v>0</v>
      </c>
      <c r="O53" s="101">
        <v>0</v>
      </c>
      <c r="P53" s="96">
        <v>0</v>
      </c>
      <c r="Q53" s="103"/>
      <c r="R53" s="106"/>
      <c r="T53" s="109" t="s">
        <v>119</v>
      </c>
      <c r="U53" s="699" t="s">
        <v>120</v>
      </c>
      <c r="V53" s="702"/>
      <c r="W53" s="702"/>
      <c r="X53" s="702"/>
      <c r="Y53" s="100">
        <v>0</v>
      </c>
      <c r="Z53" s="100">
        <v>0</v>
      </c>
      <c r="AA53" s="100">
        <v>0</v>
      </c>
      <c r="AB53" s="100">
        <v>0</v>
      </c>
      <c r="AC53" s="100">
        <v>0</v>
      </c>
      <c r="AD53" s="100">
        <v>0</v>
      </c>
      <c r="AE53" s="100">
        <v>0</v>
      </c>
      <c r="AF53" s="100">
        <v>0</v>
      </c>
      <c r="AG53" s="101">
        <v>0</v>
      </c>
      <c r="AH53" s="96">
        <v>0</v>
      </c>
      <c r="AI53" s="103"/>
      <c r="AJ53" s="106"/>
    </row>
    <row r="54" spans="2:36" s="81" customFormat="1" ht="15" x14ac:dyDescent="0.25">
      <c r="B54" s="99" t="s">
        <v>121</v>
      </c>
      <c r="C54" s="699" t="s">
        <v>122</v>
      </c>
      <c r="D54" s="702"/>
      <c r="E54" s="702"/>
      <c r="F54" s="702"/>
      <c r="G54" s="100">
        <v>0</v>
      </c>
      <c r="H54" s="100">
        <v>0</v>
      </c>
      <c r="I54" s="100">
        <v>0</v>
      </c>
      <c r="J54" s="100">
        <v>0</v>
      </c>
      <c r="K54" s="100">
        <v>0</v>
      </c>
      <c r="L54" s="100">
        <v>0</v>
      </c>
      <c r="M54" s="100">
        <v>0</v>
      </c>
      <c r="N54" s="100">
        <v>0</v>
      </c>
      <c r="O54" s="101">
        <v>3851.95</v>
      </c>
      <c r="P54" s="102">
        <v>3851.95</v>
      </c>
      <c r="Q54" s="107"/>
      <c r="R54" s="104">
        <v>3852</v>
      </c>
      <c r="T54" s="99" t="s">
        <v>121</v>
      </c>
      <c r="U54" s="699" t="s">
        <v>122</v>
      </c>
      <c r="V54" s="702"/>
      <c r="W54" s="702"/>
      <c r="X54" s="702"/>
      <c r="Y54" s="100">
        <v>0</v>
      </c>
      <c r="Z54" s="100">
        <v>0</v>
      </c>
      <c r="AA54" s="100">
        <v>0</v>
      </c>
      <c r="AB54" s="100">
        <v>0</v>
      </c>
      <c r="AC54" s="100">
        <v>0</v>
      </c>
      <c r="AD54" s="100">
        <v>0</v>
      </c>
      <c r="AE54" s="100">
        <v>0</v>
      </c>
      <c r="AF54" s="100">
        <v>0</v>
      </c>
      <c r="AG54" s="101">
        <v>3851.95</v>
      </c>
      <c r="AH54" s="102">
        <v>3851.95</v>
      </c>
      <c r="AI54" s="107"/>
      <c r="AJ54" s="104">
        <v>3852</v>
      </c>
    </row>
    <row r="55" spans="2:36" s="81" customFormat="1" ht="15" x14ac:dyDescent="0.25">
      <c r="B55" s="99" t="s">
        <v>123</v>
      </c>
      <c r="C55" s="710" t="s">
        <v>124</v>
      </c>
      <c r="D55" s="711"/>
      <c r="E55" s="711"/>
      <c r="F55" s="711"/>
      <c r="G55" s="100">
        <v>0</v>
      </c>
      <c r="H55" s="100">
        <v>0</v>
      </c>
      <c r="I55" s="100">
        <v>0</v>
      </c>
      <c r="J55" s="100">
        <v>0</v>
      </c>
      <c r="K55" s="100">
        <v>0</v>
      </c>
      <c r="L55" s="100">
        <v>0</v>
      </c>
      <c r="M55" s="100">
        <v>0</v>
      </c>
      <c r="N55" s="100">
        <v>0</v>
      </c>
      <c r="O55" s="101">
        <v>0</v>
      </c>
      <c r="P55" s="96">
        <v>0</v>
      </c>
      <c r="Q55" s="103"/>
      <c r="R55" s="106"/>
      <c r="T55" s="99" t="s">
        <v>123</v>
      </c>
      <c r="U55" s="710" t="s">
        <v>125</v>
      </c>
      <c r="V55" s="711"/>
      <c r="W55" s="711"/>
      <c r="X55" s="711"/>
      <c r="Y55" s="100">
        <v>0</v>
      </c>
      <c r="Z55" s="100">
        <v>0</v>
      </c>
      <c r="AA55" s="100">
        <v>0</v>
      </c>
      <c r="AB55" s="100">
        <v>0</v>
      </c>
      <c r="AC55" s="100">
        <v>0</v>
      </c>
      <c r="AD55" s="100">
        <v>0</v>
      </c>
      <c r="AE55" s="100">
        <v>0</v>
      </c>
      <c r="AF55" s="100">
        <v>0</v>
      </c>
      <c r="AG55" s="101">
        <v>0</v>
      </c>
      <c r="AH55" s="96">
        <v>0</v>
      </c>
      <c r="AI55" s="103"/>
      <c r="AJ55" s="106"/>
    </row>
    <row r="56" spans="2:36" s="81" customFormat="1" ht="15" x14ac:dyDescent="0.25">
      <c r="B56" s="99" t="s">
        <v>126</v>
      </c>
      <c r="C56" s="710" t="s">
        <v>127</v>
      </c>
      <c r="D56" s="711"/>
      <c r="E56" s="711"/>
      <c r="F56" s="711"/>
      <c r="G56" s="100">
        <v>0</v>
      </c>
      <c r="H56" s="100">
        <v>0</v>
      </c>
      <c r="I56" s="100">
        <v>0</v>
      </c>
      <c r="J56" s="100">
        <v>0</v>
      </c>
      <c r="K56" s="100">
        <v>0</v>
      </c>
      <c r="L56" s="100">
        <v>0</v>
      </c>
      <c r="M56" s="100">
        <v>0</v>
      </c>
      <c r="N56" s="100">
        <v>0</v>
      </c>
      <c r="O56" s="101">
        <v>0</v>
      </c>
      <c r="P56" s="96">
        <v>0</v>
      </c>
      <c r="Q56" s="103"/>
      <c r="R56" s="106"/>
      <c r="S56" s="110"/>
      <c r="T56" s="99" t="s">
        <v>126</v>
      </c>
      <c r="U56" s="710" t="s">
        <v>128</v>
      </c>
      <c r="V56" s="711"/>
      <c r="W56" s="711"/>
      <c r="X56" s="711"/>
      <c r="Y56" s="100">
        <v>0</v>
      </c>
      <c r="Z56" s="100">
        <v>0</v>
      </c>
      <c r="AA56" s="100">
        <v>0</v>
      </c>
      <c r="AB56" s="100">
        <v>0</v>
      </c>
      <c r="AC56" s="100">
        <v>0</v>
      </c>
      <c r="AD56" s="100">
        <v>0</v>
      </c>
      <c r="AE56" s="100">
        <v>0</v>
      </c>
      <c r="AF56" s="100">
        <v>0</v>
      </c>
      <c r="AG56" s="101">
        <v>0</v>
      </c>
      <c r="AH56" s="96">
        <v>0</v>
      </c>
      <c r="AI56" s="103"/>
      <c r="AJ56" s="106"/>
    </row>
    <row r="57" spans="2:36" s="81" customFormat="1" ht="15" x14ac:dyDescent="0.25">
      <c r="B57" s="99" t="s">
        <v>129</v>
      </c>
      <c r="C57" s="699" t="s">
        <v>130</v>
      </c>
      <c r="D57" s="702"/>
      <c r="E57" s="702"/>
      <c r="F57" s="702"/>
      <c r="G57" s="100">
        <v>0</v>
      </c>
      <c r="H57" s="100">
        <v>0</v>
      </c>
      <c r="I57" s="100">
        <v>0</v>
      </c>
      <c r="J57" s="100">
        <v>0</v>
      </c>
      <c r="K57" s="100">
        <v>0</v>
      </c>
      <c r="L57" s="100">
        <v>0</v>
      </c>
      <c r="M57" s="100">
        <v>0</v>
      </c>
      <c r="N57" s="100">
        <v>0</v>
      </c>
      <c r="O57" s="101">
        <v>0</v>
      </c>
      <c r="P57" s="96">
        <v>0</v>
      </c>
      <c r="Q57" s="103"/>
      <c r="R57" s="106"/>
      <c r="S57" s="110"/>
      <c r="T57" s="99" t="s">
        <v>129</v>
      </c>
      <c r="U57" s="699" t="s">
        <v>130</v>
      </c>
      <c r="V57" s="702"/>
      <c r="W57" s="702"/>
      <c r="X57" s="702"/>
      <c r="Y57" s="100">
        <v>0</v>
      </c>
      <c r="Z57" s="100">
        <v>0</v>
      </c>
      <c r="AA57" s="100">
        <v>0</v>
      </c>
      <c r="AB57" s="100">
        <v>0</v>
      </c>
      <c r="AC57" s="100">
        <v>0</v>
      </c>
      <c r="AD57" s="100">
        <v>0</v>
      </c>
      <c r="AE57" s="100">
        <v>0</v>
      </c>
      <c r="AF57" s="100">
        <v>0</v>
      </c>
      <c r="AG57" s="101">
        <v>0</v>
      </c>
      <c r="AH57" s="96">
        <v>0</v>
      </c>
      <c r="AI57" s="103"/>
      <c r="AJ57" s="106"/>
    </row>
    <row r="58" spans="2:36" s="81" customFormat="1" ht="15" x14ac:dyDescent="0.25">
      <c r="B58" s="99" t="s">
        <v>131</v>
      </c>
      <c r="C58" s="699" t="s">
        <v>132</v>
      </c>
      <c r="D58" s="702"/>
      <c r="E58" s="702"/>
      <c r="F58" s="702"/>
      <c r="G58" s="100">
        <v>0</v>
      </c>
      <c r="H58" s="100">
        <v>0</v>
      </c>
      <c r="I58" s="100">
        <v>0</v>
      </c>
      <c r="J58" s="100">
        <v>0</v>
      </c>
      <c r="K58" s="100">
        <v>0</v>
      </c>
      <c r="L58" s="100">
        <v>0</v>
      </c>
      <c r="M58" s="100">
        <v>0</v>
      </c>
      <c r="N58" s="100">
        <v>0</v>
      </c>
      <c r="O58" s="101">
        <v>3851.95</v>
      </c>
      <c r="P58" s="96">
        <v>3851.95</v>
      </c>
      <c r="Q58" s="103"/>
      <c r="R58" s="106">
        <v>3852</v>
      </c>
      <c r="S58" s="111"/>
      <c r="T58" s="99" t="s">
        <v>131</v>
      </c>
      <c r="U58" s="699" t="s">
        <v>132</v>
      </c>
      <c r="V58" s="702"/>
      <c r="W58" s="702"/>
      <c r="X58" s="702"/>
      <c r="Y58" s="100">
        <v>0</v>
      </c>
      <c r="Z58" s="100">
        <v>0</v>
      </c>
      <c r="AA58" s="100">
        <v>0</v>
      </c>
      <c r="AB58" s="100">
        <v>0</v>
      </c>
      <c r="AC58" s="100">
        <v>0</v>
      </c>
      <c r="AD58" s="100">
        <v>0</v>
      </c>
      <c r="AE58" s="100">
        <v>0</v>
      </c>
      <c r="AF58" s="100">
        <v>0</v>
      </c>
      <c r="AG58" s="101">
        <v>3851.95</v>
      </c>
      <c r="AH58" s="96">
        <v>3851.95</v>
      </c>
      <c r="AI58" s="103"/>
      <c r="AJ58" s="106">
        <v>3852</v>
      </c>
    </row>
    <row r="59" spans="2:36" s="81" customFormat="1" ht="15" x14ac:dyDescent="0.25">
      <c r="B59" s="99" t="s">
        <v>133</v>
      </c>
      <c r="C59" s="699" t="s">
        <v>134</v>
      </c>
      <c r="D59" s="702"/>
      <c r="E59" s="702"/>
      <c r="F59" s="702"/>
      <c r="G59" s="100">
        <v>0</v>
      </c>
      <c r="H59" s="100">
        <v>0</v>
      </c>
      <c r="I59" s="100">
        <v>0</v>
      </c>
      <c r="J59" s="100">
        <v>0</v>
      </c>
      <c r="K59" s="100">
        <v>0</v>
      </c>
      <c r="L59" s="100">
        <v>0</v>
      </c>
      <c r="M59" s="100">
        <v>0</v>
      </c>
      <c r="N59" s="100">
        <v>0</v>
      </c>
      <c r="O59" s="101">
        <v>0</v>
      </c>
      <c r="P59" s="102">
        <v>0</v>
      </c>
      <c r="Q59" s="107"/>
      <c r="R59" s="104"/>
      <c r="S59" s="112"/>
      <c r="T59" s="99" t="s">
        <v>133</v>
      </c>
      <c r="U59" s="699" t="s">
        <v>134</v>
      </c>
      <c r="V59" s="702"/>
      <c r="W59" s="702"/>
      <c r="X59" s="702"/>
      <c r="Y59" s="100">
        <v>0</v>
      </c>
      <c r="Z59" s="100">
        <v>0</v>
      </c>
      <c r="AA59" s="100">
        <v>0</v>
      </c>
      <c r="AB59" s="100">
        <v>0</v>
      </c>
      <c r="AC59" s="100">
        <v>0</v>
      </c>
      <c r="AD59" s="100">
        <v>0</v>
      </c>
      <c r="AE59" s="100">
        <v>0</v>
      </c>
      <c r="AF59" s="100">
        <v>0</v>
      </c>
      <c r="AG59" s="101">
        <v>0</v>
      </c>
      <c r="AH59" s="102">
        <v>0</v>
      </c>
      <c r="AI59" s="107"/>
      <c r="AJ59" s="104"/>
    </row>
    <row r="60" spans="2:36" s="81" customFormat="1" ht="15" x14ac:dyDescent="0.25">
      <c r="B60" s="99" t="s">
        <v>135</v>
      </c>
      <c r="C60" s="699" t="s">
        <v>136</v>
      </c>
      <c r="D60" s="702"/>
      <c r="E60" s="702"/>
      <c r="F60" s="702"/>
      <c r="G60" s="100">
        <v>0</v>
      </c>
      <c r="H60" s="100">
        <v>0</v>
      </c>
      <c r="I60" s="100">
        <v>0</v>
      </c>
      <c r="J60" s="100">
        <v>0</v>
      </c>
      <c r="K60" s="100">
        <v>0</v>
      </c>
      <c r="L60" s="100">
        <v>0</v>
      </c>
      <c r="M60" s="100">
        <v>0</v>
      </c>
      <c r="N60" s="100">
        <v>0</v>
      </c>
      <c r="O60" s="101">
        <v>0</v>
      </c>
      <c r="P60" s="96">
        <v>0</v>
      </c>
      <c r="Q60" s="103"/>
      <c r="R60" s="106"/>
      <c r="S60" s="112"/>
      <c r="T60" s="99" t="s">
        <v>135</v>
      </c>
      <c r="U60" s="699" t="s">
        <v>136</v>
      </c>
      <c r="V60" s="702"/>
      <c r="W60" s="702"/>
      <c r="X60" s="702"/>
      <c r="Y60" s="100">
        <v>0</v>
      </c>
      <c r="Z60" s="100">
        <v>0</v>
      </c>
      <c r="AA60" s="100">
        <v>0</v>
      </c>
      <c r="AB60" s="100">
        <v>0</v>
      </c>
      <c r="AC60" s="100">
        <v>0</v>
      </c>
      <c r="AD60" s="100">
        <v>0</v>
      </c>
      <c r="AE60" s="100">
        <v>0</v>
      </c>
      <c r="AF60" s="100">
        <v>0</v>
      </c>
      <c r="AG60" s="101">
        <v>0</v>
      </c>
      <c r="AH60" s="96">
        <v>0</v>
      </c>
      <c r="AI60" s="103"/>
      <c r="AJ60" s="106"/>
    </row>
    <row r="61" spans="2:36" s="81" customFormat="1" ht="15" x14ac:dyDescent="0.25">
      <c r="B61" s="99" t="s">
        <v>137</v>
      </c>
      <c r="C61" s="699" t="s">
        <v>138</v>
      </c>
      <c r="D61" s="702"/>
      <c r="E61" s="702"/>
      <c r="F61" s="702"/>
      <c r="G61" s="100">
        <v>0</v>
      </c>
      <c r="H61" s="100">
        <v>0</v>
      </c>
      <c r="I61" s="100">
        <v>0</v>
      </c>
      <c r="J61" s="100">
        <v>0</v>
      </c>
      <c r="K61" s="100">
        <v>0</v>
      </c>
      <c r="L61" s="100">
        <v>0</v>
      </c>
      <c r="M61" s="100">
        <v>0</v>
      </c>
      <c r="N61" s="100">
        <v>0</v>
      </c>
      <c r="O61" s="101">
        <v>0</v>
      </c>
      <c r="P61" s="96">
        <v>0</v>
      </c>
      <c r="Q61" s="103"/>
      <c r="R61" s="106">
        <v>3923490</v>
      </c>
      <c r="S61" s="112"/>
      <c r="T61" s="99" t="s">
        <v>137</v>
      </c>
      <c r="U61" s="699" t="s">
        <v>138</v>
      </c>
      <c r="V61" s="702"/>
      <c r="W61" s="702"/>
      <c r="X61" s="702"/>
      <c r="Y61" s="100">
        <v>0</v>
      </c>
      <c r="Z61" s="100">
        <v>0</v>
      </c>
      <c r="AA61" s="100">
        <v>0</v>
      </c>
      <c r="AB61" s="100">
        <v>0</v>
      </c>
      <c r="AC61" s="100">
        <v>0</v>
      </c>
      <c r="AD61" s="100">
        <v>0</v>
      </c>
      <c r="AE61" s="100">
        <v>0</v>
      </c>
      <c r="AF61" s="100">
        <v>0</v>
      </c>
      <c r="AG61" s="101">
        <v>0</v>
      </c>
      <c r="AH61" s="96">
        <v>0</v>
      </c>
      <c r="AI61" s="103"/>
      <c r="AJ61" s="106"/>
    </row>
    <row r="62" spans="2:36" s="81" customFormat="1" ht="15" x14ac:dyDescent="0.25">
      <c r="B62" s="113" t="s">
        <v>139</v>
      </c>
      <c r="C62" s="704" t="s">
        <v>140</v>
      </c>
      <c r="D62" s="704"/>
      <c r="E62" s="704"/>
      <c r="F62" s="705"/>
      <c r="G62" s="100">
        <v>343033.2816218076</v>
      </c>
      <c r="H62" s="100">
        <v>116250.89636652765</v>
      </c>
      <c r="I62" s="100">
        <v>7479.0129088355279</v>
      </c>
      <c r="J62" s="100">
        <v>0</v>
      </c>
      <c r="K62" s="100">
        <v>33349.527353023288</v>
      </c>
      <c r="L62" s="100">
        <v>0</v>
      </c>
      <c r="M62" s="100">
        <v>272250.97417399858</v>
      </c>
      <c r="N62" s="100">
        <v>113306.11757580731</v>
      </c>
      <c r="O62" s="101">
        <v>28098.37</v>
      </c>
      <c r="P62" s="102">
        <v>913768.17999999993</v>
      </c>
      <c r="Q62" s="114" t="s">
        <v>34</v>
      </c>
      <c r="R62" s="104">
        <v>921290</v>
      </c>
      <c r="S62" s="112"/>
      <c r="T62" s="113" t="s">
        <v>139</v>
      </c>
      <c r="U62" s="704" t="s">
        <v>140</v>
      </c>
      <c r="V62" s="704"/>
      <c r="W62" s="704"/>
      <c r="X62" s="705"/>
      <c r="Y62" s="100">
        <v>762599.18357635255</v>
      </c>
      <c r="Z62" s="100">
        <v>246165.3495127059</v>
      </c>
      <c r="AA62" s="100">
        <v>14208.4417889017</v>
      </c>
      <c r="AB62" s="100">
        <v>0</v>
      </c>
      <c r="AC62" s="100">
        <v>52345.977666942235</v>
      </c>
      <c r="AD62" s="100">
        <v>0</v>
      </c>
      <c r="AE62" s="100">
        <v>416134.64979052334</v>
      </c>
      <c r="AF62" s="100">
        <v>138767.47766457414</v>
      </c>
      <c r="AG62" s="101">
        <v>33323</v>
      </c>
      <c r="AH62" s="102">
        <v>1663544.0799999998</v>
      </c>
      <c r="AI62" s="114" t="s">
        <v>34</v>
      </c>
      <c r="AJ62" s="104">
        <v>1663544</v>
      </c>
    </row>
    <row r="63" spans="2:36" s="81" customFormat="1" ht="15" x14ac:dyDescent="0.25">
      <c r="B63" s="99" t="s">
        <v>84</v>
      </c>
      <c r="C63" s="698" t="s">
        <v>141</v>
      </c>
      <c r="D63" s="698"/>
      <c r="E63" s="698"/>
      <c r="F63" s="699"/>
      <c r="G63" s="100">
        <v>13538.841142532756</v>
      </c>
      <c r="H63" s="100">
        <v>22033.969996409964</v>
      </c>
      <c r="I63" s="100">
        <v>382.14470966826332</v>
      </c>
      <c r="J63" s="100">
        <v>0</v>
      </c>
      <c r="K63" s="100">
        <v>18939.799046663407</v>
      </c>
      <c r="L63" s="100">
        <v>0</v>
      </c>
      <c r="M63" s="100">
        <v>7021.0864237594433</v>
      </c>
      <c r="N63" s="100">
        <v>22073.558680966173</v>
      </c>
      <c r="O63" s="101">
        <v>28098.37</v>
      </c>
      <c r="P63" s="102">
        <v>112087.77</v>
      </c>
      <c r="Q63" s="107"/>
      <c r="R63" s="104"/>
      <c r="S63" s="112"/>
      <c r="T63" s="99" t="s">
        <v>84</v>
      </c>
      <c r="U63" s="698" t="s">
        <v>141</v>
      </c>
      <c r="V63" s="698"/>
      <c r="W63" s="698"/>
      <c r="X63" s="699"/>
      <c r="Y63" s="100">
        <v>324684.49138336029</v>
      </c>
      <c r="Z63" s="100">
        <v>114011.82775250514</v>
      </c>
      <c r="AA63" s="100">
        <v>6738.7456805161846</v>
      </c>
      <c r="AB63" s="100">
        <v>0</v>
      </c>
      <c r="AC63" s="100">
        <v>32230.500811696769</v>
      </c>
      <c r="AD63" s="100">
        <v>0</v>
      </c>
      <c r="AE63" s="100">
        <v>176950.71114875196</v>
      </c>
      <c r="AF63" s="100">
        <v>35899.723223169618</v>
      </c>
      <c r="AG63" s="101">
        <v>33323</v>
      </c>
      <c r="AH63" s="102">
        <v>723838.99999999988</v>
      </c>
      <c r="AI63" s="107"/>
      <c r="AJ63" s="104">
        <v>723839</v>
      </c>
    </row>
    <row r="64" spans="2:36" s="81" customFormat="1" ht="15" x14ac:dyDescent="0.25">
      <c r="B64" s="99" t="s">
        <v>142</v>
      </c>
      <c r="C64" s="699" t="s">
        <v>143</v>
      </c>
      <c r="D64" s="702"/>
      <c r="E64" s="702"/>
      <c r="F64" s="702"/>
      <c r="G64" s="100">
        <v>0</v>
      </c>
      <c r="H64" s="100">
        <v>16629.351959673098</v>
      </c>
      <c r="I64" s="100">
        <v>0</v>
      </c>
      <c r="J64" s="100">
        <v>0</v>
      </c>
      <c r="K64" s="100">
        <v>18383.959359360731</v>
      </c>
      <c r="L64" s="100">
        <v>0</v>
      </c>
      <c r="M64" s="100">
        <v>0</v>
      </c>
      <c r="N64" s="100">
        <v>22073.558680966173</v>
      </c>
      <c r="O64" s="101">
        <v>28098.37</v>
      </c>
      <c r="P64" s="102">
        <v>85185.24</v>
      </c>
      <c r="Q64" s="107"/>
      <c r="R64" s="104">
        <v>114150</v>
      </c>
      <c r="S64" s="111"/>
      <c r="T64" s="99" t="s">
        <v>142</v>
      </c>
      <c r="U64" s="699" t="s">
        <v>143</v>
      </c>
      <c r="V64" s="702"/>
      <c r="W64" s="702"/>
      <c r="X64" s="702"/>
      <c r="Y64" s="100">
        <v>0</v>
      </c>
      <c r="Z64" s="100">
        <v>65.236658630132155</v>
      </c>
      <c r="AA64" s="100">
        <v>0</v>
      </c>
      <c r="AB64" s="100">
        <v>0</v>
      </c>
      <c r="AC64" s="100">
        <v>18584.050118200255</v>
      </c>
      <c r="AD64" s="100">
        <v>0</v>
      </c>
      <c r="AE64" s="100">
        <v>0</v>
      </c>
      <c r="AF64" s="100">
        <v>35899.723223169618</v>
      </c>
      <c r="AG64" s="101">
        <v>33323</v>
      </c>
      <c r="AH64" s="102">
        <v>87872.010000000009</v>
      </c>
      <c r="AI64" s="107"/>
      <c r="AJ64" s="104">
        <v>87872</v>
      </c>
    </row>
    <row r="65" spans="2:36" s="81" customFormat="1" ht="15" x14ac:dyDescent="0.25">
      <c r="B65" s="99" t="s">
        <v>144</v>
      </c>
      <c r="C65" s="699" t="s">
        <v>145</v>
      </c>
      <c r="D65" s="702"/>
      <c r="E65" s="702"/>
      <c r="F65" s="702"/>
      <c r="G65" s="100">
        <v>0</v>
      </c>
      <c r="H65" s="100">
        <v>16629.351959673098</v>
      </c>
      <c r="I65" s="100">
        <v>0</v>
      </c>
      <c r="J65" s="100">
        <v>0</v>
      </c>
      <c r="K65" s="100">
        <v>18383.959359360731</v>
      </c>
      <c r="L65" s="100">
        <v>0</v>
      </c>
      <c r="M65" s="100">
        <v>0</v>
      </c>
      <c r="N65" s="100">
        <v>22073.558680966173</v>
      </c>
      <c r="O65" s="101">
        <v>0</v>
      </c>
      <c r="P65" s="96">
        <v>57086.87000000001</v>
      </c>
      <c r="Q65" s="103"/>
      <c r="R65" s="106">
        <v>57087</v>
      </c>
      <c r="S65" s="111"/>
      <c r="T65" s="99" t="s">
        <v>144</v>
      </c>
      <c r="U65" s="699" t="s">
        <v>145</v>
      </c>
      <c r="V65" s="702"/>
      <c r="W65" s="702"/>
      <c r="X65" s="702"/>
      <c r="Y65" s="100">
        <v>0</v>
      </c>
      <c r="Z65" s="100">
        <v>65.236658630132155</v>
      </c>
      <c r="AA65" s="100">
        <v>0</v>
      </c>
      <c r="AB65" s="100">
        <v>0</v>
      </c>
      <c r="AC65" s="100">
        <v>18584.050118200255</v>
      </c>
      <c r="AD65" s="100">
        <v>0</v>
      </c>
      <c r="AE65" s="100">
        <v>0</v>
      </c>
      <c r="AF65" s="100">
        <v>35899.723223169618</v>
      </c>
      <c r="AG65" s="101">
        <v>0</v>
      </c>
      <c r="AH65" s="96">
        <v>54549.010000000009</v>
      </c>
      <c r="AI65" s="103"/>
      <c r="AJ65" s="106">
        <v>54549</v>
      </c>
    </row>
    <row r="66" spans="2:36" s="81" customFormat="1" ht="15" x14ac:dyDescent="0.25">
      <c r="B66" s="99" t="s">
        <v>146</v>
      </c>
      <c r="C66" s="699" t="s">
        <v>147</v>
      </c>
      <c r="D66" s="702"/>
      <c r="E66" s="702"/>
      <c r="F66" s="702"/>
      <c r="G66" s="100">
        <v>0</v>
      </c>
      <c r="H66" s="100">
        <v>0</v>
      </c>
      <c r="I66" s="100">
        <v>0</v>
      </c>
      <c r="J66" s="100">
        <v>0</v>
      </c>
      <c r="K66" s="100">
        <v>0</v>
      </c>
      <c r="L66" s="100">
        <v>0</v>
      </c>
      <c r="M66" s="100">
        <v>0</v>
      </c>
      <c r="N66" s="100">
        <v>0</v>
      </c>
      <c r="O66" s="101">
        <v>0</v>
      </c>
      <c r="P66" s="96">
        <v>0</v>
      </c>
      <c r="Q66" s="103"/>
      <c r="R66" s="106"/>
      <c r="S66" s="111"/>
      <c r="T66" s="99" t="s">
        <v>146</v>
      </c>
      <c r="U66" s="699" t="s">
        <v>147</v>
      </c>
      <c r="V66" s="702"/>
      <c r="W66" s="702"/>
      <c r="X66" s="702"/>
      <c r="Y66" s="100">
        <v>0</v>
      </c>
      <c r="Z66" s="100">
        <v>0</v>
      </c>
      <c r="AA66" s="100">
        <v>0</v>
      </c>
      <c r="AB66" s="100">
        <v>0</v>
      </c>
      <c r="AC66" s="100">
        <v>0</v>
      </c>
      <c r="AD66" s="100">
        <v>0</v>
      </c>
      <c r="AE66" s="100">
        <v>0</v>
      </c>
      <c r="AF66" s="100">
        <v>0</v>
      </c>
      <c r="AG66" s="101">
        <v>0</v>
      </c>
      <c r="AH66" s="96">
        <v>0</v>
      </c>
      <c r="AI66" s="103"/>
      <c r="AJ66" s="106"/>
    </row>
    <row r="67" spans="2:36" s="81" customFormat="1" ht="15" x14ac:dyDescent="0.25">
      <c r="B67" s="99" t="s">
        <v>148</v>
      </c>
      <c r="C67" s="699" t="s">
        <v>149</v>
      </c>
      <c r="D67" s="702"/>
      <c r="E67" s="702"/>
      <c r="F67" s="702"/>
      <c r="G67" s="100">
        <v>0</v>
      </c>
      <c r="H67" s="100">
        <v>0</v>
      </c>
      <c r="I67" s="100">
        <v>0</v>
      </c>
      <c r="J67" s="100">
        <v>0</v>
      </c>
      <c r="K67" s="100">
        <v>0</v>
      </c>
      <c r="L67" s="100">
        <v>0</v>
      </c>
      <c r="M67" s="100">
        <v>0</v>
      </c>
      <c r="N67" s="100">
        <v>0</v>
      </c>
      <c r="O67" s="101">
        <v>0</v>
      </c>
      <c r="P67" s="96">
        <v>0</v>
      </c>
      <c r="Q67" s="103"/>
      <c r="R67" s="106"/>
      <c r="S67" s="111"/>
      <c r="T67" s="99" t="s">
        <v>148</v>
      </c>
      <c r="U67" s="699" t="s">
        <v>149</v>
      </c>
      <c r="V67" s="702"/>
      <c r="W67" s="702"/>
      <c r="X67" s="702"/>
      <c r="Y67" s="100">
        <v>0</v>
      </c>
      <c r="Z67" s="100">
        <v>0</v>
      </c>
      <c r="AA67" s="100">
        <v>0</v>
      </c>
      <c r="AB67" s="100">
        <v>0</v>
      </c>
      <c r="AC67" s="100">
        <v>0</v>
      </c>
      <c r="AD67" s="100">
        <v>0</v>
      </c>
      <c r="AE67" s="100">
        <v>0</v>
      </c>
      <c r="AF67" s="100">
        <v>0</v>
      </c>
      <c r="AG67" s="101">
        <v>0</v>
      </c>
      <c r="AH67" s="96">
        <v>0</v>
      </c>
      <c r="AI67" s="103"/>
      <c r="AJ67" s="106"/>
    </row>
    <row r="68" spans="2:36" s="81" customFormat="1" ht="15" x14ac:dyDescent="0.25">
      <c r="B68" s="99" t="s">
        <v>150</v>
      </c>
      <c r="C68" s="699" t="s">
        <v>151</v>
      </c>
      <c r="D68" s="702"/>
      <c r="E68" s="702"/>
      <c r="F68" s="702"/>
      <c r="G68" s="100">
        <v>0</v>
      </c>
      <c r="H68" s="100">
        <v>0</v>
      </c>
      <c r="I68" s="100">
        <v>0</v>
      </c>
      <c r="J68" s="100">
        <v>0</v>
      </c>
      <c r="K68" s="100">
        <v>0</v>
      </c>
      <c r="L68" s="100">
        <v>0</v>
      </c>
      <c r="M68" s="100">
        <v>0</v>
      </c>
      <c r="N68" s="100">
        <v>0</v>
      </c>
      <c r="O68" s="101">
        <v>28098.37</v>
      </c>
      <c r="P68" s="96">
        <v>28098.37</v>
      </c>
      <c r="Q68" s="103"/>
      <c r="R68" s="106">
        <v>28098</v>
      </c>
      <c r="S68" s="111"/>
      <c r="T68" s="99" t="s">
        <v>150</v>
      </c>
      <c r="U68" s="699" t="s">
        <v>151</v>
      </c>
      <c r="V68" s="702"/>
      <c r="W68" s="702"/>
      <c r="X68" s="702"/>
      <c r="Y68" s="100">
        <v>0</v>
      </c>
      <c r="Z68" s="100">
        <v>0</v>
      </c>
      <c r="AA68" s="100">
        <v>0</v>
      </c>
      <c r="AB68" s="100">
        <v>0</v>
      </c>
      <c r="AC68" s="100">
        <v>0</v>
      </c>
      <c r="AD68" s="100">
        <v>0</v>
      </c>
      <c r="AE68" s="100">
        <v>0</v>
      </c>
      <c r="AF68" s="100">
        <v>0</v>
      </c>
      <c r="AG68" s="101">
        <v>33323</v>
      </c>
      <c r="AH68" s="96">
        <v>33323</v>
      </c>
      <c r="AI68" s="103"/>
      <c r="AJ68" s="106"/>
    </row>
    <row r="69" spans="2:36" s="81" customFormat="1" ht="15" x14ac:dyDescent="0.25">
      <c r="B69" s="99" t="s">
        <v>152</v>
      </c>
      <c r="C69" s="699" t="s">
        <v>153</v>
      </c>
      <c r="D69" s="702"/>
      <c r="E69" s="702"/>
      <c r="F69" s="702"/>
      <c r="G69" s="100">
        <v>0</v>
      </c>
      <c r="H69" s="100">
        <v>0</v>
      </c>
      <c r="I69" s="100">
        <v>0</v>
      </c>
      <c r="J69" s="100">
        <v>0</v>
      </c>
      <c r="K69" s="100">
        <v>0</v>
      </c>
      <c r="L69" s="100">
        <v>0</v>
      </c>
      <c r="M69" s="100">
        <v>0</v>
      </c>
      <c r="N69" s="100">
        <v>0</v>
      </c>
      <c r="O69" s="101">
        <v>0</v>
      </c>
      <c r="P69" s="96">
        <v>0</v>
      </c>
      <c r="Q69" s="103"/>
      <c r="R69" s="106"/>
      <c r="S69" s="111"/>
      <c r="T69" s="99" t="s">
        <v>152</v>
      </c>
      <c r="U69" s="699" t="s">
        <v>153</v>
      </c>
      <c r="V69" s="702"/>
      <c r="W69" s="702"/>
      <c r="X69" s="702"/>
      <c r="Y69" s="100">
        <v>0</v>
      </c>
      <c r="Z69" s="100">
        <v>0</v>
      </c>
      <c r="AA69" s="100">
        <v>0</v>
      </c>
      <c r="AB69" s="100">
        <v>0</v>
      </c>
      <c r="AC69" s="100">
        <v>0</v>
      </c>
      <c r="AD69" s="100">
        <v>0</v>
      </c>
      <c r="AE69" s="100">
        <v>0</v>
      </c>
      <c r="AF69" s="100">
        <v>0</v>
      </c>
      <c r="AG69" s="101">
        <v>0</v>
      </c>
      <c r="AH69" s="96">
        <v>0</v>
      </c>
      <c r="AI69" s="103"/>
      <c r="AJ69" s="106">
        <v>33323</v>
      </c>
    </row>
    <row r="70" spans="2:36" s="81" customFormat="1" ht="15" x14ac:dyDescent="0.25">
      <c r="B70" s="99" t="s">
        <v>154</v>
      </c>
      <c r="C70" s="699" t="s">
        <v>155</v>
      </c>
      <c r="D70" s="702"/>
      <c r="E70" s="702"/>
      <c r="F70" s="702"/>
      <c r="G70" s="100">
        <v>13538.841142532756</v>
      </c>
      <c r="H70" s="100">
        <v>5404.6180367368661</v>
      </c>
      <c r="I70" s="100">
        <v>382.14470966826332</v>
      </c>
      <c r="J70" s="100">
        <v>0</v>
      </c>
      <c r="K70" s="100">
        <v>555.83968730267532</v>
      </c>
      <c r="L70" s="100">
        <v>0</v>
      </c>
      <c r="M70" s="100">
        <v>7021.0864237594433</v>
      </c>
      <c r="N70" s="100">
        <v>0</v>
      </c>
      <c r="O70" s="101">
        <v>0</v>
      </c>
      <c r="P70" s="96">
        <v>26902.530000000006</v>
      </c>
      <c r="Q70" s="103"/>
      <c r="R70" s="106">
        <v>28965</v>
      </c>
      <c r="S70" s="115"/>
      <c r="T70" s="99" t="s">
        <v>154</v>
      </c>
      <c r="U70" s="699" t="s">
        <v>155</v>
      </c>
      <c r="V70" s="702"/>
      <c r="W70" s="702"/>
      <c r="X70" s="702"/>
      <c r="Y70" s="100">
        <v>324684.49138336029</v>
      </c>
      <c r="Z70" s="100">
        <v>113946.591093875</v>
      </c>
      <c r="AA70" s="100">
        <v>6738.7456805161846</v>
      </c>
      <c r="AB70" s="100">
        <v>0</v>
      </c>
      <c r="AC70" s="100">
        <v>13646.450693496514</v>
      </c>
      <c r="AD70" s="100">
        <v>0</v>
      </c>
      <c r="AE70" s="100">
        <v>176950.71114875196</v>
      </c>
      <c r="AF70" s="100">
        <v>0</v>
      </c>
      <c r="AG70" s="101">
        <v>0</v>
      </c>
      <c r="AH70" s="96">
        <v>635966.99</v>
      </c>
      <c r="AI70" s="103"/>
      <c r="AJ70" s="106"/>
    </row>
    <row r="71" spans="2:36" s="81" customFormat="1" ht="15" x14ac:dyDescent="0.25">
      <c r="B71" s="99" t="s">
        <v>156</v>
      </c>
      <c r="C71" s="699" t="s">
        <v>157</v>
      </c>
      <c r="D71" s="702"/>
      <c r="E71" s="702"/>
      <c r="F71" s="702"/>
      <c r="G71" s="100">
        <v>0</v>
      </c>
      <c r="H71" s="100">
        <v>0</v>
      </c>
      <c r="I71" s="100">
        <v>0</v>
      </c>
      <c r="J71" s="100">
        <v>0</v>
      </c>
      <c r="K71" s="100">
        <v>0</v>
      </c>
      <c r="L71" s="100">
        <v>0</v>
      </c>
      <c r="M71" s="100">
        <v>0</v>
      </c>
      <c r="N71" s="100">
        <v>0</v>
      </c>
      <c r="O71" s="101">
        <v>0</v>
      </c>
      <c r="P71" s="96">
        <v>0</v>
      </c>
      <c r="Q71" s="103"/>
      <c r="R71" s="106"/>
      <c r="S71" s="111"/>
      <c r="T71" s="99" t="s">
        <v>156</v>
      </c>
      <c r="U71" s="699" t="s">
        <v>157</v>
      </c>
      <c r="V71" s="702"/>
      <c r="W71" s="702"/>
      <c r="X71" s="702"/>
      <c r="Y71" s="100">
        <v>0</v>
      </c>
      <c r="Z71" s="100">
        <v>0</v>
      </c>
      <c r="AA71" s="100">
        <v>0</v>
      </c>
      <c r="AB71" s="100">
        <v>0</v>
      </c>
      <c r="AC71" s="100">
        <v>0</v>
      </c>
      <c r="AD71" s="100">
        <v>0</v>
      </c>
      <c r="AE71" s="100">
        <v>0</v>
      </c>
      <c r="AF71" s="100">
        <v>0</v>
      </c>
      <c r="AG71" s="101">
        <v>0</v>
      </c>
      <c r="AH71" s="96">
        <v>0</v>
      </c>
      <c r="AI71" s="103"/>
      <c r="AJ71" s="106"/>
    </row>
    <row r="72" spans="2:36" s="81" customFormat="1" ht="15" x14ac:dyDescent="0.25">
      <c r="B72" s="99" t="s">
        <v>96</v>
      </c>
      <c r="C72" s="699" t="s">
        <v>158</v>
      </c>
      <c r="D72" s="702"/>
      <c r="E72" s="702"/>
      <c r="F72" s="702"/>
      <c r="G72" s="100">
        <v>200418.02116972397</v>
      </c>
      <c r="H72" s="100">
        <v>80005.581031462396</v>
      </c>
      <c r="I72" s="100">
        <v>5656.9602749518872</v>
      </c>
      <c r="J72" s="100">
        <v>0</v>
      </c>
      <c r="K72" s="100">
        <v>8228.1998174003493</v>
      </c>
      <c r="L72" s="100">
        <v>0</v>
      </c>
      <c r="M72" s="100">
        <v>103934.46770646139</v>
      </c>
      <c r="N72" s="100">
        <v>0</v>
      </c>
      <c r="O72" s="101">
        <v>0</v>
      </c>
      <c r="P72" s="102">
        <v>398243.23</v>
      </c>
      <c r="Q72" s="107"/>
      <c r="R72" s="104">
        <v>403703</v>
      </c>
      <c r="S72" s="111"/>
      <c r="T72" s="99" t="s">
        <v>96</v>
      </c>
      <c r="U72" s="699" t="s">
        <v>158</v>
      </c>
      <c r="V72" s="702"/>
      <c r="W72" s="702"/>
      <c r="X72" s="702"/>
      <c r="Y72" s="100">
        <v>274278.75835972227</v>
      </c>
      <c r="Z72" s="100">
        <v>96256.921269608603</v>
      </c>
      <c r="AA72" s="100">
        <v>5692.5872568751965</v>
      </c>
      <c r="AB72" s="100">
        <v>0</v>
      </c>
      <c r="AC72" s="100">
        <v>11527.903708249665</v>
      </c>
      <c r="AD72" s="100">
        <v>0</v>
      </c>
      <c r="AE72" s="100">
        <v>149479.94940554423</v>
      </c>
      <c r="AF72" s="100">
        <v>0</v>
      </c>
      <c r="AG72" s="101">
        <v>0</v>
      </c>
      <c r="AH72" s="102">
        <v>537236.12</v>
      </c>
      <c r="AI72" s="107"/>
      <c r="AJ72" s="104">
        <v>537236</v>
      </c>
    </row>
    <row r="73" spans="2:36" s="81" customFormat="1" ht="15" x14ac:dyDescent="0.25">
      <c r="B73" s="99" t="s">
        <v>159</v>
      </c>
      <c r="C73" s="699" t="s">
        <v>160</v>
      </c>
      <c r="D73" s="702"/>
      <c r="E73" s="702"/>
      <c r="F73" s="702"/>
      <c r="G73" s="100">
        <v>155593.33720953186</v>
      </c>
      <c r="H73" s="100">
        <v>62111.856386063126</v>
      </c>
      <c r="I73" s="100">
        <v>4391.747421236787</v>
      </c>
      <c r="J73" s="100">
        <v>0</v>
      </c>
      <c r="K73" s="100">
        <v>6387.9139278198882</v>
      </c>
      <c r="L73" s="100">
        <v>0</v>
      </c>
      <c r="M73" s="100">
        <v>80688.905055348325</v>
      </c>
      <c r="N73" s="100">
        <v>0</v>
      </c>
      <c r="O73" s="101">
        <v>0</v>
      </c>
      <c r="P73" s="96">
        <v>309173.76000000001</v>
      </c>
      <c r="Q73" s="103"/>
      <c r="R73" s="106">
        <v>309174</v>
      </c>
      <c r="S73" s="111"/>
      <c r="T73" s="99" t="s">
        <v>159</v>
      </c>
      <c r="U73" s="699" t="s">
        <v>160</v>
      </c>
      <c r="V73" s="702"/>
      <c r="W73" s="702"/>
      <c r="X73" s="702"/>
      <c r="Y73" s="100">
        <v>225870.58187916211</v>
      </c>
      <c r="Z73" s="100">
        <v>79268.28510922681</v>
      </c>
      <c r="AA73" s="100">
        <v>4687.8876213299982</v>
      </c>
      <c r="AB73" s="100">
        <v>0</v>
      </c>
      <c r="AC73" s="100">
        <v>9493.3137877718764</v>
      </c>
      <c r="AD73" s="100">
        <v>0</v>
      </c>
      <c r="AE73" s="100">
        <v>123097.8416025092</v>
      </c>
      <c r="AF73" s="100">
        <v>0</v>
      </c>
      <c r="AG73" s="101">
        <v>0</v>
      </c>
      <c r="AH73" s="96">
        <v>442417.91</v>
      </c>
      <c r="AI73" s="103"/>
      <c r="AJ73" s="106">
        <v>442418</v>
      </c>
    </row>
    <row r="74" spans="2:36" s="81" customFormat="1" ht="15" x14ac:dyDescent="0.25">
      <c r="B74" s="99" t="s">
        <v>161</v>
      </c>
      <c r="C74" s="710" t="s">
        <v>162</v>
      </c>
      <c r="D74" s="711"/>
      <c r="E74" s="711"/>
      <c r="F74" s="711"/>
      <c r="G74" s="100">
        <v>0</v>
      </c>
      <c r="H74" s="100">
        <v>0</v>
      </c>
      <c r="I74" s="100">
        <v>0</v>
      </c>
      <c r="J74" s="100">
        <v>0</v>
      </c>
      <c r="K74" s="100">
        <v>0</v>
      </c>
      <c r="L74" s="100">
        <v>0</v>
      </c>
      <c r="M74" s="100">
        <v>0</v>
      </c>
      <c r="N74" s="100">
        <v>0</v>
      </c>
      <c r="O74" s="101">
        <v>0</v>
      </c>
      <c r="P74" s="96">
        <v>0</v>
      </c>
      <c r="Q74" s="103"/>
      <c r="R74" s="106"/>
      <c r="S74" s="111"/>
      <c r="T74" s="99" t="s">
        <v>161</v>
      </c>
      <c r="U74" s="710" t="s">
        <v>163</v>
      </c>
      <c r="V74" s="711"/>
      <c r="W74" s="711"/>
      <c r="X74" s="711"/>
      <c r="Y74" s="100">
        <v>0</v>
      </c>
      <c r="Z74" s="100">
        <v>0</v>
      </c>
      <c r="AA74" s="100">
        <v>0</v>
      </c>
      <c r="AB74" s="100">
        <v>0</v>
      </c>
      <c r="AC74" s="100">
        <v>0</v>
      </c>
      <c r="AD74" s="100">
        <v>0</v>
      </c>
      <c r="AE74" s="100">
        <v>0</v>
      </c>
      <c r="AF74" s="100">
        <v>0</v>
      </c>
      <c r="AG74" s="101">
        <v>0</v>
      </c>
      <c r="AH74" s="96">
        <v>0</v>
      </c>
      <c r="AI74" s="103"/>
      <c r="AJ74" s="106"/>
    </row>
    <row r="75" spans="2:36" s="81" customFormat="1" ht="15" x14ac:dyDescent="0.25">
      <c r="B75" s="99" t="s">
        <v>164</v>
      </c>
      <c r="C75" s="699" t="s">
        <v>165</v>
      </c>
      <c r="D75" s="702"/>
      <c r="E75" s="702"/>
      <c r="F75" s="702"/>
      <c r="G75" s="100">
        <v>44824.683960192102</v>
      </c>
      <c r="H75" s="100">
        <v>17893.724645399267</v>
      </c>
      <c r="I75" s="100">
        <v>1265.2128537150998</v>
      </c>
      <c r="J75" s="100">
        <v>0</v>
      </c>
      <c r="K75" s="100">
        <v>1840.2858895804602</v>
      </c>
      <c r="L75" s="100">
        <v>0</v>
      </c>
      <c r="M75" s="100">
        <v>23245.562651113069</v>
      </c>
      <c r="N75" s="100">
        <v>0</v>
      </c>
      <c r="O75" s="101">
        <v>0</v>
      </c>
      <c r="P75" s="96">
        <v>89069.469999999987</v>
      </c>
      <c r="Q75" s="103"/>
      <c r="R75" s="106">
        <v>94529</v>
      </c>
      <c r="S75" s="111"/>
      <c r="T75" s="99" t="s">
        <v>164</v>
      </c>
      <c r="U75" s="699" t="s">
        <v>165</v>
      </c>
      <c r="V75" s="702"/>
      <c r="W75" s="702"/>
      <c r="X75" s="702"/>
      <c r="Y75" s="100">
        <v>48408.176480560171</v>
      </c>
      <c r="Z75" s="100">
        <v>16988.6361603818</v>
      </c>
      <c r="AA75" s="100">
        <v>1004.699635545198</v>
      </c>
      <c r="AB75" s="100">
        <v>0</v>
      </c>
      <c r="AC75" s="100">
        <v>2034.5899204777879</v>
      </c>
      <c r="AD75" s="100">
        <v>0</v>
      </c>
      <c r="AE75" s="100">
        <v>26382.107803035036</v>
      </c>
      <c r="AF75" s="100">
        <v>0</v>
      </c>
      <c r="AG75" s="101">
        <v>0</v>
      </c>
      <c r="AH75" s="96">
        <v>94818.209999999977</v>
      </c>
      <c r="AI75" s="103"/>
      <c r="AJ75" s="106">
        <v>94818</v>
      </c>
    </row>
    <row r="76" spans="2:36" s="81" customFormat="1" ht="15" x14ac:dyDescent="0.25">
      <c r="B76" s="99" t="s">
        <v>121</v>
      </c>
      <c r="C76" s="699" t="s">
        <v>166</v>
      </c>
      <c r="D76" s="702"/>
      <c r="E76" s="702"/>
      <c r="F76" s="702"/>
      <c r="G76" s="100">
        <v>0</v>
      </c>
      <c r="H76" s="100">
        <v>0</v>
      </c>
      <c r="I76" s="100">
        <v>0</v>
      </c>
      <c r="J76" s="100">
        <v>0</v>
      </c>
      <c r="K76" s="100">
        <v>0</v>
      </c>
      <c r="L76" s="100">
        <v>0</v>
      </c>
      <c r="M76" s="100">
        <v>0</v>
      </c>
      <c r="N76" s="100">
        <v>0</v>
      </c>
      <c r="O76" s="101">
        <v>0</v>
      </c>
      <c r="P76" s="102">
        <v>0</v>
      </c>
      <c r="Q76" s="107"/>
      <c r="R76" s="104"/>
      <c r="S76" s="111"/>
      <c r="T76" s="99" t="s">
        <v>121</v>
      </c>
      <c r="U76" s="699" t="s">
        <v>166</v>
      </c>
      <c r="V76" s="702"/>
      <c r="W76" s="702"/>
      <c r="X76" s="702"/>
      <c r="Y76" s="100">
        <v>0</v>
      </c>
      <c r="Z76" s="100">
        <v>0</v>
      </c>
      <c r="AA76" s="100">
        <v>0</v>
      </c>
      <c r="AB76" s="100">
        <v>0</v>
      </c>
      <c r="AC76" s="100">
        <v>0</v>
      </c>
      <c r="AD76" s="100">
        <v>0</v>
      </c>
      <c r="AE76" s="100">
        <v>0</v>
      </c>
      <c r="AF76" s="100">
        <v>0</v>
      </c>
      <c r="AG76" s="101">
        <v>0</v>
      </c>
      <c r="AH76" s="102">
        <v>0</v>
      </c>
      <c r="AI76" s="107"/>
      <c r="AJ76" s="104"/>
    </row>
    <row r="77" spans="2:36" s="81" customFormat="1" ht="15" x14ac:dyDescent="0.25">
      <c r="B77" s="99" t="s">
        <v>123</v>
      </c>
      <c r="C77" s="699" t="s">
        <v>167</v>
      </c>
      <c r="D77" s="702"/>
      <c r="E77" s="702"/>
      <c r="F77" s="702"/>
      <c r="G77" s="100">
        <v>0</v>
      </c>
      <c r="H77" s="100">
        <v>0</v>
      </c>
      <c r="I77" s="100">
        <v>0</v>
      </c>
      <c r="J77" s="100">
        <v>0</v>
      </c>
      <c r="K77" s="100">
        <v>0</v>
      </c>
      <c r="L77" s="100">
        <v>0</v>
      </c>
      <c r="M77" s="100">
        <v>0</v>
      </c>
      <c r="N77" s="100">
        <v>0</v>
      </c>
      <c r="O77" s="101">
        <v>0</v>
      </c>
      <c r="P77" s="96">
        <v>0</v>
      </c>
      <c r="Q77" s="103"/>
      <c r="R77" s="106"/>
      <c r="S77" s="111"/>
      <c r="T77" s="99" t="s">
        <v>123</v>
      </c>
      <c r="U77" s="699" t="s">
        <v>167</v>
      </c>
      <c r="V77" s="702"/>
      <c r="W77" s="702"/>
      <c r="X77" s="702"/>
      <c r="Y77" s="100">
        <v>0</v>
      </c>
      <c r="Z77" s="100">
        <v>0</v>
      </c>
      <c r="AA77" s="100">
        <v>0</v>
      </c>
      <c r="AB77" s="100">
        <v>0</v>
      </c>
      <c r="AC77" s="100">
        <v>0</v>
      </c>
      <c r="AD77" s="100">
        <v>0</v>
      </c>
      <c r="AE77" s="100">
        <v>0</v>
      </c>
      <c r="AF77" s="100">
        <v>0</v>
      </c>
      <c r="AG77" s="101">
        <v>0</v>
      </c>
      <c r="AH77" s="96">
        <v>0</v>
      </c>
      <c r="AI77" s="103"/>
      <c r="AJ77" s="106"/>
    </row>
    <row r="78" spans="2:36" s="81" customFormat="1" ht="15" x14ac:dyDescent="0.25">
      <c r="B78" s="99" t="s">
        <v>126</v>
      </c>
      <c r="C78" s="699" t="s">
        <v>168</v>
      </c>
      <c r="D78" s="702"/>
      <c r="E78" s="702"/>
      <c r="F78" s="702"/>
      <c r="G78" s="100">
        <v>0</v>
      </c>
      <c r="H78" s="100">
        <v>0</v>
      </c>
      <c r="I78" s="100">
        <v>0</v>
      </c>
      <c r="J78" s="100">
        <v>0</v>
      </c>
      <c r="K78" s="100">
        <v>0</v>
      </c>
      <c r="L78" s="100">
        <v>0</v>
      </c>
      <c r="M78" s="100">
        <v>0</v>
      </c>
      <c r="N78" s="100">
        <v>0</v>
      </c>
      <c r="O78" s="101">
        <v>0</v>
      </c>
      <c r="P78" s="96">
        <v>0</v>
      </c>
      <c r="Q78" s="103"/>
      <c r="R78" s="106"/>
      <c r="S78" s="111"/>
      <c r="T78" s="99" t="s">
        <v>126</v>
      </c>
      <c r="U78" s="699" t="s">
        <v>168</v>
      </c>
      <c r="V78" s="702"/>
      <c r="W78" s="702"/>
      <c r="X78" s="702"/>
      <c r="Y78" s="100">
        <v>0</v>
      </c>
      <c r="Z78" s="100">
        <v>0</v>
      </c>
      <c r="AA78" s="100">
        <v>0</v>
      </c>
      <c r="AB78" s="100">
        <v>0</v>
      </c>
      <c r="AC78" s="100">
        <v>0</v>
      </c>
      <c r="AD78" s="100">
        <v>0</v>
      </c>
      <c r="AE78" s="100">
        <v>0</v>
      </c>
      <c r="AF78" s="100">
        <v>0</v>
      </c>
      <c r="AG78" s="101">
        <v>0</v>
      </c>
      <c r="AH78" s="96">
        <v>0</v>
      </c>
      <c r="AI78" s="103"/>
      <c r="AJ78" s="106"/>
    </row>
    <row r="79" spans="2:36" s="116" customFormat="1" ht="15" x14ac:dyDescent="0.25">
      <c r="B79" s="99" t="s">
        <v>129</v>
      </c>
      <c r="C79" s="699" t="s">
        <v>169</v>
      </c>
      <c r="D79" s="702"/>
      <c r="E79" s="702"/>
      <c r="F79" s="702"/>
      <c r="G79" s="100">
        <v>0</v>
      </c>
      <c r="H79" s="100">
        <v>0</v>
      </c>
      <c r="I79" s="100">
        <v>0</v>
      </c>
      <c r="J79" s="100">
        <v>0</v>
      </c>
      <c r="K79" s="100">
        <v>0</v>
      </c>
      <c r="L79" s="100">
        <v>0</v>
      </c>
      <c r="M79" s="100">
        <v>0</v>
      </c>
      <c r="N79" s="100">
        <v>0</v>
      </c>
      <c r="O79" s="101">
        <v>0</v>
      </c>
      <c r="P79" s="96">
        <v>0</v>
      </c>
      <c r="Q79" s="103"/>
      <c r="R79" s="106">
        <v>4297</v>
      </c>
      <c r="S79" s="111"/>
      <c r="T79" s="99" t="s">
        <v>129</v>
      </c>
      <c r="U79" s="699" t="s">
        <v>169</v>
      </c>
      <c r="V79" s="702"/>
      <c r="W79" s="702"/>
      <c r="X79" s="702"/>
      <c r="Y79" s="100">
        <v>0</v>
      </c>
      <c r="Z79" s="100">
        <v>0</v>
      </c>
      <c r="AA79" s="100">
        <v>0</v>
      </c>
      <c r="AB79" s="100">
        <v>0</v>
      </c>
      <c r="AC79" s="100">
        <v>0</v>
      </c>
      <c r="AD79" s="100">
        <v>0</v>
      </c>
      <c r="AE79" s="100">
        <v>0</v>
      </c>
      <c r="AF79" s="100">
        <v>0</v>
      </c>
      <c r="AG79" s="101">
        <v>0</v>
      </c>
      <c r="AH79" s="96">
        <v>0</v>
      </c>
      <c r="AI79" s="103"/>
      <c r="AJ79" s="106"/>
    </row>
    <row r="80" spans="2:36" s="116" customFormat="1" ht="15.75" thickBot="1" x14ac:dyDescent="0.3">
      <c r="B80" s="117" t="s">
        <v>133</v>
      </c>
      <c r="C80" s="700" t="s">
        <v>170</v>
      </c>
      <c r="D80" s="701"/>
      <c r="E80" s="701"/>
      <c r="F80" s="701"/>
      <c r="G80" s="118">
        <v>129076.41930955085</v>
      </c>
      <c r="H80" s="118">
        <v>14211.345338655283</v>
      </c>
      <c r="I80" s="118">
        <v>1439.9079242153775</v>
      </c>
      <c r="J80" s="118">
        <v>0</v>
      </c>
      <c r="K80" s="118">
        <v>6181.5284889595341</v>
      </c>
      <c r="L80" s="118">
        <v>0</v>
      </c>
      <c r="M80" s="118">
        <v>161295.42004377776</v>
      </c>
      <c r="N80" s="118">
        <v>91232.558894841131</v>
      </c>
      <c r="O80" s="119">
        <v>0</v>
      </c>
      <c r="P80" s="96">
        <v>403437.17999999993</v>
      </c>
      <c r="Q80" s="120"/>
      <c r="R80" s="121">
        <v>403437</v>
      </c>
      <c r="S80" s="111"/>
      <c r="T80" s="117" t="s">
        <v>133</v>
      </c>
      <c r="U80" s="700" t="s">
        <v>170</v>
      </c>
      <c r="V80" s="701"/>
      <c r="W80" s="701"/>
      <c r="X80" s="701"/>
      <c r="Y80" s="118">
        <v>163635.93383326996</v>
      </c>
      <c r="Z80" s="118">
        <v>35896.600490592151</v>
      </c>
      <c r="AA80" s="118">
        <v>1777.1088515103208</v>
      </c>
      <c r="AB80" s="118">
        <v>0</v>
      </c>
      <c r="AC80" s="118">
        <v>8587.5731469958027</v>
      </c>
      <c r="AD80" s="118">
        <v>0</v>
      </c>
      <c r="AE80" s="118">
        <v>89703.98923622712</v>
      </c>
      <c r="AF80" s="118">
        <v>102867.75444140453</v>
      </c>
      <c r="AG80" s="119">
        <v>0</v>
      </c>
      <c r="AH80" s="96">
        <v>402468.9599999999</v>
      </c>
      <c r="AI80" s="120"/>
      <c r="AJ80" s="121">
        <v>402469</v>
      </c>
    </row>
    <row r="81" spans="2:36" s="116" customFormat="1" ht="15.75" thickBot="1" x14ac:dyDescent="0.3">
      <c r="B81" s="122"/>
      <c r="C81" s="688" t="s">
        <v>171</v>
      </c>
      <c r="D81" s="689"/>
      <c r="E81" s="689"/>
      <c r="F81" s="689"/>
      <c r="G81" s="123">
        <v>1315071.6045455653</v>
      </c>
      <c r="H81" s="123">
        <v>810426.58730232646</v>
      </c>
      <c r="I81" s="123">
        <v>8389.0371069234388</v>
      </c>
      <c r="J81" s="123">
        <v>0</v>
      </c>
      <c r="K81" s="123">
        <v>37256.263618252393</v>
      </c>
      <c r="L81" s="123">
        <v>0</v>
      </c>
      <c r="M81" s="123">
        <v>2905992.2789087743</v>
      </c>
      <c r="N81" s="123">
        <v>546943.1459262803</v>
      </c>
      <c r="O81" s="124">
        <v>3955440.5700000003</v>
      </c>
      <c r="P81" s="125">
        <v>9579519.487408122</v>
      </c>
      <c r="Q81" s="126"/>
      <c r="R81" s="127">
        <f>+R62+R34+R79</f>
        <v>14925213</v>
      </c>
      <c r="S81" s="128"/>
      <c r="T81" s="122"/>
      <c r="U81" s="688" t="s">
        <v>171</v>
      </c>
      <c r="V81" s="689"/>
      <c r="W81" s="689"/>
      <c r="X81" s="689"/>
      <c r="Y81" s="123">
        <v>1482329.61337978</v>
      </c>
      <c r="Z81" s="123">
        <v>1394403.2795203181</v>
      </c>
      <c r="AA81" s="123">
        <v>15584.507005486463</v>
      </c>
      <c r="AB81" s="123">
        <v>0</v>
      </c>
      <c r="AC81" s="123">
        <v>58995.576363395317</v>
      </c>
      <c r="AD81" s="123">
        <v>0</v>
      </c>
      <c r="AE81" s="123">
        <v>1397246.967782557</v>
      </c>
      <c r="AF81" s="123">
        <v>244964.32830323119</v>
      </c>
      <c r="AG81" s="124">
        <v>1492727.8299999998</v>
      </c>
      <c r="AH81" s="125">
        <v>6086252.1023547687</v>
      </c>
      <c r="AI81" s="126"/>
      <c r="AJ81" s="127">
        <v>13301282</v>
      </c>
    </row>
    <row r="82" spans="2:36" s="116" customFormat="1" ht="15" x14ac:dyDescent="0.25">
      <c r="B82" s="93" t="s">
        <v>172</v>
      </c>
      <c r="C82" s="708" t="s">
        <v>173</v>
      </c>
      <c r="D82" s="708"/>
      <c r="E82" s="708"/>
      <c r="F82" s="709"/>
      <c r="G82" s="94">
        <v>-622971.01526647317</v>
      </c>
      <c r="H82" s="94">
        <v>-1980465.2486961356</v>
      </c>
      <c r="I82" s="94">
        <v>6680.1089220129015</v>
      </c>
      <c r="J82" s="94">
        <v>0</v>
      </c>
      <c r="K82" s="94">
        <v>25033.418853955351</v>
      </c>
      <c r="L82" s="94">
        <v>0</v>
      </c>
      <c r="M82" s="94">
        <v>-2931484.6743287006</v>
      </c>
      <c r="N82" s="94">
        <v>-1171026.6920765664</v>
      </c>
      <c r="O82" s="95">
        <v>3955440.5700000469</v>
      </c>
      <c r="P82" s="129">
        <v>-2718793.5325918607</v>
      </c>
      <c r="Q82" s="130"/>
      <c r="R82" s="98">
        <v>2615082</v>
      </c>
      <c r="S82" s="128"/>
      <c r="T82" s="93" t="s">
        <v>172</v>
      </c>
      <c r="U82" s="708" t="s">
        <v>173</v>
      </c>
      <c r="V82" s="708"/>
      <c r="W82" s="708"/>
      <c r="X82" s="709"/>
      <c r="Y82" s="94">
        <v>-282495.42459646799</v>
      </c>
      <c r="Z82" s="94">
        <v>-1078105.0034207839</v>
      </c>
      <c r="AA82" s="94">
        <v>13325.669171374335</v>
      </c>
      <c r="AB82" s="94">
        <v>0</v>
      </c>
      <c r="AC82" s="94">
        <v>42421.034131078763</v>
      </c>
      <c r="AD82" s="94">
        <v>0</v>
      </c>
      <c r="AE82" s="94">
        <v>-3697891.719885583</v>
      </c>
      <c r="AF82" s="94">
        <v>-1292383.9852101228</v>
      </c>
      <c r="AG82" s="95">
        <v>1492727.6321652764</v>
      </c>
      <c r="AH82" s="129">
        <v>-4802401.797645228</v>
      </c>
      <c r="AI82" s="130"/>
      <c r="AJ82" s="98">
        <v>2412628</v>
      </c>
    </row>
    <row r="83" spans="2:36" s="116" customFormat="1" ht="15" x14ac:dyDescent="0.25">
      <c r="B83" s="99" t="s">
        <v>84</v>
      </c>
      <c r="C83" s="699" t="s">
        <v>174</v>
      </c>
      <c r="D83" s="702"/>
      <c r="E83" s="702"/>
      <c r="F83" s="702"/>
      <c r="G83" s="100">
        <v>-224266.86371812318</v>
      </c>
      <c r="H83" s="100">
        <v>-3245535.1718314742</v>
      </c>
      <c r="I83" s="100">
        <v>14384.012371683184</v>
      </c>
      <c r="J83" s="100">
        <v>0</v>
      </c>
      <c r="K83" s="100">
        <v>54428.223082264281</v>
      </c>
      <c r="L83" s="100">
        <v>0</v>
      </c>
      <c r="M83" s="100">
        <v>-3106259.1862770589</v>
      </c>
      <c r="N83" s="100">
        <v>-1894548.1641701332</v>
      </c>
      <c r="O83" s="101">
        <v>12098743.870542847</v>
      </c>
      <c r="P83" s="131">
        <v>3696946.7200000044</v>
      </c>
      <c r="Q83" s="132" t="s">
        <v>43</v>
      </c>
      <c r="R83" s="133">
        <v>3696947</v>
      </c>
      <c r="S83" s="134"/>
      <c r="T83" s="99" t="s">
        <v>84</v>
      </c>
      <c r="U83" s="699" t="s">
        <v>174</v>
      </c>
      <c r="V83" s="702"/>
      <c r="W83" s="702"/>
      <c r="X83" s="702"/>
      <c r="Y83" s="100">
        <v>1242148.1244972609</v>
      </c>
      <c r="Z83" s="100">
        <v>1094869.497879785</v>
      </c>
      <c r="AA83" s="100">
        <v>21973.308304055539</v>
      </c>
      <c r="AB83" s="100">
        <v>0</v>
      </c>
      <c r="AC83" s="100">
        <v>75124.791019321812</v>
      </c>
      <c r="AD83" s="100">
        <v>0</v>
      </c>
      <c r="AE83" s="100">
        <v>-2989189.4768279856</v>
      </c>
      <c r="AF83" s="100">
        <v>-1584509.7022040081</v>
      </c>
      <c r="AG83" s="101">
        <v>5438239.61733157</v>
      </c>
      <c r="AH83" s="131">
        <v>3298656.1599999997</v>
      </c>
      <c r="AI83" s="132" t="s">
        <v>43</v>
      </c>
      <c r="AJ83" s="133">
        <v>3298656</v>
      </c>
    </row>
    <row r="84" spans="2:36" s="116" customFormat="1" ht="15" x14ac:dyDescent="0.25">
      <c r="B84" s="99" t="s">
        <v>96</v>
      </c>
      <c r="C84" s="699" t="s">
        <v>175</v>
      </c>
      <c r="D84" s="702"/>
      <c r="E84" s="702"/>
      <c r="F84" s="702"/>
      <c r="G84" s="100">
        <v>0</v>
      </c>
      <c r="H84" s="100">
        <v>0</v>
      </c>
      <c r="I84" s="100">
        <v>0</v>
      </c>
      <c r="J84" s="100">
        <v>0</v>
      </c>
      <c r="K84" s="100">
        <v>0</v>
      </c>
      <c r="L84" s="100">
        <v>0</v>
      </c>
      <c r="M84" s="100">
        <v>0</v>
      </c>
      <c r="N84" s="100">
        <v>0</v>
      </c>
      <c r="O84" s="101">
        <v>0</v>
      </c>
      <c r="P84" s="131">
        <v>0</v>
      </c>
      <c r="Q84" s="132" t="s">
        <v>176</v>
      </c>
      <c r="R84" s="133"/>
      <c r="S84" s="128"/>
      <c r="T84" s="99" t="s">
        <v>96</v>
      </c>
      <c r="U84" s="699" t="s">
        <v>175</v>
      </c>
      <c r="V84" s="702"/>
      <c r="W84" s="702"/>
      <c r="X84" s="702"/>
      <c r="Y84" s="100">
        <v>0</v>
      </c>
      <c r="Z84" s="100">
        <v>0</v>
      </c>
      <c r="AA84" s="100">
        <v>0</v>
      </c>
      <c r="AB84" s="100">
        <v>0</v>
      </c>
      <c r="AC84" s="100">
        <v>0</v>
      </c>
      <c r="AD84" s="100">
        <v>0</v>
      </c>
      <c r="AE84" s="100">
        <v>0</v>
      </c>
      <c r="AF84" s="100">
        <v>0</v>
      </c>
      <c r="AG84" s="101">
        <v>0</v>
      </c>
      <c r="AH84" s="131">
        <v>0</v>
      </c>
      <c r="AI84" s="132" t="s">
        <v>176</v>
      </c>
      <c r="AJ84" s="133"/>
    </row>
    <row r="85" spans="2:36" s="116" customFormat="1" ht="15" x14ac:dyDescent="0.25">
      <c r="B85" s="99" t="s">
        <v>121</v>
      </c>
      <c r="C85" s="699" t="s">
        <v>177</v>
      </c>
      <c r="D85" s="702"/>
      <c r="E85" s="702"/>
      <c r="F85" s="702"/>
      <c r="G85" s="100">
        <v>-340.42829569116373</v>
      </c>
      <c r="H85" s="100">
        <v>-4926.5949897128357</v>
      </c>
      <c r="I85" s="100">
        <v>21.834366146250307</v>
      </c>
      <c r="J85" s="100">
        <v>0</v>
      </c>
      <c r="K85" s="100">
        <v>82.619906098487746</v>
      </c>
      <c r="L85" s="100">
        <v>0</v>
      </c>
      <c r="M85" s="100">
        <v>-4715.1795108189499</v>
      </c>
      <c r="N85" s="100">
        <v>-2875.8497440972683</v>
      </c>
      <c r="O85" s="101">
        <v>18365.418268075486</v>
      </c>
      <c r="P85" s="135">
        <v>5611.820000000007</v>
      </c>
      <c r="Q85" s="114" t="s">
        <v>47</v>
      </c>
      <c r="R85" s="104">
        <v>5612</v>
      </c>
      <c r="S85" s="128"/>
      <c r="T85" s="99" t="s">
        <v>121</v>
      </c>
      <c r="U85" s="699" t="s">
        <v>177</v>
      </c>
      <c r="V85" s="702"/>
      <c r="W85" s="702"/>
      <c r="X85" s="702"/>
      <c r="Y85" s="100">
        <v>2113.1974203750351</v>
      </c>
      <c r="Z85" s="100">
        <v>1862.6404958774892</v>
      </c>
      <c r="AA85" s="100">
        <v>37.381965571963384</v>
      </c>
      <c r="AB85" s="100">
        <v>0</v>
      </c>
      <c r="AC85" s="100">
        <v>127.80562274124699</v>
      </c>
      <c r="AD85" s="100">
        <v>0</v>
      </c>
      <c r="AE85" s="100">
        <v>-5085.3415682623991</v>
      </c>
      <c r="AF85" s="100">
        <v>-2695.6381040400697</v>
      </c>
      <c r="AG85" s="101">
        <v>9251.7741677367339</v>
      </c>
      <c r="AH85" s="135">
        <v>5611.82</v>
      </c>
      <c r="AI85" s="114" t="s">
        <v>47</v>
      </c>
      <c r="AJ85" s="104">
        <v>5612</v>
      </c>
    </row>
    <row r="86" spans="2:36" s="116" customFormat="1" ht="15" x14ac:dyDescent="0.25">
      <c r="B86" s="99" t="s">
        <v>123</v>
      </c>
      <c r="C86" s="699" t="s">
        <v>178</v>
      </c>
      <c r="D86" s="702"/>
      <c r="E86" s="702"/>
      <c r="F86" s="702"/>
      <c r="G86" s="100">
        <v>-340.42829569116373</v>
      </c>
      <c r="H86" s="100">
        <v>-4926.5949897128357</v>
      </c>
      <c r="I86" s="100">
        <v>21.834366146250307</v>
      </c>
      <c r="J86" s="100">
        <v>0</v>
      </c>
      <c r="K86" s="100">
        <v>82.619906098487746</v>
      </c>
      <c r="L86" s="100">
        <v>0</v>
      </c>
      <c r="M86" s="100">
        <v>-4715.1795108189499</v>
      </c>
      <c r="N86" s="100">
        <v>-2875.8497440972683</v>
      </c>
      <c r="O86" s="101">
        <v>18365.418268075486</v>
      </c>
      <c r="P86" s="131">
        <v>5611.820000000007</v>
      </c>
      <c r="Q86" s="136"/>
      <c r="R86" s="133">
        <v>5612</v>
      </c>
      <c r="S86" s="128"/>
      <c r="T86" s="99" t="s">
        <v>123</v>
      </c>
      <c r="U86" s="699" t="s">
        <v>178</v>
      </c>
      <c r="V86" s="702"/>
      <c r="W86" s="702"/>
      <c r="X86" s="702"/>
      <c r="Y86" s="100">
        <v>2113.1974203750351</v>
      </c>
      <c r="Z86" s="100">
        <v>1862.6404958774892</v>
      </c>
      <c r="AA86" s="100">
        <v>37.381965571963384</v>
      </c>
      <c r="AB86" s="100">
        <v>0</v>
      </c>
      <c r="AC86" s="100">
        <v>127.80562274124699</v>
      </c>
      <c r="AD86" s="100">
        <v>0</v>
      </c>
      <c r="AE86" s="100">
        <v>-5085.3415682623991</v>
      </c>
      <c r="AF86" s="100">
        <v>-2695.6381040400697</v>
      </c>
      <c r="AG86" s="101">
        <v>9251.7741677367339</v>
      </c>
      <c r="AH86" s="131">
        <v>5611.82</v>
      </c>
      <c r="AI86" s="136"/>
      <c r="AJ86" s="133">
        <v>5612</v>
      </c>
    </row>
    <row r="87" spans="2:36" s="116" customFormat="1" ht="15" x14ac:dyDescent="0.25">
      <c r="B87" s="99" t="s">
        <v>126</v>
      </c>
      <c r="C87" s="699" t="s">
        <v>179</v>
      </c>
      <c r="D87" s="702"/>
      <c r="E87" s="702"/>
      <c r="F87" s="702"/>
      <c r="G87" s="100">
        <v>0</v>
      </c>
      <c r="H87" s="100">
        <v>0</v>
      </c>
      <c r="I87" s="100">
        <v>0</v>
      </c>
      <c r="J87" s="100">
        <v>0</v>
      </c>
      <c r="K87" s="100">
        <v>0</v>
      </c>
      <c r="L87" s="100">
        <v>0</v>
      </c>
      <c r="M87" s="100">
        <v>0</v>
      </c>
      <c r="N87" s="100">
        <v>0</v>
      </c>
      <c r="O87" s="101">
        <v>0</v>
      </c>
      <c r="P87" s="131">
        <v>0</v>
      </c>
      <c r="Q87" s="136"/>
      <c r="R87" s="133"/>
      <c r="S87" s="128"/>
      <c r="T87" s="99" t="s">
        <v>126</v>
      </c>
      <c r="U87" s="699" t="s">
        <v>179</v>
      </c>
      <c r="V87" s="702"/>
      <c r="W87" s="702"/>
      <c r="X87" s="702"/>
      <c r="Y87" s="100">
        <v>0</v>
      </c>
      <c r="Z87" s="100">
        <v>0</v>
      </c>
      <c r="AA87" s="100">
        <v>0</v>
      </c>
      <c r="AB87" s="100">
        <v>0</v>
      </c>
      <c r="AC87" s="100">
        <v>0</v>
      </c>
      <c r="AD87" s="100">
        <v>0</v>
      </c>
      <c r="AE87" s="100">
        <v>0</v>
      </c>
      <c r="AF87" s="100">
        <v>0</v>
      </c>
      <c r="AG87" s="101">
        <v>0</v>
      </c>
      <c r="AH87" s="131">
        <v>0</v>
      </c>
      <c r="AI87" s="136"/>
      <c r="AJ87" s="133"/>
    </row>
    <row r="88" spans="2:36" s="116" customFormat="1" ht="15" x14ac:dyDescent="0.25">
      <c r="B88" s="99" t="s">
        <v>133</v>
      </c>
      <c r="C88" s="699" t="s">
        <v>180</v>
      </c>
      <c r="D88" s="702"/>
      <c r="E88" s="702"/>
      <c r="F88" s="702"/>
      <c r="G88" s="100">
        <f>SUM(G89:G91)</f>
        <v>-398363.72325265885</v>
      </c>
      <c r="H88" s="100">
        <f>SUM(H89:H91)</f>
        <v>1269996.5181250514</v>
      </c>
      <c r="I88" s="100">
        <f t="shared" ref="I88:O88" si="0">SUM(I89:I91)</f>
        <v>-7725.737815816532</v>
      </c>
      <c r="J88" s="100">
        <f t="shared" si="0"/>
        <v>0</v>
      </c>
      <c r="K88" s="100">
        <f t="shared" si="0"/>
        <v>-29477.424134407418</v>
      </c>
      <c r="L88" s="100">
        <f t="shared" si="0"/>
        <v>0</v>
      </c>
      <c r="M88" s="100">
        <f t="shared" si="0"/>
        <v>179489.69145917706</v>
      </c>
      <c r="N88" s="100">
        <f t="shared" si="0"/>
        <v>726397.32183766412</v>
      </c>
      <c r="O88" s="101">
        <f t="shared" si="0"/>
        <v>-8161668.718810875</v>
      </c>
      <c r="P88" s="135">
        <v>-6421352.0725918654</v>
      </c>
      <c r="Q88" s="137" t="s">
        <v>181</v>
      </c>
      <c r="R88" s="133">
        <v>-1087477</v>
      </c>
      <c r="S88" s="128"/>
      <c r="T88" s="99" t="s">
        <v>133</v>
      </c>
      <c r="U88" s="699" t="s">
        <v>180</v>
      </c>
      <c r="V88" s="702"/>
      <c r="W88" s="702"/>
      <c r="X88" s="702"/>
      <c r="Y88" s="100">
        <v>-1526756.7465141038</v>
      </c>
      <c r="Z88" s="100">
        <v>-2174837.1417964464</v>
      </c>
      <c r="AA88" s="100">
        <v>-8685.021098253168</v>
      </c>
      <c r="AB88" s="100">
        <v>0</v>
      </c>
      <c r="AC88" s="100">
        <v>-32831.562510984295</v>
      </c>
      <c r="AD88" s="100">
        <v>0</v>
      </c>
      <c r="AE88" s="100">
        <v>-703616.90148933511</v>
      </c>
      <c r="AF88" s="100">
        <v>294821.35509792552</v>
      </c>
      <c r="AG88" s="101">
        <v>-3954763.7593340306</v>
      </c>
      <c r="AH88" s="135">
        <v>-8106669.7776452284</v>
      </c>
      <c r="AI88" s="137" t="s">
        <v>181</v>
      </c>
      <c r="AJ88" s="133">
        <v>-891640</v>
      </c>
    </row>
    <row r="89" spans="2:36" s="116" customFormat="1" ht="15" x14ac:dyDescent="0.25">
      <c r="B89" s="99" t="s">
        <v>135</v>
      </c>
      <c r="C89" s="699" t="s">
        <v>182</v>
      </c>
      <c r="D89" s="702"/>
      <c r="E89" s="702"/>
      <c r="F89" s="702"/>
      <c r="G89" s="100">
        <v>54089.282150161867</v>
      </c>
      <c r="H89" s="100">
        <v>782766.85519672011</v>
      </c>
      <c r="I89" s="100">
        <v>-3469.1745839067453</v>
      </c>
      <c r="J89" s="100">
        <v>0</v>
      </c>
      <c r="K89" s="100">
        <v>-13127.144449341315</v>
      </c>
      <c r="L89" s="100">
        <v>0</v>
      </c>
      <c r="M89" s="100">
        <v>749175.90040964494</v>
      </c>
      <c r="N89" s="100">
        <v>456932.19452905055</v>
      </c>
      <c r="O89" s="101">
        <v>-2918007.4132523304</v>
      </c>
      <c r="P89" s="135">
        <v>-891639.50000000093</v>
      </c>
      <c r="Q89" s="137"/>
      <c r="R89" s="133">
        <v>-195837</v>
      </c>
      <c r="S89" s="128"/>
      <c r="T89" s="99"/>
      <c r="U89" s="138"/>
      <c r="V89" s="139"/>
      <c r="W89" s="139"/>
      <c r="X89" s="139"/>
      <c r="Y89" s="100">
        <v>-336343.54644756095</v>
      </c>
      <c r="Z89" s="100">
        <v>-296464.07103274518</v>
      </c>
      <c r="AA89" s="100">
        <v>-5949.8382651931279</v>
      </c>
      <c r="AB89" s="100">
        <v>0</v>
      </c>
      <c r="AC89" s="100">
        <v>-20341.968996489268</v>
      </c>
      <c r="AD89" s="100">
        <v>0</v>
      </c>
      <c r="AE89" s="100">
        <v>809399.91762010742</v>
      </c>
      <c r="AF89" s="100">
        <v>429046.74741232116</v>
      </c>
      <c r="AG89" s="101">
        <v>-1472543.2202904399</v>
      </c>
      <c r="AH89" s="135">
        <v>-893195.98</v>
      </c>
      <c r="AI89" s="137"/>
      <c r="AJ89" s="133">
        <v>-893196</v>
      </c>
    </row>
    <row r="90" spans="2:36" s="116" customFormat="1" ht="15" x14ac:dyDescent="0.25">
      <c r="B90" s="99" t="s">
        <v>137</v>
      </c>
      <c r="C90" s="699" t="s">
        <v>183</v>
      </c>
      <c r="D90" s="702"/>
      <c r="E90" s="702"/>
      <c r="F90" s="702"/>
      <c r="G90" s="100">
        <v>58901.682239279631</v>
      </c>
      <c r="H90" s="100">
        <v>852410.73165359884</v>
      </c>
      <c r="I90" s="100">
        <v>-3777.8319632080515</v>
      </c>
      <c r="J90" s="100">
        <v>0</v>
      </c>
      <c r="K90" s="100">
        <v>-14295.085095003642</v>
      </c>
      <c r="L90" s="100">
        <v>0</v>
      </c>
      <c r="M90" s="100">
        <v>815831.1420134654</v>
      </c>
      <c r="N90" s="100">
        <v>497586.09944810107</v>
      </c>
      <c r="O90" s="101">
        <v>-3177626.6682573589</v>
      </c>
      <c r="P90" s="135">
        <v>-970969.92996112583</v>
      </c>
      <c r="Q90" s="137"/>
      <c r="R90" s="133">
        <v>-891640</v>
      </c>
      <c r="S90" s="128"/>
      <c r="T90" s="99"/>
      <c r="U90" s="138"/>
      <c r="V90" s="139"/>
      <c r="W90" s="139"/>
      <c r="X90" s="139"/>
      <c r="Y90" s="100">
        <v>-29104.793034243274</v>
      </c>
      <c r="Z90" s="100">
        <v>-25653.9051235892</v>
      </c>
      <c r="AA90" s="100">
        <v>-514.85694649017341</v>
      </c>
      <c r="AB90" s="100">
        <v>0</v>
      </c>
      <c r="AC90" s="100">
        <v>-1760.2502078752368</v>
      </c>
      <c r="AD90" s="100">
        <v>0</v>
      </c>
      <c r="AE90" s="100">
        <v>70039.747552996676</v>
      </c>
      <c r="AF90" s="100">
        <v>37126.672764621471</v>
      </c>
      <c r="AG90" s="101">
        <v>-127423.48147658995</v>
      </c>
      <c r="AH90" s="135">
        <v>-77290.866471169691</v>
      </c>
      <c r="AI90" s="137"/>
      <c r="AJ90" s="133">
        <v>1556</v>
      </c>
    </row>
    <row r="91" spans="2:36" s="116" customFormat="1" ht="15" x14ac:dyDescent="0.25">
      <c r="B91" s="99" t="s">
        <v>184</v>
      </c>
      <c r="C91" s="699" t="s">
        <v>185</v>
      </c>
      <c r="D91" s="702"/>
      <c r="E91" s="702"/>
      <c r="F91" s="702"/>
      <c r="G91" s="100">
        <v>-511354.68764210038</v>
      </c>
      <c r="H91" s="100">
        <v>-365181.0687252676</v>
      </c>
      <c r="I91" s="100">
        <v>-478.73126870173468</v>
      </c>
      <c r="J91" s="100">
        <v>0</v>
      </c>
      <c r="K91" s="100">
        <v>-2055.1945900624632</v>
      </c>
      <c r="L91" s="100">
        <v>0</v>
      </c>
      <c r="M91" s="100">
        <v>-1385517.3509639334</v>
      </c>
      <c r="N91" s="100">
        <v>-228120.97213948754</v>
      </c>
      <c r="O91" s="101">
        <v>-2066034.6373011866</v>
      </c>
      <c r="P91" s="135">
        <v>-4558742.6426307391</v>
      </c>
      <c r="Q91" s="137"/>
      <c r="R91" s="133"/>
      <c r="S91" s="128"/>
      <c r="T91" s="99"/>
      <c r="U91" s="138"/>
      <c r="V91" s="139"/>
      <c r="W91" s="139"/>
      <c r="X91" s="139"/>
      <c r="Y91" s="100">
        <v>-1161308.4070322996</v>
      </c>
      <c r="Z91" s="100">
        <v>-1852719.165640112</v>
      </c>
      <c r="AA91" s="100">
        <v>-2220.3258865698667</v>
      </c>
      <c r="AB91" s="100">
        <v>0</v>
      </c>
      <c r="AC91" s="100">
        <v>-10729.343306619789</v>
      </c>
      <c r="AD91" s="100">
        <v>0</v>
      </c>
      <c r="AE91" s="100">
        <v>-1583056.5666624391</v>
      </c>
      <c r="AF91" s="100">
        <v>-171352.06507901711</v>
      </c>
      <c r="AG91" s="101">
        <v>-2354797.0575670009</v>
      </c>
      <c r="AH91" s="135">
        <v>-7136182.9311740585</v>
      </c>
      <c r="AI91" s="137"/>
      <c r="AJ91" s="133"/>
    </row>
    <row r="92" spans="2:36" s="116" customFormat="1" ht="15" x14ac:dyDescent="0.25">
      <c r="B92" s="113" t="s">
        <v>186</v>
      </c>
      <c r="C92" s="704" t="s">
        <v>187</v>
      </c>
      <c r="D92" s="704"/>
      <c r="E92" s="704"/>
      <c r="F92" s="705"/>
      <c r="G92" s="100">
        <v>1210358.3881886329</v>
      </c>
      <c r="H92" s="100">
        <v>2753577.8950843951</v>
      </c>
      <c r="I92" s="100">
        <v>0</v>
      </c>
      <c r="J92" s="100">
        <v>0</v>
      </c>
      <c r="K92" s="100">
        <v>0</v>
      </c>
      <c r="L92" s="100">
        <v>0</v>
      </c>
      <c r="M92" s="100">
        <v>5551156.0213008244</v>
      </c>
      <c r="N92" s="100">
        <v>1419892.4854261451</v>
      </c>
      <c r="O92" s="101">
        <v>0</v>
      </c>
      <c r="P92" s="131">
        <v>10934984.789999997</v>
      </c>
      <c r="Q92" s="132" t="s">
        <v>36</v>
      </c>
      <c r="R92" s="133">
        <v>10934985</v>
      </c>
      <c r="S92" s="111"/>
      <c r="T92" s="113" t="s">
        <v>186</v>
      </c>
      <c r="U92" s="704" t="s">
        <v>187</v>
      </c>
      <c r="V92" s="704"/>
      <c r="W92" s="704"/>
      <c r="X92" s="705"/>
      <c r="Y92" s="100">
        <v>1067749.8838579145</v>
      </c>
      <c r="Z92" s="100">
        <v>2429142.0676401076</v>
      </c>
      <c r="AA92" s="100">
        <v>0</v>
      </c>
      <c r="AB92" s="100">
        <v>0</v>
      </c>
      <c r="AC92" s="100">
        <v>0</v>
      </c>
      <c r="AD92" s="100">
        <v>0</v>
      </c>
      <c r="AE92" s="100">
        <v>4897100.1108948933</v>
      </c>
      <c r="AF92" s="100">
        <v>1252595.9676070847</v>
      </c>
      <c r="AG92" s="101">
        <v>0</v>
      </c>
      <c r="AH92" s="131">
        <v>9646588.0300000012</v>
      </c>
      <c r="AI92" s="132" t="s">
        <v>36</v>
      </c>
      <c r="AJ92" s="133">
        <v>9646588</v>
      </c>
    </row>
    <row r="93" spans="2:36" s="116" customFormat="1" ht="15" x14ac:dyDescent="0.25">
      <c r="B93" s="140" t="s">
        <v>188</v>
      </c>
      <c r="C93" s="706" t="s">
        <v>189</v>
      </c>
      <c r="D93" s="707"/>
      <c r="E93" s="707"/>
      <c r="F93" s="707"/>
      <c r="G93" s="100">
        <v>727684.23162340478</v>
      </c>
      <c r="H93" s="100">
        <v>37313.94091405467</v>
      </c>
      <c r="I93" s="100">
        <v>1708.9281849105917</v>
      </c>
      <c r="J93" s="100">
        <v>0</v>
      </c>
      <c r="K93" s="100">
        <v>12222.844764297255</v>
      </c>
      <c r="L93" s="100">
        <v>0</v>
      </c>
      <c r="M93" s="100">
        <v>286320.93193663878</v>
      </c>
      <c r="N93" s="100">
        <v>298077.35257669428</v>
      </c>
      <c r="O93" s="101">
        <v>0</v>
      </c>
      <c r="P93" s="135">
        <v>1363328.2300000002</v>
      </c>
      <c r="Q93" s="141"/>
      <c r="R93" s="104">
        <v>1375146</v>
      </c>
      <c r="S93" s="111"/>
      <c r="T93" s="140" t="s">
        <v>188</v>
      </c>
      <c r="U93" s="706" t="s">
        <v>189</v>
      </c>
      <c r="V93" s="707"/>
      <c r="W93" s="707"/>
      <c r="X93" s="707"/>
      <c r="Y93" s="100">
        <v>697075.10893091082</v>
      </c>
      <c r="Z93" s="100">
        <v>43366.175471340102</v>
      </c>
      <c r="AA93" s="100">
        <v>2258.8370347572481</v>
      </c>
      <c r="AB93" s="100">
        <v>0</v>
      </c>
      <c r="AC93" s="100">
        <v>16574.539499393162</v>
      </c>
      <c r="AD93" s="100">
        <v>0</v>
      </c>
      <c r="AE93" s="100">
        <v>198038.68551532415</v>
      </c>
      <c r="AF93" s="100">
        <v>284752.40354827489</v>
      </c>
      <c r="AG93" s="101">
        <v>0</v>
      </c>
      <c r="AH93" s="135">
        <v>1242065.7500000005</v>
      </c>
      <c r="AI93" s="141"/>
      <c r="AJ93" s="104">
        <v>1242066</v>
      </c>
    </row>
    <row r="94" spans="2:36" s="116" customFormat="1" ht="15" x14ac:dyDescent="0.25">
      <c r="B94" s="99" t="s">
        <v>84</v>
      </c>
      <c r="C94" s="699" t="s">
        <v>190</v>
      </c>
      <c r="D94" s="702"/>
      <c r="E94" s="702"/>
      <c r="F94" s="702"/>
      <c r="G94" s="100">
        <v>116151.20285476671</v>
      </c>
      <c r="H94" s="100">
        <v>8326.5111119647081</v>
      </c>
      <c r="I94" s="100">
        <v>366.43365110420831</v>
      </c>
      <c r="J94" s="100">
        <v>0</v>
      </c>
      <c r="K94" s="100">
        <v>1769.0024752399934</v>
      </c>
      <c r="L94" s="100">
        <v>0</v>
      </c>
      <c r="M94" s="100">
        <v>44251.817418422928</v>
      </c>
      <c r="N94" s="100">
        <v>41798.312488501484</v>
      </c>
      <c r="O94" s="101">
        <v>0</v>
      </c>
      <c r="P94" s="135">
        <v>212663.28000000003</v>
      </c>
      <c r="Q94" s="114"/>
      <c r="R94" s="104">
        <v>210953</v>
      </c>
      <c r="S94" s="703"/>
      <c r="T94" s="99" t="s">
        <v>84</v>
      </c>
      <c r="U94" s="699" t="s">
        <v>190</v>
      </c>
      <c r="V94" s="702"/>
      <c r="W94" s="702"/>
      <c r="X94" s="702"/>
      <c r="Y94" s="100">
        <v>111887.87188266622</v>
      </c>
      <c r="Z94" s="100">
        <v>11608.182891849909</v>
      </c>
      <c r="AA94" s="100">
        <v>583.01311761141358</v>
      </c>
      <c r="AB94" s="100">
        <v>0</v>
      </c>
      <c r="AC94" s="100">
        <v>2665.6833741139812</v>
      </c>
      <c r="AD94" s="100">
        <v>0</v>
      </c>
      <c r="AE94" s="100">
        <v>34635.00778508166</v>
      </c>
      <c r="AF94" s="100">
        <v>36332.660948676843</v>
      </c>
      <c r="AG94" s="101">
        <v>0</v>
      </c>
      <c r="AH94" s="135">
        <v>197712.42</v>
      </c>
      <c r="AI94" s="114"/>
      <c r="AJ94" s="104">
        <v>197712</v>
      </c>
    </row>
    <row r="95" spans="2:36" s="116" customFormat="1" ht="15" x14ac:dyDescent="0.25">
      <c r="B95" s="99" t="s">
        <v>142</v>
      </c>
      <c r="C95" s="698" t="s">
        <v>191</v>
      </c>
      <c r="D95" s="698"/>
      <c r="E95" s="698"/>
      <c r="F95" s="699"/>
      <c r="G95" s="100">
        <v>11586.477255299042</v>
      </c>
      <c r="H95" s="100">
        <v>4625.2469688492147</v>
      </c>
      <c r="I95" s="100">
        <v>327.03766446408594</v>
      </c>
      <c r="J95" s="100">
        <v>0</v>
      </c>
      <c r="K95" s="100">
        <v>475.68501814330222</v>
      </c>
      <c r="L95" s="100">
        <v>0</v>
      </c>
      <c r="M95" s="100">
        <v>6008.6130932443557</v>
      </c>
      <c r="N95" s="100">
        <v>0</v>
      </c>
      <c r="O95" s="101">
        <v>0</v>
      </c>
      <c r="P95" s="131">
        <v>23023.06</v>
      </c>
      <c r="Q95" s="136"/>
      <c r="R95" s="133">
        <v>33153</v>
      </c>
      <c r="S95" s="703"/>
      <c r="T95" s="99" t="s">
        <v>142</v>
      </c>
      <c r="U95" s="698" t="s">
        <v>191</v>
      </c>
      <c r="V95" s="698"/>
      <c r="W95" s="698"/>
      <c r="X95" s="699"/>
      <c r="Y95" s="100">
        <v>24970.018378848177</v>
      </c>
      <c r="Z95" s="100">
        <v>8763.1178862242778</v>
      </c>
      <c r="AA95" s="100">
        <v>518.24650686563837</v>
      </c>
      <c r="AB95" s="100">
        <v>0</v>
      </c>
      <c r="AC95" s="100">
        <v>1049.4869131902017</v>
      </c>
      <c r="AD95" s="100">
        <v>0</v>
      </c>
      <c r="AE95" s="100">
        <v>13608.480314871709</v>
      </c>
      <c r="AF95" s="100">
        <v>0</v>
      </c>
      <c r="AG95" s="101">
        <v>0</v>
      </c>
      <c r="AH95" s="131">
        <v>48909.350000000006</v>
      </c>
      <c r="AI95" s="136"/>
      <c r="AJ95" s="133">
        <v>48909</v>
      </c>
    </row>
    <row r="96" spans="2:36" s="116" customFormat="1" ht="15" x14ac:dyDescent="0.25">
      <c r="B96" s="99" t="s">
        <v>154</v>
      </c>
      <c r="C96" s="698" t="s">
        <v>192</v>
      </c>
      <c r="D96" s="698"/>
      <c r="E96" s="698"/>
      <c r="F96" s="699"/>
      <c r="G96" s="100">
        <v>0</v>
      </c>
      <c r="H96" s="100">
        <v>0</v>
      </c>
      <c r="I96" s="100">
        <v>0</v>
      </c>
      <c r="J96" s="100">
        <v>0</v>
      </c>
      <c r="K96" s="100">
        <v>0</v>
      </c>
      <c r="L96" s="100">
        <v>0</v>
      </c>
      <c r="M96" s="100">
        <v>0</v>
      </c>
      <c r="N96" s="100">
        <v>0</v>
      </c>
      <c r="O96" s="101">
        <v>0</v>
      </c>
      <c r="P96" s="131">
        <v>0</v>
      </c>
      <c r="Q96" s="136"/>
      <c r="R96" s="133"/>
      <c r="S96" s="112"/>
      <c r="T96" s="99" t="s">
        <v>154</v>
      </c>
      <c r="U96" s="698" t="s">
        <v>192</v>
      </c>
      <c r="V96" s="698"/>
      <c r="W96" s="698"/>
      <c r="X96" s="699"/>
      <c r="Y96" s="100">
        <v>0</v>
      </c>
      <c r="Z96" s="100">
        <v>0</v>
      </c>
      <c r="AA96" s="100">
        <v>0</v>
      </c>
      <c r="AB96" s="100">
        <v>0</v>
      </c>
      <c r="AC96" s="100">
        <v>0</v>
      </c>
      <c r="AD96" s="100">
        <v>0</v>
      </c>
      <c r="AE96" s="100">
        <v>0</v>
      </c>
      <c r="AF96" s="100">
        <v>0</v>
      </c>
      <c r="AG96" s="101">
        <v>0</v>
      </c>
      <c r="AH96" s="131">
        <v>0</v>
      </c>
      <c r="AI96" s="136"/>
      <c r="AJ96" s="133"/>
    </row>
    <row r="97" spans="2:37" s="116" customFormat="1" ht="15" x14ac:dyDescent="0.25">
      <c r="B97" s="99" t="s">
        <v>156</v>
      </c>
      <c r="C97" s="698" t="s">
        <v>193</v>
      </c>
      <c r="D97" s="698"/>
      <c r="E97" s="698"/>
      <c r="F97" s="699"/>
      <c r="G97" s="100">
        <v>0</v>
      </c>
      <c r="H97" s="100">
        <v>0</v>
      </c>
      <c r="I97" s="100">
        <v>0</v>
      </c>
      <c r="J97" s="100">
        <v>0</v>
      </c>
      <c r="K97" s="100">
        <v>0</v>
      </c>
      <c r="L97" s="100">
        <v>0</v>
      </c>
      <c r="M97" s="100">
        <v>0</v>
      </c>
      <c r="N97" s="100">
        <v>0</v>
      </c>
      <c r="O97" s="101">
        <v>0</v>
      </c>
      <c r="P97" s="131">
        <v>0</v>
      </c>
      <c r="Q97" s="136"/>
      <c r="R97" s="133"/>
      <c r="S97" s="112"/>
      <c r="T97" s="99" t="s">
        <v>156</v>
      </c>
      <c r="U97" s="698" t="s">
        <v>193</v>
      </c>
      <c r="V97" s="698"/>
      <c r="W97" s="698"/>
      <c r="X97" s="699"/>
      <c r="Y97" s="100">
        <v>0</v>
      </c>
      <c r="Z97" s="100">
        <v>0</v>
      </c>
      <c r="AA97" s="100">
        <v>0</v>
      </c>
      <c r="AB97" s="100">
        <v>0</v>
      </c>
      <c r="AC97" s="100">
        <v>0</v>
      </c>
      <c r="AD97" s="100">
        <v>0</v>
      </c>
      <c r="AE97" s="100">
        <v>0</v>
      </c>
      <c r="AF97" s="100">
        <v>0</v>
      </c>
      <c r="AG97" s="101">
        <v>0</v>
      </c>
      <c r="AH97" s="131">
        <v>0</v>
      </c>
      <c r="AI97" s="136"/>
      <c r="AJ97" s="133"/>
    </row>
    <row r="98" spans="2:37" s="116" customFormat="1" ht="15" x14ac:dyDescent="0.25">
      <c r="B98" s="99" t="s">
        <v>194</v>
      </c>
      <c r="C98" s="698" t="s">
        <v>195</v>
      </c>
      <c r="D98" s="698"/>
      <c r="E98" s="698"/>
      <c r="F98" s="699"/>
      <c r="G98" s="100">
        <v>0</v>
      </c>
      <c r="H98" s="100">
        <v>0</v>
      </c>
      <c r="I98" s="100">
        <v>0</v>
      </c>
      <c r="J98" s="100">
        <v>0</v>
      </c>
      <c r="K98" s="100">
        <v>0</v>
      </c>
      <c r="L98" s="100">
        <v>0</v>
      </c>
      <c r="M98" s="100">
        <v>0</v>
      </c>
      <c r="N98" s="100">
        <v>0</v>
      </c>
      <c r="O98" s="101">
        <v>0</v>
      </c>
      <c r="P98" s="131">
        <v>0</v>
      </c>
      <c r="Q98" s="142"/>
      <c r="R98" s="133"/>
      <c r="S98" s="112"/>
      <c r="T98" s="99" t="s">
        <v>194</v>
      </c>
      <c r="U98" s="698" t="s">
        <v>195</v>
      </c>
      <c r="V98" s="698"/>
      <c r="W98" s="698"/>
      <c r="X98" s="699"/>
      <c r="Y98" s="100">
        <v>0</v>
      </c>
      <c r="Z98" s="100">
        <v>0</v>
      </c>
      <c r="AA98" s="100">
        <v>0</v>
      </c>
      <c r="AB98" s="100">
        <v>0</v>
      </c>
      <c r="AC98" s="100">
        <v>0</v>
      </c>
      <c r="AD98" s="100">
        <v>0</v>
      </c>
      <c r="AE98" s="100">
        <v>0</v>
      </c>
      <c r="AF98" s="100">
        <v>0</v>
      </c>
      <c r="AG98" s="101">
        <v>0</v>
      </c>
      <c r="AH98" s="131">
        <v>0</v>
      </c>
      <c r="AI98" s="142"/>
      <c r="AJ98" s="133"/>
    </row>
    <row r="99" spans="2:37" s="116" customFormat="1" ht="15" x14ac:dyDescent="0.25">
      <c r="B99" s="99" t="s">
        <v>196</v>
      </c>
      <c r="C99" s="698" t="s">
        <v>197</v>
      </c>
      <c r="D99" s="698"/>
      <c r="E99" s="698"/>
      <c r="F99" s="699"/>
      <c r="G99" s="100">
        <v>104564.72559946767</v>
      </c>
      <c r="H99" s="100">
        <v>3701.2641431154925</v>
      </c>
      <c r="I99" s="100">
        <v>39.395986640122366</v>
      </c>
      <c r="J99" s="100">
        <v>0</v>
      </c>
      <c r="K99" s="100">
        <v>1293.3174570966912</v>
      </c>
      <c r="L99" s="100">
        <v>0</v>
      </c>
      <c r="M99" s="100">
        <v>38243.204325178573</v>
      </c>
      <c r="N99" s="100">
        <v>41798.312488501484</v>
      </c>
      <c r="O99" s="101">
        <v>0</v>
      </c>
      <c r="P99" s="131">
        <v>189640.22000000003</v>
      </c>
      <c r="Q99" s="136"/>
      <c r="R99" s="133">
        <v>177800</v>
      </c>
      <c r="S99" s="112"/>
      <c r="T99" s="99" t="s">
        <v>196</v>
      </c>
      <c r="U99" s="698" t="s">
        <v>197</v>
      </c>
      <c r="V99" s="698"/>
      <c r="W99" s="698"/>
      <c r="X99" s="699"/>
      <c r="Y99" s="100">
        <v>86917.853503818042</v>
      </c>
      <c r="Z99" s="100">
        <v>2845.06500562563</v>
      </c>
      <c r="AA99" s="100">
        <v>64.766610745775253</v>
      </c>
      <c r="AB99" s="100">
        <v>0</v>
      </c>
      <c r="AC99" s="100">
        <v>1616.1964609237796</v>
      </c>
      <c r="AD99" s="100">
        <v>0</v>
      </c>
      <c r="AE99" s="100">
        <v>21026.527470209949</v>
      </c>
      <c r="AF99" s="100">
        <v>36332.660948676843</v>
      </c>
      <c r="AG99" s="101">
        <v>0</v>
      </c>
      <c r="AH99" s="131">
        <v>148803.07</v>
      </c>
      <c r="AI99" s="136"/>
      <c r="AJ99" s="133">
        <v>148803</v>
      </c>
    </row>
    <row r="100" spans="2:37" s="116" customFormat="1" ht="15" x14ac:dyDescent="0.25">
      <c r="B100" s="99" t="s">
        <v>96</v>
      </c>
      <c r="C100" s="699" t="s">
        <v>198</v>
      </c>
      <c r="D100" s="702"/>
      <c r="E100" s="702"/>
      <c r="F100" s="702"/>
      <c r="G100" s="100">
        <v>611533.02876863803</v>
      </c>
      <c r="H100" s="100">
        <v>28987.429802089962</v>
      </c>
      <c r="I100" s="100">
        <v>1342.4945338063833</v>
      </c>
      <c r="J100" s="100">
        <v>0</v>
      </c>
      <c r="K100" s="100">
        <v>10453.842289057262</v>
      </c>
      <c r="L100" s="100">
        <v>0</v>
      </c>
      <c r="M100" s="100">
        <v>242069.11451821588</v>
      </c>
      <c r="N100" s="100">
        <v>256279.04008819279</v>
      </c>
      <c r="O100" s="101">
        <v>0</v>
      </c>
      <c r="P100" s="135">
        <v>1150664.9500000002</v>
      </c>
      <c r="Q100" s="132" t="s">
        <v>38</v>
      </c>
      <c r="R100" s="104">
        <v>1164193</v>
      </c>
      <c r="S100" s="112"/>
      <c r="T100" s="99" t="s">
        <v>96</v>
      </c>
      <c r="U100" s="699" t="s">
        <v>198</v>
      </c>
      <c r="V100" s="702"/>
      <c r="W100" s="702"/>
      <c r="X100" s="702"/>
      <c r="Y100" s="100">
        <v>585187.23704824457</v>
      </c>
      <c r="Z100" s="100">
        <v>31757.992579490194</v>
      </c>
      <c r="AA100" s="100">
        <v>1675.8239171458345</v>
      </c>
      <c r="AB100" s="100">
        <v>0</v>
      </c>
      <c r="AC100" s="100">
        <v>13908.856125279181</v>
      </c>
      <c r="AD100" s="100">
        <v>0</v>
      </c>
      <c r="AE100" s="100">
        <v>163403.67773024249</v>
      </c>
      <c r="AF100" s="100">
        <v>248419.74259959802</v>
      </c>
      <c r="AG100" s="101">
        <v>0</v>
      </c>
      <c r="AH100" s="135">
        <v>1044353.3300000003</v>
      </c>
      <c r="AI100" s="132" t="s">
        <v>38</v>
      </c>
      <c r="AJ100" s="104">
        <v>1044354</v>
      </c>
    </row>
    <row r="101" spans="2:37" s="116" customFormat="1" ht="15" x14ac:dyDescent="0.25">
      <c r="B101" s="99" t="s">
        <v>159</v>
      </c>
      <c r="C101" s="698" t="s">
        <v>199</v>
      </c>
      <c r="D101" s="698"/>
      <c r="E101" s="698"/>
      <c r="F101" s="699"/>
      <c r="G101" s="100">
        <v>13027.41296374483</v>
      </c>
      <c r="H101" s="100">
        <v>5200.4592073013628</v>
      </c>
      <c r="I101" s="100">
        <v>367.70923687989443</v>
      </c>
      <c r="J101" s="100">
        <v>0</v>
      </c>
      <c r="K101" s="100">
        <v>534.84290656032613</v>
      </c>
      <c r="L101" s="100">
        <v>0</v>
      </c>
      <c r="M101" s="100">
        <v>6755.865685513586</v>
      </c>
      <c r="N101" s="100">
        <v>0</v>
      </c>
      <c r="O101" s="101">
        <v>0</v>
      </c>
      <c r="P101" s="131">
        <v>25886.289999999997</v>
      </c>
      <c r="Q101" s="136"/>
      <c r="R101" s="133"/>
      <c r="S101" s="112"/>
      <c r="T101" s="99" t="s">
        <v>159</v>
      </c>
      <c r="U101" s="698" t="s">
        <v>199</v>
      </c>
      <c r="V101" s="698"/>
      <c r="W101" s="698"/>
      <c r="X101" s="699"/>
      <c r="Y101" s="100">
        <v>26498.805225021959</v>
      </c>
      <c r="Z101" s="100">
        <v>9299.6388912419698</v>
      </c>
      <c r="AA101" s="100">
        <v>549.97609675824469</v>
      </c>
      <c r="AB101" s="100">
        <v>0</v>
      </c>
      <c r="AC101" s="100">
        <v>1113.741643153709</v>
      </c>
      <c r="AD101" s="100">
        <v>0</v>
      </c>
      <c r="AE101" s="100">
        <v>14441.658143824126</v>
      </c>
      <c r="AF101" s="100">
        <v>0</v>
      </c>
      <c r="AG101" s="101">
        <v>0</v>
      </c>
      <c r="AH101" s="131">
        <v>51903.820000000007</v>
      </c>
      <c r="AI101" s="136"/>
      <c r="AJ101" s="133">
        <v>51904</v>
      </c>
    </row>
    <row r="102" spans="2:37" s="116" customFormat="1" ht="15" x14ac:dyDescent="0.25">
      <c r="B102" s="99" t="s">
        <v>161</v>
      </c>
      <c r="C102" s="698" t="s">
        <v>191</v>
      </c>
      <c r="D102" s="698"/>
      <c r="E102" s="698"/>
      <c r="F102" s="699"/>
      <c r="G102" s="100">
        <v>0</v>
      </c>
      <c r="H102" s="100">
        <v>0</v>
      </c>
      <c r="I102" s="100">
        <v>0</v>
      </c>
      <c r="J102" s="100">
        <v>0</v>
      </c>
      <c r="K102" s="100">
        <v>0</v>
      </c>
      <c r="L102" s="100">
        <v>0</v>
      </c>
      <c r="M102" s="100">
        <v>0</v>
      </c>
      <c r="N102" s="100">
        <v>0</v>
      </c>
      <c r="O102" s="101">
        <v>0</v>
      </c>
      <c r="P102" s="131">
        <v>0</v>
      </c>
      <c r="Q102" s="136"/>
      <c r="R102" s="133">
        <v>27596</v>
      </c>
      <c r="S102" s="112"/>
      <c r="T102" s="99" t="s">
        <v>161</v>
      </c>
      <c r="U102" s="698" t="s">
        <v>191</v>
      </c>
      <c r="V102" s="698"/>
      <c r="W102" s="698"/>
      <c r="X102" s="699"/>
      <c r="Y102" s="100">
        <v>0</v>
      </c>
      <c r="Z102" s="100">
        <v>0</v>
      </c>
      <c r="AA102" s="100">
        <v>0</v>
      </c>
      <c r="AB102" s="100">
        <v>0</v>
      </c>
      <c r="AC102" s="100">
        <v>0</v>
      </c>
      <c r="AD102" s="100">
        <v>0</v>
      </c>
      <c r="AE102" s="100">
        <v>0</v>
      </c>
      <c r="AF102" s="100">
        <v>0</v>
      </c>
      <c r="AG102" s="101">
        <v>0</v>
      </c>
      <c r="AH102" s="131">
        <v>0</v>
      </c>
      <c r="AI102" s="136"/>
      <c r="AJ102" s="133"/>
    </row>
    <row r="103" spans="2:37" s="116" customFormat="1" ht="15" x14ac:dyDescent="0.25">
      <c r="B103" s="99" t="s">
        <v>164</v>
      </c>
      <c r="C103" s="698" t="s">
        <v>192</v>
      </c>
      <c r="D103" s="698"/>
      <c r="E103" s="698"/>
      <c r="F103" s="699"/>
      <c r="G103" s="100">
        <v>109440.04200394249</v>
      </c>
      <c r="H103" s="100">
        <v>3873.8350908301709</v>
      </c>
      <c r="I103" s="100">
        <v>41.232819270208068</v>
      </c>
      <c r="J103" s="100">
        <v>0</v>
      </c>
      <c r="K103" s="100">
        <v>1353.6182112815163</v>
      </c>
      <c r="L103" s="100">
        <v>0</v>
      </c>
      <c r="M103" s="100">
        <v>40026.288633364959</v>
      </c>
      <c r="N103" s="100">
        <v>43747.153241310712</v>
      </c>
      <c r="O103" s="101">
        <v>0</v>
      </c>
      <c r="P103" s="131">
        <v>198482.17000000004</v>
      </c>
      <c r="Q103" s="136"/>
      <c r="R103" s="133">
        <v>198482</v>
      </c>
      <c r="S103" s="112"/>
      <c r="T103" s="99" t="s">
        <v>164</v>
      </c>
      <c r="U103" s="698" t="s">
        <v>192</v>
      </c>
      <c r="V103" s="698"/>
      <c r="W103" s="698"/>
      <c r="X103" s="699"/>
      <c r="Y103" s="100">
        <v>305357.80203545728</v>
      </c>
      <c r="Z103" s="100">
        <v>9995.216882889039</v>
      </c>
      <c r="AA103" s="100">
        <v>227.53656591102097</v>
      </c>
      <c r="AB103" s="100">
        <v>0</v>
      </c>
      <c r="AC103" s="100">
        <v>5677.9842008350033</v>
      </c>
      <c r="AD103" s="100">
        <v>0</v>
      </c>
      <c r="AE103" s="100">
        <v>73869.912266752362</v>
      </c>
      <c r="AF103" s="100">
        <v>127643.06804815544</v>
      </c>
      <c r="AG103" s="101">
        <v>0</v>
      </c>
      <c r="AH103" s="131">
        <v>522771.52000000019</v>
      </c>
      <c r="AI103" s="136"/>
      <c r="AJ103" s="133">
        <v>522772</v>
      </c>
    </row>
    <row r="104" spans="2:37" s="116" customFormat="1" ht="15" x14ac:dyDescent="0.25">
      <c r="B104" s="99" t="s">
        <v>200</v>
      </c>
      <c r="C104" s="698" t="s">
        <v>193</v>
      </c>
      <c r="D104" s="698"/>
      <c r="E104" s="698"/>
      <c r="F104" s="699"/>
      <c r="G104" s="100">
        <v>0</v>
      </c>
      <c r="H104" s="100">
        <v>0</v>
      </c>
      <c r="I104" s="100">
        <v>0</v>
      </c>
      <c r="J104" s="100">
        <v>0</v>
      </c>
      <c r="K104" s="100">
        <v>0</v>
      </c>
      <c r="L104" s="100">
        <v>0</v>
      </c>
      <c r="M104" s="100">
        <v>0</v>
      </c>
      <c r="N104" s="100">
        <v>0</v>
      </c>
      <c r="O104" s="101">
        <v>0</v>
      </c>
      <c r="P104" s="131">
        <v>0</v>
      </c>
      <c r="Q104" s="136"/>
      <c r="R104" s="133">
        <v>6359</v>
      </c>
      <c r="S104" s="112"/>
      <c r="T104" s="99" t="s">
        <v>200</v>
      </c>
      <c r="U104" s="698" t="s">
        <v>193</v>
      </c>
      <c r="V104" s="698"/>
      <c r="W104" s="698"/>
      <c r="X104" s="699"/>
      <c r="Y104" s="100">
        <v>0</v>
      </c>
      <c r="Z104" s="100">
        <v>0</v>
      </c>
      <c r="AA104" s="100">
        <v>0</v>
      </c>
      <c r="AB104" s="100">
        <v>0</v>
      </c>
      <c r="AC104" s="100">
        <v>0</v>
      </c>
      <c r="AD104" s="100">
        <v>0</v>
      </c>
      <c r="AE104" s="100">
        <v>0</v>
      </c>
      <c r="AF104" s="100">
        <v>0</v>
      </c>
      <c r="AG104" s="101">
        <v>0</v>
      </c>
      <c r="AH104" s="131">
        <v>0</v>
      </c>
      <c r="AI104" s="136"/>
      <c r="AJ104" s="133"/>
    </row>
    <row r="105" spans="2:37" s="116" customFormat="1" ht="15" x14ac:dyDescent="0.25">
      <c r="B105" s="99" t="s">
        <v>201</v>
      </c>
      <c r="C105" s="698" t="s">
        <v>202</v>
      </c>
      <c r="D105" s="698"/>
      <c r="E105" s="698"/>
      <c r="F105" s="699"/>
      <c r="G105" s="100">
        <v>0</v>
      </c>
      <c r="H105" s="100">
        <v>0</v>
      </c>
      <c r="I105" s="100">
        <v>0</v>
      </c>
      <c r="J105" s="100">
        <v>0</v>
      </c>
      <c r="K105" s="100">
        <v>0</v>
      </c>
      <c r="L105" s="100">
        <v>0</v>
      </c>
      <c r="M105" s="100">
        <v>0</v>
      </c>
      <c r="N105" s="100">
        <v>0</v>
      </c>
      <c r="O105" s="101">
        <v>0</v>
      </c>
      <c r="P105" s="131">
        <v>0</v>
      </c>
      <c r="Q105" s="136"/>
      <c r="R105" s="133"/>
      <c r="S105" s="128"/>
      <c r="T105" s="99" t="s">
        <v>201</v>
      </c>
      <c r="U105" s="698" t="s">
        <v>202</v>
      </c>
      <c r="V105" s="698"/>
      <c r="W105" s="698"/>
      <c r="X105" s="699"/>
      <c r="Y105" s="100">
        <v>0</v>
      </c>
      <c r="Z105" s="100">
        <v>0</v>
      </c>
      <c r="AA105" s="100">
        <v>0</v>
      </c>
      <c r="AB105" s="100">
        <v>0</v>
      </c>
      <c r="AC105" s="100">
        <v>0</v>
      </c>
      <c r="AD105" s="100">
        <v>0</v>
      </c>
      <c r="AE105" s="100">
        <v>0</v>
      </c>
      <c r="AF105" s="100">
        <v>0</v>
      </c>
      <c r="AG105" s="101">
        <v>0</v>
      </c>
      <c r="AH105" s="131">
        <v>0</v>
      </c>
      <c r="AI105" s="136"/>
      <c r="AJ105" s="133"/>
    </row>
    <row r="106" spans="2:37" s="116" customFormat="1" ht="15" x14ac:dyDescent="0.25">
      <c r="B106" s="99" t="s">
        <v>203</v>
      </c>
      <c r="C106" s="698" t="s">
        <v>204</v>
      </c>
      <c r="D106" s="698"/>
      <c r="E106" s="698"/>
      <c r="F106" s="699"/>
      <c r="G106" s="100">
        <v>9261.5796195513249</v>
      </c>
      <c r="H106" s="100">
        <v>2929.5752334550407</v>
      </c>
      <c r="I106" s="100">
        <v>752.78069600352057</v>
      </c>
      <c r="J106" s="100">
        <v>0</v>
      </c>
      <c r="K106" s="100">
        <v>2630.8857847264776</v>
      </c>
      <c r="L106" s="100">
        <v>0</v>
      </c>
      <c r="M106" s="100">
        <v>19804.816672252316</v>
      </c>
      <c r="N106" s="100">
        <v>20736.831994011318</v>
      </c>
      <c r="O106" s="101">
        <v>0</v>
      </c>
      <c r="P106" s="131">
        <v>56116.47</v>
      </c>
      <c r="Q106" s="136"/>
      <c r="R106" s="133">
        <v>56125</v>
      </c>
      <c r="T106" s="99" t="s">
        <v>203</v>
      </c>
      <c r="U106" s="698" t="s">
        <v>204</v>
      </c>
      <c r="V106" s="698"/>
      <c r="W106" s="698"/>
      <c r="X106" s="699"/>
      <c r="Y106" s="100">
        <v>8720.588451619813</v>
      </c>
      <c r="Z106" s="100">
        <v>4456.3644268910939</v>
      </c>
      <c r="AA106" s="100">
        <v>716.04072324410765</v>
      </c>
      <c r="AB106" s="100">
        <v>0</v>
      </c>
      <c r="AC106" s="100">
        <v>2568.7220178888451</v>
      </c>
      <c r="AD106" s="100">
        <v>0</v>
      </c>
      <c r="AE106" s="100">
        <v>15917.846263878148</v>
      </c>
      <c r="AF106" s="100">
        <v>18526.868116477992</v>
      </c>
      <c r="AG106" s="101">
        <v>0</v>
      </c>
      <c r="AH106" s="131">
        <v>50906.43</v>
      </c>
      <c r="AI106" s="136"/>
      <c r="AJ106" s="133"/>
    </row>
    <row r="107" spans="2:37" s="116" customFormat="1" ht="15" x14ac:dyDescent="0.25">
      <c r="B107" s="99" t="s">
        <v>205</v>
      </c>
      <c r="C107" s="698" t="s">
        <v>206</v>
      </c>
      <c r="D107" s="698"/>
      <c r="E107" s="698"/>
      <c r="F107" s="699"/>
      <c r="G107" s="100">
        <v>0</v>
      </c>
      <c r="H107" s="100">
        <v>0</v>
      </c>
      <c r="I107" s="100">
        <v>0</v>
      </c>
      <c r="J107" s="100">
        <v>0</v>
      </c>
      <c r="K107" s="100">
        <v>0</v>
      </c>
      <c r="L107" s="100">
        <v>0</v>
      </c>
      <c r="M107" s="100">
        <v>0</v>
      </c>
      <c r="N107" s="100">
        <v>0</v>
      </c>
      <c r="O107" s="101">
        <v>0</v>
      </c>
      <c r="P107" s="131">
        <v>0</v>
      </c>
      <c r="Q107" s="142"/>
      <c r="R107" s="133">
        <v>56125</v>
      </c>
      <c r="T107" s="99" t="s">
        <v>205</v>
      </c>
      <c r="U107" s="698" t="s">
        <v>206</v>
      </c>
      <c r="V107" s="698"/>
      <c r="W107" s="698"/>
      <c r="X107" s="699"/>
      <c r="Y107" s="100">
        <v>0</v>
      </c>
      <c r="Z107" s="100">
        <v>0</v>
      </c>
      <c r="AA107" s="100">
        <v>0</v>
      </c>
      <c r="AB107" s="100">
        <v>0</v>
      </c>
      <c r="AC107" s="100">
        <v>0</v>
      </c>
      <c r="AD107" s="100">
        <v>0</v>
      </c>
      <c r="AE107" s="100">
        <v>0</v>
      </c>
      <c r="AF107" s="100">
        <v>0</v>
      </c>
      <c r="AG107" s="101">
        <v>0</v>
      </c>
      <c r="AH107" s="131">
        <v>0</v>
      </c>
      <c r="AI107" s="142"/>
      <c r="AJ107" s="133">
        <v>50906</v>
      </c>
    </row>
    <row r="108" spans="2:37" s="116" customFormat="1" ht="15.75" thickBot="1" x14ac:dyDescent="0.3">
      <c r="B108" s="117" t="s">
        <v>207</v>
      </c>
      <c r="C108" s="700" t="s">
        <v>208</v>
      </c>
      <c r="D108" s="701"/>
      <c r="E108" s="701"/>
      <c r="F108" s="701"/>
      <c r="G108" s="118">
        <v>479803.99418139935</v>
      </c>
      <c r="H108" s="118">
        <v>16983.560270503389</v>
      </c>
      <c r="I108" s="118">
        <v>180.77178165276027</v>
      </c>
      <c r="J108" s="118">
        <v>0</v>
      </c>
      <c r="K108" s="118">
        <v>5934.4953864889421</v>
      </c>
      <c r="L108" s="118">
        <v>0</v>
      </c>
      <c r="M108" s="118">
        <v>175482.14352708502</v>
      </c>
      <c r="N108" s="118">
        <v>191795.05485287076</v>
      </c>
      <c r="O108" s="119">
        <v>0</v>
      </c>
      <c r="P108" s="143">
        <v>870180.02000000025</v>
      </c>
      <c r="Q108" s="144"/>
      <c r="R108" s="145">
        <v>1751262</v>
      </c>
      <c r="T108" s="117" t="s">
        <v>207</v>
      </c>
      <c r="U108" s="700" t="s">
        <v>208</v>
      </c>
      <c r="V108" s="701"/>
      <c r="W108" s="701"/>
      <c r="X108" s="701"/>
      <c r="Y108" s="118">
        <v>244610.04133614551</v>
      </c>
      <c r="Z108" s="118">
        <v>8006.772378468092</v>
      </c>
      <c r="AA108" s="118">
        <v>182.27053123246094</v>
      </c>
      <c r="AB108" s="118">
        <v>0</v>
      </c>
      <c r="AC108" s="118">
        <v>4548.408263401624</v>
      </c>
      <c r="AD108" s="118">
        <v>0</v>
      </c>
      <c r="AE108" s="118">
        <v>59174.261055787858</v>
      </c>
      <c r="AF108" s="118">
        <v>102249.80643496457</v>
      </c>
      <c r="AG108" s="119">
        <v>0</v>
      </c>
      <c r="AH108" s="143">
        <v>418771.56000000017</v>
      </c>
      <c r="AI108" s="144"/>
      <c r="AJ108" s="145">
        <v>418772</v>
      </c>
    </row>
    <row r="109" spans="2:37" s="116" customFormat="1" ht="15.75" thickBot="1" x14ac:dyDescent="0.3">
      <c r="B109" s="122"/>
      <c r="C109" s="688" t="s">
        <v>209</v>
      </c>
      <c r="D109" s="689"/>
      <c r="E109" s="689"/>
      <c r="F109" s="689"/>
      <c r="G109" s="146">
        <v>1315071.6045455644</v>
      </c>
      <c r="H109" s="123">
        <v>810426.58730231412</v>
      </c>
      <c r="I109" s="123">
        <v>8389.0371069234934</v>
      </c>
      <c r="J109" s="123">
        <v>0</v>
      </c>
      <c r="K109" s="123">
        <v>37256.263618252604</v>
      </c>
      <c r="L109" s="123">
        <v>0</v>
      </c>
      <c r="M109" s="123">
        <v>2905992.2789087626</v>
      </c>
      <c r="N109" s="123">
        <v>546943.14592627296</v>
      </c>
      <c r="O109" s="147">
        <v>3955440.5700000469</v>
      </c>
      <c r="P109" s="124">
        <v>9579519.4874081369</v>
      </c>
      <c r="Q109" s="148"/>
      <c r="R109" s="127">
        <f>+R93+R82+R92</f>
        <v>14925213</v>
      </c>
      <c r="T109" s="122"/>
      <c r="U109" s="688" t="s">
        <v>209</v>
      </c>
      <c r="V109" s="689"/>
      <c r="W109" s="689"/>
      <c r="X109" s="689"/>
      <c r="Y109" s="146">
        <v>1482329.5681923572</v>
      </c>
      <c r="Z109" s="123">
        <v>1394403.2396906638</v>
      </c>
      <c r="AA109" s="123">
        <v>15584.506206131584</v>
      </c>
      <c r="AB109" s="123">
        <v>0</v>
      </c>
      <c r="AC109" s="123">
        <v>58995.573630471925</v>
      </c>
      <c r="AD109" s="123">
        <v>0</v>
      </c>
      <c r="AE109" s="123">
        <v>1397247.0765246344</v>
      </c>
      <c r="AF109" s="123">
        <v>244964.38594523678</v>
      </c>
      <c r="AG109" s="147">
        <v>1492727.6321652764</v>
      </c>
      <c r="AH109" s="124">
        <v>6086251.9823547723</v>
      </c>
      <c r="AI109" s="148"/>
      <c r="AJ109" s="127">
        <v>13301282</v>
      </c>
    </row>
    <row r="110" spans="2:37" s="80" customFormat="1" ht="15.75" thickBot="1" x14ac:dyDescent="0.3">
      <c r="G110" s="149"/>
      <c r="H110" s="149"/>
      <c r="I110" s="149"/>
      <c r="J110" s="149"/>
      <c r="K110" s="149"/>
      <c r="L110" s="149"/>
      <c r="M110" s="149"/>
      <c r="N110" s="149"/>
      <c r="O110" s="149"/>
      <c r="P110" s="149"/>
      <c r="Q110" s="150"/>
      <c r="R110" s="149"/>
      <c r="Y110" s="149"/>
      <c r="Z110" s="149"/>
      <c r="AA110" s="149"/>
      <c r="AB110" s="149"/>
      <c r="AC110" s="149"/>
      <c r="AD110" s="149"/>
      <c r="AE110" s="149"/>
      <c r="AF110" s="149"/>
      <c r="AG110" s="149"/>
      <c r="AH110" s="149"/>
      <c r="AI110" s="150"/>
      <c r="AJ110" s="149"/>
    </row>
    <row r="111" spans="2:37" s="80" customFormat="1" ht="15.75" thickBot="1" x14ac:dyDescent="0.3">
      <c r="B111" s="690" t="s">
        <v>210</v>
      </c>
      <c r="C111" s="691"/>
      <c r="D111" s="691"/>
      <c r="E111" s="691"/>
      <c r="F111" s="692"/>
      <c r="G111" s="151">
        <v>0</v>
      </c>
      <c r="H111" s="151">
        <v>0</v>
      </c>
      <c r="I111" s="151">
        <v>0</v>
      </c>
      <c r="J111" s="151">
        <v>0</v>
      </c>
      <c r="K111" s="151">
        <v>0</v>
      </c>
      <c r="L111" s="151">
        <v>0</v>
      </c>
      <c r="M111" s="151">
        <v>0</v>
      </c>
      <c r="N111" s="151">
        <v>0</v>
      </c>
      <c r="O111" s="152">
        <v>0</v>
      </c>
      <c r="P111" s="152">
        <v>0</v>
      </c>
      <c r="Q111" s="153" t="s">
        <v>211</v>
      </c>
      <c r="R111" s="154"/>
      <c r="Y111" s="151">
        <v>0</v>
      </c>
      <c r="Z111" s="151">
        <v>0</v>
      </c>
      <c r="AA111" s="151">
        <v>0</v>
      </c>
      <c r="AB111" s="151">
        <v>0</v>
      </c>
      <c r="AC111" s="151">
        <v>0</v>
      </c>
      <c r="AD111" s="151">
        <v>0</v>
      </c>
      <c r="AE111" s="151">
        <v>0</v>
      </c>
      <c r="AF111" s="151">
        <v>0</v>
      </c>
      <c r="AG111" s="152">
        <v>0</v>
      </c>
      <c r="AH111" s="152">
        <v>0</v>
      </c>
      <c r="AI111" s="153" t="s">
        <v>211</v>
      </c>
      <c r="AJ111" s="154"/>
      <c r="AK111" s="155"/>
    </row>
    <row r="112" spans="2:37" s="80" customFormat="1" ht="15.75" thickBot="1" x14ac:dyDescent="0.3">
      <c r="G112" s="156"/>
      <c r="H112" s="156"/>
      <c r="I112" s="156"/>
      <c r="J112" s="156"/>
      <c r="K112" s="156"/>
      <c r="L112" s="156"/>
      <c r="M112" s="156"/>
      <c r="N112" s="156"/>
      <c r="O112" s="156"/>
      <c r="P112" s="156"/>
      <c r="Q112" s="150"/>
      <c r="R112" s="149"/>
      <c r="Y112" s="156"/>
      <c r="Z112" s="156"/>
      <c r="AA112" s="156"/>
      <c r="AB112" s="156"/>
      <c r="AC112" s="156"/>
      <c r="AD112" s="156"/>
      <c r="AE112" s="156"/>
      <c r="AF112" s="156"/>
      <c r="AG112" s="156"/>
      <c r="AH112" s="156"/>
      <c r="AI112" s="150"/>
      <c r="AJ112" s="149"/>
    </row>
    <row r="113" spans="2:36" s="80" customFormat="1" ht="15.75" thickBot="1" x14ac:dyDescent="0.3">
      <c r="B113" s="693" t="s">
        <v>212</v>
      </c>
      <c r="C113" s="694"/>
      <c r="D113" s="694"/>
      <c r="E113" s="694"/>
      <c r="F113" s="688"/>
      <c r="G113" s="157">
        <f t="shared" ref="G113:O113" si="1">G34+G111+G62-G92-G100</f>
        <v>-506819.81241170561</v>
      </c>
      <c r="H113" s="157">
        <f t="shared" si="1"/>
        <v>-1972138.7375841585</v>
      </c>
      <c r="I113" s="157">
        <f t="shared" si="1"/>
        <v>7046.5425731170553</v>
      </c>
      <c r="J113" s="157">
        <f t="shared" si="1"/>
        <v>0</v>
      </c>
      <c r="K113" s="157">
        <f t="shared" si="1"/>
        <v>26802.421329195131</v>
      </c>
      <c r="L113" s="157">
        <f t="shared" si="1"/>
        <v>0</v>
      </c>
      <c r="M113" s="157">
        <f t="shared" si="1"/>
        <v>-2887232.856910266</v>
      </c>
      <c r="N113" s="157">
        <f t="shared" si="1"/>
        <v>-1129228.3795880578</v>
      </c>
      <c r="O113" s="152">
        <f t="shared" si="1"/>
        <v>3955440.5700000003</v>
      </c>
      <c r="P113" s="158">
        <f>P34+P111+P62-P92-P100</f>
        <v>-2506130.2525918754</v>
      </c>
      <c r="Q113" s="159" t="s">
        <v>213</v>
      </c>
      <c r="R113" s="154">
        <f>R34+R111+R62-R92-R100</f>
        <v>2821738</v>
      </c>
      <c r="T113" s="695" t="s">
        <v>212</v>
      </c>
      <c r="U113" s="696"/>
      <c r="V113" s="696"/>
      <c r="W113" s="696"/>
      <c r="X113" s="697"/>
      <c r="Y113" s="157">
        <v>-170607.50752637908</v>
      </c>
      <c r="Z113" s="157">
        <v>-1066496.7806992796</v>
      </c>
      <c r="AA113" s="157">
        <v>13908.683088340629</v>
      </c>
      <c r="AB113" s="157">
        <v>0</v>
      </c>
      <c r="AC113" s="157">
        <v>45086.720238116133</v>
      </c>
      <c r="AD113" s="157">
        <v>0</v>
      </c>
      <c r="AE113" s="157">
        <v>-3663256.820842579</v>
      </c>
      <c r="AF113" s="157">
        <v>-1256051.3819034514</v>
      </c>
      <c r="AG113" s="152">
        <v>1492727.8299999998</v>
      </c>
      <c r="AH113" s="158">
        <v>-4604689.2576452335</v>
      </c>
      <c r="AI113" s="159" t="s">
        <v>213</v>
      </c>
      <c r="AJ113" s="154">
        <v>2610340</v>
      </c>
    </row>
    <row r="114" spans="2:36" s="80" customFormat="1" ht="15" x14ac:dyDescent="0.25"/>
    <row r="115" spans="2:36" ht="12.75" customHeight="1" x14ac:dyDescent="0.2">
      <c r="B115" s="2" t="s">
        <v>214</v>
      </c>
    </row>
    <row r="116" spans="2:36" ht="12.75" customHeight="1" x14ac:dyDescent="0.2"/>
    <row r="117" spans="2:36" s="71" customFormat="1" x14ac:dyDescent="0.2"/>
    <row r="118" spans="2:36" s="71" customFormat="1" x14ac:dyDescent="0.2">
      <c r="B118" s="71" t="s">
        <v>58</v>
      </c>
      <c r="D118" s="71" t="s">
        <v>606</v>
      </c>
      <c r="F118" s="72"/>
      <c r="G118" s="73"/>
      <c r="J118" s="71" t="s">
        <v>607</v>
      </c>
      <c r="N118" s="74"/>
    </row>
    <row r="119" spans="2:36" s="71" customFormat="1" x14ac:dyDescent="0.2"/>
    <row r="120" spans="2:36" ht="12.75" customHeight="1" x14ac:dyDescent="0.2">
      <c r="G120" s="160"/>
      <c r="H120" s="160"/>
      <c r="I120" s="160"/>
      <c r="J120" s="160"/>
      <c r="K120" s="160"/>
      <c r="L120" s="160"/>
      <c r="M120" s="160"/>
      <c r="N120" s="160"/>
      <c r="O120" s="160"/>
      <c r="P120" s="160"/>
    </row>
    <row r="121" spans="2:36" ht="12.75" customHeight="1" x14ac:dyDescent="0.2"/>
    <row r="122" spans="2:36" ht="12.75" customHeight="1" x14ac:dyDescent="0.2"/>
    <row r="123" spans="2:36" ht="12.75" customHeight="1" x14ac:dyDescent="0.2"/>
  </sheetData>
  <mergeCells count="223">
    <mergeCell ref="B5:D5"/>
    <mergeCell ref="E5:F5"/>
    <mergeCell ref="G5:I5"/>
    <mergeCell ref="J5:K5"/>
    <mergeCell ref="B6:D6"/>
    <mergeCell ref="E6:F6"/>
    <mergeCell ref="G6:I6"/>
    <mergeCell ref="J6:K6"/>
    <mergeCell ref="B9:D9"/>
    <mergeCell ref="E9:F9"/>
    <mergeCell ref="G9:I9"/>
    <mergeCell ref="J9:K9"/>
    <mergeCell ref="B10:D10"/>
    <mergeCell ref="E10:F10"/>
    <mergeCell ref="G10:I10"/>
    <mergeCell ref="J10:K10"/>
    <mergeCell ref="B7:D7"/>
    <mergeCell ref="E7:F7"/>
    <mergeCell ref="G7:I7"/>
    <mergeCell ref="J7:K7"/>
    <mergeCell ref="B8:D8"/>
    <mergeCell ref="E8:F8"/>
    <mergeCell ref="G8:I8"/>
    <mergeCell ref="J8:K8"/>
    <mergeCell ref="B14:N14"/>
    <mergeCell ref="G15:H15"/>
    <mergeCell ref="E17:G17"/>
    <mergeCell ref="E18:G18"/>
    <mergeCell ref="B20:F20"/>
    <mergeCell ref="B21:F21"/>
    <mergeCell ref="B11:D11"/>
    <mergeCell ref="E11:F11"/>
    <mergeCell ref="G11:I11"/>
    <mergeCell ref="J11:K11"/>
    <mergeCell ref="B12:D12"/>
    <mergeCell ref="E12:F12"/>
    <mergeCell ref="G12:I12"/>
    <mergeCell ref="J12:K12"/>
    <mergeCell ref="M26:M32"/>
    <mergeCell ref="N26:N32"/>
    <mergeCell ref="O26:O32"/>
    <mergeCell ref="P26:P32"/>
    <mergeCell ref="Q26:Q32"/>
    <mergeCell ref="R26:R32"/>
    <mergeCell ref="G25:N25"/>
    <mergeCell ref="Y25:AF25"/>
    <mergeCell ref="B26:B32"/>
    <mergeCell ref="C26:F32"/>
    <mergeCell ref="G26:G32"/>
    <mergeCell ref="H26:H32"/>
    <mergeCell ref="I26:I32"/>
    <mergeCell ref="J26:J32"/>
    <mergeCell ref="K26:K32"/>
    <mergeCell ref="L26:L32"/>
    <mergeCell ref="C35:F35"/>
    <mergeCell ref="U35:X35"/>
    <mergeCell ref="C36:F36"/>
    <mergeCell ref="U36:X36"/>
    <mergeCell ref="C37:F37"/>
    <mergeCell ref="U37:X37"/>
    <mergeCell ref="AI26:AI32"/>
    <mergeCell ref="AJ26:AJ32"/>
    <mergeCell ref="C33:F33"/>
    <mergeCell ref="U33:X33"/>
    <mergeCell ref="C34:F34"/>
    <mergeCell ref="U34:X34"/>
    <mergeCell ref="AC26:AC32"/>
    <mergeCell ref="AD26:AD32"/>
    <mergeCell ref="AE26:AE32"/>
    <mergeCell ref="AF26:AF32"/>
    <mergeCell ref="AG26:AG32"/>
    <mergeCell ref="AH26:AH32"/>
    <mergeCell ref="T26:T32"/>
    <mergeCell ref="U26:X32"/>
    <mergeCell ref="Y26:Y32"/>
    <mergeCell ref="Z26:Z32"/>
    <mergeCell ref="AA26:AA32"/>
    <mergeCell ref="AB26:AB32"/>
    <mergeCell ref="C41:F41"/>
    <mergeCell ref="U41:X41"/>
    <mergeCell ref="C42:F42"/>
    <mergeCell ref="U42:X42"/>
    <mergeCell ref="C43:F43"/>
    <mergeCell ref="U43:X43"/>
    <mergeCell ref="C38:F38"/>
    <mergeCell ref="U38:X38"/>
    <mergeCell ref="C39:F39"/>
    <mergeCell ref="U39:X39"/>
    <mergeCell ref="C40:F40"/>
    <mergeCell ref="U40:X40"/>
    <mergeCell ref="C47:F47"/>
    <mergeCell ref="U47:X47"/>
    <mergeCell ref="C48:F48"/>
    <mergeCell ref="U48:X48"/>
    <mergeCell ref="C49:F49"/>
    <mergeCell ref="U49:X49"/>
    <mergeCell ref="C44:F44"/>
    <mergeCell ref="U44:X44"/>
    <mergeCell ref="C45:F45"/>
    <mergeCell ref="U45:X45"/>
    <mergeCell ref="C46:F46"/>
    <mergeCell ref="U46:X46"/>
    <mergeCell ref="C53:F53"/>
    <mergeCell ref="U53:X53"/>
    <mergeCell ref="C54:F54"/>
    <mergeCell ref="U54:X54"/>
    <mergeCell ref="C55:F55"/>
    <mergeCell ref="U55:X55"/>
    <mergeCell ref="C50:F50"/>
    <mergeCell ref="U50:X50"/>
    <mergeCell ref="C51:F51"/>
    <mergeCell ref="U51:X51"/>
    <mergeCell ref="C52:F52"/>
    <mergeCell ref="U52:X52"/>
    <mergeCell ref="C59:F59"/>
    <mergeCell ref="U59:X59"/>
    <mergeCell ref="C60:F60"/>
    <mergeCell ref="U60:X60"/>
    <mergeCell ref="C61:F61"/>
    <mergeCell ref="U61:X61"/>
    <mergeCell ref="C56:F56"/>
    <mergeCell ref="U56:X56"/>
    <mergeCell ref="C57:F57"/>
    <mergeCell ref="U57:X57"/>
    <mergeCell ref="C58:F58"/>
    <mergeCell ref="U58:X58"/>
    <mergeCell ref="C65:F65"/>
    <mergeCell ref="U65:X65"/>
    <mergeCell ref="C66:F66"/>
    <mergeCell ref="U66:X66"/>
    <mergeCell ref="C67:F67"/>
    <mergeCell ref="U67:X67"/>
    <mergeCell ref="C62:F62"/>
    <mergeCell ref="U62:X62"/>
    <mergeCell ref="C63:F63"/>
    <mergeCell ref="U63:X63"/>
    <mergeCell ref="C64:F64"/>
    <mergeCell ref="U64:X64"/>
    <mergeCell ref="C71:F71"/>
    <mergeCell ref="U71:X71"/>
    <mergeCell ref="C72:F72"/>
    <mergeCell ref="U72:X72"/>
    <mergeCell ref="C73:F73"/>
    <mergeCell ref="U73:X73"/>
    <mergeCell ref="C68:F68"/>
    <mergeCell ref="U68:X68"/>
    <mergeCell ref="C69:F69"/>
    <mergeCell ref="U69:X69"/>
    <mergeCell ref="C70:F70"/>
    <mergeCell ref="U70:X70"/>
    <mergeCell ref="C77:F77"/>
    <mergeCell ref="U77:X77"/>
    <mergeCell ref="C78:F78"/>
    <mergeCell ref="U78:X78"/>
    <mergeCell ref="C79:F79"/>
    <mergeCell ref="U79:X79"/>
    <mergeCell ref="C74:F74"/>
    <mergeCell ref="U74:X74"/>
    <mergeCell ref="C75:F75"/>
    <mergeCell ref="U75:X75"/>
    <mergeCell ref="C76:F76"/>
    <mergeCell ref="U76:X76"/>
    <mergeCell ref="C83:F83"/>
    <mergeCell ref="U83:X83"/>
    <mergeCell ref="C84:F84"/>
    <mergeCell ref="U84:X84"/>
    <mergeCell ref="C85:F85"/>
    <mergeCell ref="U85:X85"/>
    <mergeCell ref="C80:F80"/>
    <mergeCell ref="U80:X80"/>
    <mergeCell ref="C81:F81"/>
    <mergeCell ref="U81:X81"/>
    <mergeCell ref="C82:F82"/>
    <mergeCell ref="U82:X82"/>
    <mergeCell ref="C89:F89"/>
    <mergeCell ref="C90:F90"/>
    <mergeCell ref="C91:F91"/>
    <mergeCell ref="C92:F92"/>
    <mergeCell ref="U92:X92"/>
    <mergeCell ref="C93:F93"/>
    <mergeCell ref="U93:X93"/>
    <mergeCell ref="C86:F86"/>
    <mergeCell ref="U86:X86"/>
    <mergeCell ref="C87:F87"/>
    <mergeCell ref="U87:X87"/>
    <mergeCell ref="C88:F88"/>
    <mergeCell ref="U88:X88"/>
    <mergeCell ref="C97:F97"/>
    <mergeCell ref="U97:X97"/>
    <mergeCell ref="C98:F98"/>
    <mergeCell ref="U98:X98"/>
    <mergeCell ref="C99:F99"/>
    <mergeCell ref="U99:X99"/>
    <mergeCell ref="C94:F94"/>
    <mergeCell ref="S94:S95"/>
    <mergeCell ref="U94:X94"/>
    <mergeCell ref="C95:F95"/>
    <mergeCell ref="U95:X95"/>
    <mergeCell ref="C96:F96"/>
    <mergeCell ref="U96:X96"/>
    <mergeCell ref="C103:F103"/>
    <mergeCell ref="U103:X103"/>
    <mergeCell ref="C104:F104"/>
    <mergeCell ref="U104:X104"/>
    <mergeCell ref="C105:F105"/>
    <mergeCell ref="U105:X105"/>
    <mergeCell ref="C100:F100"/>
    <mergeCell ref="U100:X100"/>
    <mergeCell ref="C101:F101"/>
    <mergeCell ref="U101:X101"/>
    <mergeCell ref="C102:F102"/>
    <mergeCell ref="U102:X102"/>
    <mergeCell ref="C109:F109"/>
    <mergeCell ref="U109:X109"/>
    <mergeCell ref="B111:F111"/>
    <mergeCell ref="B113:F113"/>
    <mergeCell ref="T113:X113"/>
    <mergeCell ref="C106:F106"/>
    <mergeCell ref="U106:X106"/>
    <mergeCell ref="C107:F107"/>
    <mergeCell ref="U107:X107"/>
    <mergeCell ref="C108:F108"/>
    <mergeCell ref="U108:X108"/>
  </mergeCells>
  <printOptions horizontalCentered="1"/>
  <pageMargins left="0.70866141732283472" right="0.11811023622047245" top="0.74803149606299213" bottom="0.74803149606299213" header="0.31496062992125984" footer="0.31496062992125984"/>
  <pageSetup paperSize="9" scale="44" orientation="portrait" r:id="rId1"/>
  <colBreaks count="1" manualBreakCount="1">
    <brk id="18" max="1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34998626667073579"/>
    <outlinePr summaryBelow="0" summaryRight="0"/>
    <pageSetUpPr fitToPage="1"/>
  </sheetPr>
  <dimension ref="B1:R113"/>
  <sheetViews>
    <sheetView topLeftCell="A10" zoomScale="85" zoomScaleNormal="85" zoomScaleSheetLayoutView="85" workbookViewId="0">
      <selection activeCell="K39" sqref="K39:K45"/>
    </sheetView>
  </sheetViews>
  <sheetFormatPr defaultRowHeight="15" outlineLevelRow="1" x14ac:dyDescent="0.25"/>
  <cols>
    <col min="1" max="1" width="2" style="201" customWidth="1"/>
    <col min="2" max="5" width="11.42578125" style="201" customWidth="1"/>
    <col min="6" max="6" width="15.5703125" style="201" customWidth="1"/>
    <col min="7" max="7" width="13.85546875" style="201" customWidth="1"/>
    <col min="8" max="8" width="13.140625" style="201" customWidth="1"/>
    <col min="9" max="13" width="12.5703125" style="201" customWidth="1"/>
    <col min="14" max="14" width="16.7109375" style="201" customWidth="1"/>
    <col min="15" max="30" width="12.140625" style="201" customWidth="1"/>
    <col min="31" max="232" width="9.140625" style="201"/>
    <col min="233" max="233" width="2" style="201" customWidth="1"/>
    <col min="234" max="238" width="11.42578125" style="201" customWidth="1"/>
    <col min="239" max="248" width="12.5703125" style="201" customWidth="1"/>
    <col min="249" max="249" width="12.7109375" style="201" customWidth="1"/>
    <col min="250" max="488" width="9.140625" style="201"/>
    <col min="489" max="489" width="2" style="201" customWidth="1"/>
    <col min="490" max="494" width="11.42578125" style="201" customWidth="1"/>
    <col min="495" max="504" width="12.5703125" style="201" customWidth="1"/>
    <col min="505" max="505" width="12.7109375" style="201" customWidth="1"/>
    <col min="506" max="744" width="9.140625" style="201"/>
    <col min="745" max="745" width="2" style="201" customWidth="1"/>
    <col min="746" max="750" width="11.42578125" style="201" customWidth="1"/>
    <col min="751" max="760" width="12.5703125" style="201" customWidth="1"/>
    <col min="761" max="761" width="12.7109375" style="201" customWidth="1"/>
    <col min="762" max="1000" width="9.140625" style="201"/>
    <col min="1001" max="1001" width="2" style="201" customWidth="1"/>
    <col min="1002" max="1006" width="11.42578125" style="201" customWidth="1"/>
    <col min="1007" max="1016" width="12.5703125" style="201" customWidth="1"/>
    <col min="1017" max="1017" width="12.7109375" style="201" customWidth="1"/>
    <col min="1018" max="1256" width="9.140625" style="201"/>
    <col min="1257" max="1257" width="2" style="201" customWidth="1"/>
    <col min="1258" max="1262" width="11.42578125" style="201" customWidth="1"/>
    <col min="1263" max="1272" width="12.5703125" style="201" customWidth="1"/>
    <col min="1273" max="1273" width="12.7109375" style="201" customWidth="1"/>
    <col min="1274" max="1512" width="9.140625" style="201"/>
    <col min="1513" max="1513" width="2" style="201" customWidth="1"/>
    <col min="1514" max="1518" width="11.42578125" style="201" customWidth="1"/>
    <col min="1519" max="1528" width="12.5703125" style="201" customWidth="1"/>
    <col min="1529" max="1529" width="12.7109375" style="201" customWidth="1"/>
    <col min="1530" max="1768" width="9.140625" style="201"/>
    <col min="1769" max="1769" width="2" style="201" customWidth="1"/>
    <col min="1770" max="1774" width="11.42578125" style="201" customWidth="1"/>
    <col min="1775" max="1784" width="12.5703125" style="201" customWidth="1"/>
    <col min="1785" max="1785" width="12.7109375" style="201" customWidth="1"/>
    <col min="1786" max="2024" width="9.140625" style="201"/>
    <col min="2025" max="2025" width="2" style="201" customWidth="1"/>
    <col min="2026" max="2030" width="11.42578125" style="201" customWidth="1"/>
    <col min="2031" max="2040" width="12.5703125" style="201" customWidth="1"/>
    <col min="2041" max="2041" width="12.7109375" style="201" customWidth="1"/>
    <col min="2042" max="2280" width="9.140625" style="201"/>
    <col min="2281" max="2281" width="2" style="201" customWidth="1"/>
    <col min="2282" max="2286" width="11.42578125" style="201" customWidth="1"/>
    <col min="2287" max="2296" width="12.5703125" style="201" customWidth="1"/>
    <col min="2297" max="2297" width="12.7109375" style="201" customWidth="1"/>
    <col min="2298" max="2536" width="9.140625" style="201"/>
    <col min="2537" max="2537" width="2" style="201" customWidth="1"/>
    <col min="2538" max="2542" width="11.42578125" style="201" customWidth="1"/>
    <col min="2543" max="2552" width="12.5703125" style="201" customWidth="1"/>
    <col min="2553" max="2553" width="12.7109375" style="201" customWidth="1"/>
    <col min="2554" max="2792" width="9.140625" style="201"/>
    <col min="2793" max="2793" width="2" style="201" customWidth="1"/>
    <col min="2794" max="2798" width="11.42578125" style="201" customWidth="1"/>
    <col min="2799" max="2808" width="12.5703125" style="201" customWidth="1"/>
    <col min="2809" max="2809" width="12.7109375" style="201" customWidth="1"/>
    <col min="2810" max="3048" width="9.140625" style="201"/>
    <col min="3049" max="3049" width="2" style="201" customWidth="1"/>
    <col min="3050" max="3054" width="11.42578125" style="201" customWidth="1"/>
    <col min="3055" max="3064" width="12.5703125" style="201" customWidth="1"/>
    <col min="3065" max="3065" width="12.7109375" style="201" customWidth="1"/>
    <col min="3066" max="3304" width="9.140625" style="201"/>
    <col min="3305" max="3305" width="2" style="201" customWidth="1"/>
    <col min="3306" max="3310" width="11.42578125" style="201" customWidth="1"/>
    <col min="3311" max="3320" width="12.5703125" style="201" customWidth="1"/>
    <col min="3321" max="3321" width="12.7109375" style="201" customWidth="1"/>
    <col min="3322" max="3560" width="9.140625" style="201"/>
    <col min="3561" max="3561" width="2" style="201" customWidth="1"/>
    <col min="3562" max="3566" width="11.42578125" style="201" customWidth="1"/>
    <col min="3567" max="3576" width="12.5703125" style="201" customWidth="1"/>
    <col min="3577" max="3577" width="12.7109375" style="201" customWidth="1"/>
    <col min="3578" max="3816" width="9.140625" style="201"/>
    <col min="3817" max="3817" width="2" style="201" customWidth="1"/>
    <col min="3818" max="3822" width="11.42578125" style="201" customWidth="1"/>
    <col min="3823" max="3832" width="12.5703125" style="201" customWidth="1"/>
    <col min="3833" max="3833" width="12.7109375" style="201" customWidth="1"/>
    <col min="3834" max="4072" width="9.140625" style="201"/>
    <col min="4073" max="4073" width="2" style="201" customWidth="1"/>
    <col min="4074" max="4078" width="11.42578125" style="201" customWidth="1"/>
    <col min="4079" max="4088" width="12.5703125" style="201" customWidth="1"/>
    <col min="4089" max="4089" width="12.7109375" style="201" customWidth="1"/>
    <col min="4090" max="4328" width="9.140625" style="201"/>
    <col min="4329" max="4329" width="2" style="201" customWidth="1"/>
    <col min="4330" max="4334" width="11.42578125" style="201" customWidth="1"/>
    <col min="4335" max="4344" width="12.5703125" style="201" customWidth="1"/>
    <col min="4345" max="4345" width="12.7109375" style="201" customWidth="1"/>
    <col min="4346" max="4584" width="9.140625" style="201"/>
    <col min="4585" max="4585" width="2" style="201" customWidth="1"/>
    <col min="4586" max="4590" width="11.42578125" style="201" customWidth="1"/>
    <col min="4591" max="4600" width="12.5703125" style="201" customWidth="1"/>
    <col min="4601" max="4601" width="12.7109375" style="201" customWidth="1"/>
    <col min="4602" max="4840" width="9.140625" style="201"/>
    <col min="4841" max="4841" width="2" style="201" customWidth="1"/>
    <col min="4842" max="4846" width="11.42578125" style="201" customWidth="1"/>
    <col min="4847" max="4856" width="12.5703125" style="201" customWidth="1"/>
    <col min="4857" max="4857" width="12.7109375" style="201" customWidth="1"/>
    <col min="4858" max="5096" width="9.140625" style="201"/>
    <col min="5097" max="5097" width="2" style="201" customWidth="1"/>
    <col min="5098" max="5102" width="11.42578125" style="201" customWidth="1"/>
    <col min="5103" max="5112" width="12.5703125" style="201" customWidth="1"/>
    <col min="5113" max="5113" width="12.7109375" style="201" customWidth="1"/>
    <col min="5114" max="5352" width="9.140625" style="201"/>
    <col min="5353" max="5353" width="2" style="201" customWidth="1"/>
    <col min="5354" max="5358" width="11.42578125" style="201" customWidth="1"/>
    <col min="5359" max="5368" width="12.5703125" style="201" customWidth="1"/>
    <col min="5369" max="5369" width="12.7109375" style="201" customWidth="1"/>
    <col min="5370" max="5608" width="9.140625" style="201"/>
    <col min="5609" max="5609" width="2" style="201" customWidth="1"/>
    <col min="5610" max="5614" width="11.42578125" style="201" customWidth="1"/>
    <col min="5615" max="5624" width="12.5703125" style="201" customWidth="1"/>
    <col min="5625" max="5625" width="12.7109375" style="201" customWidth="1"/>
    <col min="5626" max="5864" width="9.140625" style="201"/>
    <col min="5865" max="5865" width="2" style="201" customWidth="1"/>
    <col min="5866" max="5870" width="11.42578125" style="201" customWidth="1"/>
    <col min="5871" max="5880" width="12.5703125" style="201" customWidth="1"/>
    <col min="5881" max="5881" width="12.7109375" style="201" customWidth="1"/>
    <col min="5882" max="6120" width="9.140625" style="201"/>
    <col min="6121" max="6121" width="2" style="201" customWidth="1"/>
    <col min="6122" max="6126" width="11.42578125" style="201" customWidth="1"/>
    <col min="6127" max="6136" width="12.5703125" style="201" customWidth="1"/>
    <col min="6137" max="6137" width="12.7109375" style="201" customWidth="1"/>
    <col min="6138" max="6376" width="9.140625" style="201"/>
    <col min="6377" max="6377" width="2" style="201" customWidth="1"/>
    <col min="6378" max="6382" width="11.42578125" style="201" customWidth="1"/>
    <col min="6383" max="6392" width="12.5703125" style="201" customWidth="1"/>
    <col min="6393" max="6393" width="12.7109375" style="201" customWidth="1"/>
    <col min="6394" max="6632" width="9.140625" style="201"/>
    <col min="6633" max="6633" width="2" style="201" customWidth="1"/>
    <col min="6634" max="6638" width="11.42578125" style="201" customWidth="1"/>
    <col min="6639" max="6648" width="12.5703125" style="201" customWidth="1"/>
    <col min="6649" max="6649" width="12.7109375" style="201" customWidth="1"/>
    <col min="6650" max="6888" width="9.140625" style="201"/>
    <col min="6889" max="6889" width="2" style="201" customWidth="1"/>
    <col min="6890" max="6894" width="11.42578125" style="201" customWidth="1"/>
    <col min="6895" max="6904" width="12.5703125" style="201" customWidth="1"/>
    <col min="6905" max="6905" width="12.7109375" style="201" customWidth="1"/>
    <col min="6906" max="7144" width="9.140625" style="201"/>
    <col min="7145" max="7145" width="2" style="201" customWidth="1"/>
    <col min="7146" max="7150" width="11.42578125" style="201" customWidth="1"/>
    <col min="7151" max="7160" width="12.5703125" style="201" customWidth="1"/>
    <col min="7161" max="7161" width="12.7109375" style="201" customWidth="1"/>
    <col min="7162" max="7400" width="9.140625" style="201"/>
    <col min="7401" max="7401" width="2" style="201" customWidth="1"/>
    <col min="7402" max="7406" width="11.42578125" style="201" customWidth="1"/>
    <col min="7407" max="7416" width="12.5703125" style="201" customWidth="1"/>
    <col min="7417" max="7417" width="12.7109375" style="201" customWidth="1"/>
    <col min="7418" max="7656" width="9.140625" style="201"/>
    <col min="7657" max="7657" width="2" style="201" customWidth="1"/>
    <col min="7658" max="7662" width="11.42578125" style="201" customWidth="1"/>
    <col min="7663" max="7672" width="12.5703125" style="201" customWidth="1"/>
    <col min="7673" max="7673" width="12.7109375" style="201" customWidth="1"/>
    <col min="7674" max="7912" width="9.140625" style="201"/>
    <col min="7913" max="7913" width="2" style="201" customWidth="1"/>
    <col min="7914" max="7918" width="11.42578125" style="201" customWidth="1"/>
    <col min="7919" max="7928" width="12.5703125" style="201" customWidth="1"/>
    <col min="7929" max="7929" width="12.7109375" style="201" customWidth="1"/>
    <col min="7930" max="8168" width="9.140625" style="201"/>
    <col min="8169" max="8169" width="2" style="201" customWidth="1"/>
    <col min="8170" max="8174" width="11.42578125" style="201" customWidth="1"/>
    <col min="8175" max="8184" width="12.5703125" style="201" customWidth="1"/>
    <col min="8185" max="8185" width="12.7109375" style="201" customWidth="1"/>
    <col min="8186" max="8424" width="9.140625" style="201"/>
    <col min="8425" max="8425" width="2" style="201" customWidth="1"/>
    <col min="8426" max="8430" width="11.42578125" style="201" customWidth="1"/>
    <col min="8431" max="8440" width="12.5703125" style="201" customWidth="1"/>
    <col min="8441" max="8441" width="12.7109375" style="201" customWidth="1"/>
    <col min="8442" max="8680" width="9.140625" style="201"/>
    <col min="8681" max="8681" width="2" style="201" customWidth="1"/>
    <col min="8682" max="8686" width="11.42578125" style="201" customWidth="1"/>
    <col min="8687" max="8696" width="12.5703125" style="201" customWidth="1"/>
    <col min="8697" max="8697" width="12.7109375" style="201" customWidth="1"/>
    <col min="8698" max="8936" width="9.140625" style="201"/>
    <col min="8937" max="8937" width="2" style="201" customWidth="1"/>
    <col min="8938" max="8942" width="11.42578125" style="201" customWidth="1"/>
    <col min="8943" max="8952" width="12.5703125" style="201" customWidth="1"/>
    <col min="8953" max="8953" width="12.7109375" style="201" customWidth="1"/>
    <col min="8954" max="9192" width="9.140625" style="201"/>
    <col min="9193" max="9193" width="2" style="201" customWidth="1"/>
    <col min="9194" max="9198" width="11.42578125" style="201" customWidth="1"/>
    <col min="9199" max="9208" width="12.5703125" style="201" customWidth="1"/>
    <col min="9209" max="9209" width="12.7109375" style="201" customWidth="1"/>
    <col min="9210" max="9448" width="9.140625" style="201"/>
    <col min="9449" max="9449" width="2" style="201" customWidth="1"/>
    <col min="9450" max="9454" width="11.42578125" style="201" customWidth="1"/>
    <col min="9455" max="9464" width="12.5703125" style="201" customWidth="1"/>
    <col min="9465" max="9465" width="12.7109375" style="201" customWidth="1"/>
    <col min="9466" max="9704" width="9.140625" style="201"/>
    <col min="9705" max="9705" width="2" style="201" customWidth="1"/>
    <col min="9706" max="9710" width="11.42578125" style="201" customWidth="1"/>
    <col min="9711" max="9720" width="12.5703125" style="201" customWidth="1"/>
    <col min="9721" max="9721" width="12.7109375" style="201" customWidth="1"/>
    <col min="9722" max="9960" width="9.140625" style="201"/>
    <col min="9961" max="9961" width="2" style="201" customWidth="1"/>
    <col min="9962" max="9966" width="11.42578125" style="201" customWidth="1"/>
    <col min="9967" max="9976" width="12.5703125" style="201" customWidth="1"/>
    <col min="9977" max="9977" width="12.7109375" style="201" customWidth="1"/>
    <col min="9978" max="10216" width="9.140625" style="201"/>
    <col min="10217" max="10217" width="2" style="201" customWidth="1"/>
    <col min="10218" max="10222" width="11.42578125" style="201" customWidth="1"/>
    <col min="10223" max="10232" width="12.5703125" style="201" customWidth="1"/>
    <col min="10233" max="10233" width="12.7109375" style="201" customWidth="1"/>
    <col min="10234" max="10472" width="9.140625" style="201"/>
    <col min="10473" max="10473" width="2" style="201" customWidth="1"/>
    <col min="10474" max="10478" width="11.42578125" style="201" customWidth="1"/>
    <col min="10479" max="10488" width="12.5703125" style="201" customWidth="1"/>
    <col min="10489" max="10489" width="12.7109375" style="201" customWidth="1"/>
    <col min="10490" max="10728" width="9.140625" style="201"/>
    <col min="10729" max="10729" width="2" style="201" customWidth="1"/>
    <col min="10730" max="10734" width="11.42578125" style="201" customWidth="1"/>
    <col min="10735" max="10744" width="12.5703125" style="201" customWidth="1"/>
    <col min="10745" max="10745" width="12.7109375" style="201" customWidth="1"/>
    <col min="10746" max="10984" width="9.140625" style="201"/>
    <col min="10985" max="10985" width="2" style="201" customWidth="1"/>
    <col min="10986" max="10990" width="11.42578125" style="201" customWidth="1"/>
    <col min="10991" max="11000" width="12.5703125" style="201" customWidth="1"/>
    <col min="11001" max="11001" width="12.7109375" style="201" customWidth="1"/>
    <col min="11002" max="11240" width="9.140625" style="201"/>
    <col min="11241" max="11241" width="2" style="201" customWidth="1"/>
    <col min="11242" max="11246" width="11.42578125" style="201" customWidth="1"/>
    <col min="11247" max="11256" width="12.5703125" style="201" customWidth="1"/>
    <col min="11257" max="11257" width="12.7109375" style="201" customWidth="1"/>
    <col min="11258" max="11496" width="9.140625" style="201"/>
    <col min="11497" max="11497" width="2" style="201" customWidth="1"/>
    <col min="11498" max="11502" width="11.42578125" style="201" customWidth="1"/>
    <col min="11503" max="11512" width="12.5703125" style="201" customWidth="1"/>
    <col min="11513" max="11513" width="12.7109375" style="201" customWidth="1"/>
    <col min="11514" max="11752" width="9.140625" style="201"/>
    <col min="11753" max="11753" width="2" style="201" customWidth="1"/>
    <col min="11754" max="11758" width="11.42578125" style="201" customWidth="1"/>
    <col min="11759" max="11768" width="12.5703125" style="201" customWidth="1"/>
    <col min="11769" max="11769" width="12.7109375" style="201" customWidth="1"/>
    <col min="11770" max="12008" width="9.140625" style="201"/>
    <col min="12009" max="12009" width="2" style="201" customWidth="1"/>
    <col min="12010" max="12014" width="11.42578125" style="201" customWidth="1"/>
    <col min="12015" max="12024" width="12.5703125" style="201" customWidth="1"/>
    <col min="12025" max="12025" width="12.7109375" style="201" customWidth="1"/>
    <col min="12026" max="12264" width="9.140625" style="201"/>
    <col min="12265" max="12265" width="2" style="201" customWidth="1"/>
    <col min="12266" max="12270" width="11.42578125" style="201" customWidth="1"/>
    <col min="12271" max="12280" width="12.5703125" style="201" customWidth="1"/>
    <col min="12281" max="12281" width="12.7109375" style="201" customWidth="1"/>
    <col min="12282" max="12520" width="9.140625" style="201"/>
    <col min="12521" max="12521" width="2" style="201" customWidth="1"/>
    <col min="12522" max="12526" width="11.42578125" style="201" customWidth="1"/>
    <col min="12527" max="12536" width="12.5703125" style="201" customWidth="1"/>
    <col min="12537" max="12537" width="12.7109375" style="201" customWidth="1"/>
    <col min="12538" max="12776" width="9.140625" style="201"/>
    <col min="12777" max="12777" width="2" style="201" customWidth="1"/>
    <col min="12778" max="12782" width="11.42578125" style="201" customWidth="1"/>
    <col min="12783" max="12792" width="12.5703125" style="201" customWidth="1"/>
    <col min="12793" max="12793" width="12.7109375" style="201" customWidth="1"/>
    <col min="12794" max="13032" width="9.140625" style="201"/>
    <col min="13033" max="13033" width="2" style="201" customWidth="1"/>
    <col min="13034" max="13038" width="11.42578125" style="201" customWidth="1"/>
    <col min="13039" max="13048" width="12.5703125" style="201" customWidth="1"/>
    <col min="13049" max="13049" width="12.7109375" style="201" customWidth="1"/>
    <col min="13050" max="13288" width="9.140625" style="201"/>
    <col min="13289" max="13289" width="2" style="201" customWidth="1"/>
    <col min="13290" max="13294" width="11.42578125" style="201" customWidth="1"/>
    <col min="13295" max="13304" width="12.5703125" style="201" customWidth="1"/>
    <col min="13305" max="13305" width="12.7109375" style="201" customWidth="1"/>
    <col min="13306" max="13544" width="9.140625" style="201"/>
    <col min="13545" max="13545" width="2" style="201" customWidth="1"/>
    <col min="13546" max="13550" width="11.42578125" style="201" customWidth="1"/>
    <col min="13551" max="13560" width="12.5703125" style="201" customWidth="1"/>
    <col min="13561" max="13561" width="12.7109375" style="201" customWidth="1"/>
    <col min="13562" max="13800" width="9.140625" style="201"/>
    <col min="13801" max="13801" width="2" style="201" customWidth="1"/>
    <col min="13802" max="13806" width="11.42578125" style="201" customWidth="1"/>
    <col min="13807" max="13816" width="12.5703125" style="201" customWidth="1"/>
    <col min="13817" max="13817" width="12.7109375" style="201" customWidth="1"/>
    <col min="13818" max="14056" width="9.140625" style="201"/>
    <col min="14057" max="14057" width="2" style="201" customWidth="1"/>
    <col min="14058" max="14062" width="11.42578125" style="201" customWidth="1"/>
    <col min="14063" max="14072" width="12.5703125" style="201" customWidth="1"/>
    <col min="14073" max="14073" width="12.7109375" style="201" customWidth="1"/>
    <col min="14074" max="14312" width="9.140625" style="201"/>
    <col min="14313" max="14313" width="2" style="201" customWidth="1"/>
    <col min="14314" max="14318" width="11.42578125" style="201" customWidth="1"/>
    <col min="14319" max="14328" width="12.5703125" style="201" customWidth="1"/>
    <col min="14329" max="14329" width="12.7109375" style="201" customWidth="1"/>
    <col min="14330" max="14568" width="9.140625" style="201"/>
    <col min="14569" max="14569" width="2" style="201" customWidth="1"/>
    <col min="14570" max="14574" width="11.42578125" style="201" customWidth="1"/>
    <col min="14575" max="14584" width="12.5703125" style="201" customWidth="1"/>
    <col min="14585" max="14585" width="12.7109375" style="201" customWidth="1"/>
    <col min="14586" max="14824" width="9.140625" style="201"/>
    <col min="14825" max="14825" width="2" style="201" customWidth="1"/>
    <col min="14826" max="14830" width="11.42578125" style="201" customWidth="1"/>
    <col min="14831" max="14840" width="12.5703125" style="201" customWidth="1"/>
    <col min="14841" max="14841" width="12.7109375" style="201" customWidth="1"/>
    <col min="14842" max="15080" width="9.140625" style="201"/>
    <col min="15081" max="15081" width="2" style="201" customWidth="1"/>
    <col min="15082" max="15086" width="11.42578125" style="201" customWidth="1"/>
    <col min="15087" max="15096" width="12.5703125" style="201" customWidth="1"/>
    <col min="15097" max="15097" width="12.7109375" style="201" customWidth="1"/>
    <col min="15098" max="15336" width="9.140625" style="201"/>
    <col min="15337" max="15337" width="2" style="201" customWidth="1"/>
    <col min="15338" max="15342" width="11.42578125" style="201" customWidth="1"/>
    <col min="15343" max="15352" width="12.5703125" style="201" customWidth="1"/>
    <col min="15353" max="15353" width="12.7109375" style="201" customWidth="1"/>
    <col min="15354" max="15592" width="9.140625" style="201"/>
    <col min="15593" max="15593" width="2" style="201" customWidth="1"/>
    <col min="15594" max="15598" width="11.42578125" style="201" customWidth="1"/>
    <col min="15599" max="15608" width="12.5703125" style="201" customWidth="1"/>
    <col min="15609" max="15609" width="12.7109375" style="201" customWidth="1"/>
    <col min="15610" max="15848" width="9.140625" style="201"/>
    <col min="15849" max="15849" width="2" style="201" customWidth="1"/>
    <col min="15850" max="15854" width="11.42578125" style="201" customWidth="1"/>
    <col min="15855" max="15864" width="12.5703125" style="201" customWidth="1"/>
    <col min="15865" max="15865" width="12.7109375" style="201" customWidth="1"/>
    <col min="15866" max="16104" width="9.140625" style="201"/>
    <col min="16105" max="16105" width="2" style="201" customWidth="1"/>
    <col min="16106" max="16110" width="11.42578125" style="201" customWidth="1"/>
    <col min="16111" max="16120" width="12.5703125" style="201" customWidth="1"/>
    <col min="16121" max="16121" width="12.7109375" style="201" customWidth="1"/>
    <col min="16122" max="16384" width="9.140625" style="201"/>
  </cols>
  <sheetData>
    <row r="1" spans="2:14" s="161" customFormat="1" ht="12.75" customHeight="1" x14ac:dyDescent="0.2"/>
    <row r="2" spans="2:14" s="161" customFormat="1" ht="12.75" customHeight="1" outlineLevel="1" x14ac:dyDescent="0.2">
      <c r="B2" s="162"/>
      <c r="H2" s="161" t="s">
        <v>0</v>
      </c>
    </row>
    <row r="3" spans="2:14" s="161" customFormat="1" ht="12.75" customHeight="1" outlineLevel="1" x14ac:dyDescent="0.2">
      <c r="H3" s="161" t="s">
        <v>215</v>
      </c>
    </row>
    <row r="4" spans="2:14" s="161" customFormat="1" ht="12.75" customHeight="1" outlineLevel="1" x14ac:dyDescent="0.2">
      <c r="N4" s="163"/>
    </row>
    <row r="5" spans="2:14" s="161" customFormat="1" ht="12.75" customHeight="1" outlineLevel="1" x14ac:dyDescent="0.2">
      <c r="B5" s="803" t="s">
        <v>2</v>
      </c>
      <c r="C5" s="804"/>
      <c r="D5" s="805"/>
      <c r="E5" s="815"/>
      <c r="F5" s="815"/>
      <c r="G5" s="803" t="s">
        <v>3</v>
      </c>
      <c r="H5" s="804"/>
      <c r="I5" s="805"/>
      <c r="J5" s="806"/>
      <c r="K5" s="811"/>
      <c r="L5" s="811"/>
      <c r="M5" s="807"/>
      <c r="N5" s="164"/>
    </row>
    <row r="6" spans="2:14" s="161" customFormat="1" ht="12.75" customHeight="1" outlineLevel="1" x14ac:dyDescent="0.2">
      <c r="B6" s="803" t="s">
        <v>4</v>
      </c>
      <c r="C6" s="804"/>
      <c r="D6" s="805"/>
      <c r="E6" s="806" t="s">
        <v>594</v>
      </c>
      <c r="F6" s="807"/>
      <c r="G6" s="803" t="s">
        <v>5</v>
      </c>
      <c r="H6" s="804"/>
      <c r="I6" s="805"/>
      <c r="J6" s="806" t="s">
        <v>599</v>
      </c>
      <c r="K6" s="811"/>
      <c r="L6" s="811"/>
      <c r="M6" s="807"/>
      <c r="N6" s="164"/>
    </row>
    <row r="7" spans="2:14" s="161" customFormat="1" ht="12.75" customHeight="1" outlineLevel="1" x14ac:dyDescent="0.2">
      <c r="B7" s="803" t="s">
        <v>6</v>
      </c>
      <c r="C7" s="804"/>
      <c r="D7" s="805"/>
      <c r="E7" s="806">
        <v>186442084</v>
      </c>
      <c r="F7" s="807"/>
      <c r="G7" s="803" t="s">
        <v>7</v>
      </c>
      <c r="H7" s="804"/>
      <c r="I7" s="805"/>
      <c r="J7" s="806" t="s">
        <v>600</v>
      </c>
      <c r="K7" s="811"/>
      <c r="L7" s="811"/>
      <c r="M7" s="807"/>
      <c r="N7" s="164"/>
    </row>
    <row r="8" spans="2:14" s="161" customFormat="1" ht="12.75" customHeight="1" outlineLevel="1" x14ac:dyDescent="0.2">
      <c r="B8" s="803" t="s">
        <v>8</v>
      </c>
      <c r="C8" s="804"/>
      <c r="D8" s="805"/>
      <c r="E8" s="806" t="s">
        <v>595</v>
      </c>
      <c r="F8" s="807"/>
      <c r="G8" s="803" t="s">
        <v>9</v>
      </c>
      <c r="H8" s="804"/>
      <c r="I8" s="805"/>
      <c r="J8" s="806" t="s">
        <v>601</v>
      </c>
      <c r="K8" s="811"/>
      <c r="L8" s="811"/>
      <c r="M8" s="807"/>
      <c r="N8" s="164"/>
    </row>
    <row r="9" spans="2:14" s="161" customFormat="1" ht="12.75" customHeight="1" outlineLevel="1" x14ac:dyDescent="0.2">
      <c r="B9" s="803" t="s">
        <v>9</v>
      </c>
      <c r="C9" s="804"/>
      <c r="D9" s="805"/>
      <c r="E9" s="806" t="s">
        <v>596</v>
      </c>
      <c r="F9" s="807"/>
      <c r="G9" s="803" t="s">
        <v>10</v>
      </c>
      <c r="H9" s="804"/>
      <c r="I9" s="805"/>
      <c r="J9" s="806" t="s">
        <v>596</v>
      </c>
      <c r="K9" s="811"/>
      <c r="L9" s="811"/>
      <c r="M9" s="807"/>
      <c r="N9" s="164"/>
    </row>
    <row r="10" spans="2:14" s="161" customFormat="1" ht="12.75" customHeight="1" outlineLevel="1" x14ac:dyDescent="0.2">
      <c r="B10" s="803" t="s">
        <v>10</v>
      </c>
      <c r="C10" s="804"/>
      <c r="D10" s="805"/>
      <c r="E10" s="806" t="s">
        <v>596</v>
      </c>
      <c r="F10" s="807"/>
      <c r="G10" s="803" t="s">
        <v>11</v>
      </c>
      <c r="H10" s="804"/>
      <c r="I10" s="805"/>
      <c r="J10" s="806" t="s">
        <v>602</v>
      </c>
      <c r="K10" s="811"/>
      <c r="L10" s="811"/>
      <c r="M10" s="807"/>
      <c r="N10" s="164"/>
    </row>
    <row r="11" spans="2:14" s="161" customFormat="1" ht="12.75" customHeight="1" outlineLevel="1" x14ac:dyDescent="0.2">
      <c r="B11" s="803" t="s">
        <v>12</v>
      </c>
      <c r="C11" s="804"/>
      <c r="D11" s="805"/>
      <c r="E11" s="806" t="s">
        <v>597</v>
      </c>
      <c r="F11" s="807"/>
      <c r="G11" s="808"/>
      <c r="H11" s="809"/>
      <c r="I11" s="810"/>
      <c r="J11" s="806"/>
      <c r="K11" s="811"/>
      <c r="L11" s="811"/>
      <c r="M11" s="807"/>
      <c r="N11" s="164"/>
    </row>
    <row r="12" spans="2:14" s="161" customFormat="1" ht="12.75" customHeight="1" outlineLevel="1" x14ac:dyDescent="0.2">
      <c r="B12" s="803" t="s">
        <v>11</v>
      </c>
      <c r="C12" s="804"/>
      <c r="D12" s="805"/>
      <c r="E12" s="806" t="s">
        <v>598</v>
      </c>
      <c r="F12" s="807"/>
      <c r="G12" s="808"/>
      <c r="H12" s="809"/>
      <c r="I12" s="810"/>
      <c r="J12" s="806"/>
      <c r="K12" s="811"/>
      <c r="L12" s="811"/>
      <c r="M12" s="807"/>
      <c r="N12" s="164"/>
    </row>
    <row r="13" spans="2:14" s="161" customFormat="1" ht="12.75" customHeight="1" outlineLevel="1" x14ac:dyDescent="0.2"/>
    <row r="14" spans="2:14" s="161" customFormat="1" ht="15.75" x14ac:dyDescent="0.2">
      <c r="B14" s="812" t="s">
        <v>609</v>
      </c>
      <c r="C14" s="812"/>
      <c r="D14" s="812"/>
      <c r="E14" s="812"/>
      <c r="F14" s="812"/>
      <c r="G14" s="812"/>
      <c r="H14" s="812"/>
      <c r="I14" s="812"/>
      <c r="J14" s="812"/>
      <c r="K14" s="812"/>
      <c r="L14" s="812"/>
      <c r="M14" s="812"/>
      <c r="N14" s="812"/>
    </row>
    <row r="15" spans="2:14" s="161" customFormat="1" ht="12.75" customHeight="1" x14ac:dyDescent="0.2">
      <c r="B15" s="161" t="s">
        <v>13</v>
      </c>
      <c r="D15" s="165"/>
      <c r="E15" s="165"/>
      <c r="F15" s="165"/>
      <c r="G15" s="165"/>
      <c r="H15" s="165"/>
      <c r="I15" s="165"/>
      <c r="J15" s="165"/>
      <c r="K15" s="165"/>
      <c r="L15" s="165"/>
      <c r="M15" s="165"/>
      <c r="N15" s="165"/>
    </row>
    <row r="16" spans="2:14" s="161" customFormat="1" ht="12.75" customHeight="1" x14ac:dyDescent="0.2"/>
    <row r="17" spans="2:17" s="161" customFormat="1" ht="12.75" customHeight="1" x14ac:dyDescent="0.2">
      <c r="E17" s="762">
        <v>42795</v>
      </c>
      <c r="F17" s="762"/>
      <c r="G17" s="762"/>
    </row>
    <row r="18" spans="2:17" s="161" customFormat="1" ht="12.75" customHeight="1" x14ac:dyDescent="0.2">
      <c r="E18" s="678" t="s">
        <v>14</v>
      </c>
      <c r="F18" s="678"/>
      <c r="G18" s="678"/>
    </row>
    <row r="19" spans="2:17" s="161" customFormat="1" ht="12.75" customHeight="1" x14ac:dyDescent="0.2"/>
    <row r="20" spans="2:17" s="161" customFormat="1" ht="12.75" customHeight="1" x14ac:dyDescent="0.2">
      <c r="B20" s="813" t="s">
        <v>15</v>
      </c>
      <c r="C20" s="813"/>
      <c r="D20" s="813"/>
      <c r="E20" s="813"/>
      <c r="F20" s="813"/>
    </row>
    <row r="21" spans="2:17" s="161" customFormat="1" ht="12.75" customHeight="1" x14ac:dyDescent="0.2">
      <c r="B21" s="814"/>
      <c r="C21" s="814"/>
      <c r="D21" s="814"/>
      <c r="E21" s="814"/>
      <c r="F21" s="814"/>
    </row>
    <row r="22" spans="2:17" s="161" customFormat="1" ht="12.75" customHeight="1" x14ac:dyDescent="0.2"/>
    <row r="23" spans="2:17" s="161" customFormat="1" ht="12.75" customHeight="1" thickBot="1" x14ac:dyDescent="0.25">
      <c r="B23" s="161" t="s">
        <v>16</v>
      </c>
      <c r="C23" s="166"/>
      <c r="D23" s="166"/>
      <c r="E23" s="167" t="s">
        <v>604</v>
      </c>
      <c r="G23" s="163"/>
    </row>
    <row r="24" spans="2:17" s="161" customFormat="1" ht="12.75" customHeight="1" thickBot="1" x14ac:dyDescent="0.25">
      <c r="G24" s="797" t="s">
        <v>17</v>
      </c>
      <c r="H24" s="798"/>
      <c r="I24" s="798"/>
      <c r="J24" s="798"/>
      <c r="K24" s="798"/>
      <c r="L24" s="798"/>
      <c r="M24" s="798"/>
      <c r="N24" s="799"/>
    </row>
    <row r="25" spans="2:17" s="168" customFormat="1" ht="12.75" customHeight="1" x14ac:dyDescent="0.25">
      <c r="B25" s="788"/>
      <c r="C25" s="789"/>
      <c r="D25" s="789"/>
      <c r="E25" s="789"/>
      <c r="F25" s="789"/>
      <c r="G25" s="794" t="s">
        <v>20</v>
      </c>
      <c r="H25" s="779" t="s">
        <v>65</v>
      </c>
      <c r="I25" s="779" t="s">
        <v>66</v>
      </c>
      <c r="J25" s="779" t="s">
        <v>23</v>
      </c>
      <c r="K25" s="779" t="s">
        <v>24</v>
      </c>
      <c r="L25" s="779" t="s">
        <v>25</v>
      </c>
      <c r="M25" s="779" t="s">
        <v>26</v>
      </c>
      <c r="N25" s="782" t="s">
        <v>27</v>
      </c>
      <c r="O25" s="800" t="s">
        <v>71</v>
      </c>
      <c r="P25" s="779" t="s">
        <v>17</v>
      </c>
      <c r="Q25" s="770" t="s">
        <v>30</v>
      </c>
    </row>
    <row r="26" spans="2:17" s="168" customFormat="1" ht="12.75" customHeight="1" x14ac:dyDescent="0.25">
      <c r="B26" s="790"/>
      <c r="C26" s="791"/>
      <c r="D26" s="791"/>
      <c r="E26" s="791"/>
      <c r="F26" s="791"/>
      <c r="G26" s="795"/>
      <c r="H26" s="780"/>
      <c r="I26" s="780"/>
      <c r="J26" s="780"/>
      <c r="K26" s="780"/>
      <c r="L26" s="780"/>
      <c r="M26" s="780"/>
      <c r="N26" s="783"/>
      <c r="O26" s="801"/>
      <c r="P26" s="780"/>
      <c r="Q26" s="771"/>
    </row>
    <row r="27" spans="2:17" s="168" customFormat="1" ht="12.75" customHeight="1" x14ac:dyDescent="0.25">
      <c r="B27" s="790"/>
      <c r="C27" s="791"/>
      <c r="D27" s="791"/>
      <c r="E27" s="791"/>
      <c r="F27" s="791"/>
      <c r="G27" s="795"/>
      <c r="H27" s="780"/>
      <c r="I27" s="780"/>
      <c r="J27" s="780"/>
      <c r="K27" s="780"/>
      <c r="L27" s="780"/>
      <c r="M27" s="780"/>
      <c r="N27" s="783"/>
      <c r="O27" s="801"/>
      <c r="P27" s="780"/>
      <c r="Q27" s="771"/>
    </row>
    <row r="28" spans="2:17" s="168" customFormat="1" ht="12.75" customHeight="1" x14ac:dyDescent="0.25">
      <c r="B28" s="790"/>
      <c r="C28" s="791"/>
      <c r="D28" s="791"/>
      <c r="E28" s="791"/>
      <c r="F28" s="791"/>
      <c r="G28" s="795"/>
      <c r="H28" s="780"/>
      <c r="I28" s="780"/>
      <c r="J28" s="780"/>
      <c r="K28" s="780"/>
      <c r="L28" s="780"/>
      <c r="M28" s="780"/>
      <c r="N28" s="783"/>
      <c r="O28" s="801"/>
      <c r="P28" s="780"/>
      <c r="Q28" s="771"/>
    </row>
    <row r="29" spans="2:17" s="168" customFormat="1" ht="12.75" customHeight="1" x14ac:dyDescent="0.25">
      <c r="B29" s="790"/>
      <c r="C29" s="791"/>
      <c r="D29" s="791"/>
      <c r="E29" s="791"/>
      <c r="F29" s="791"/>
      <c r="G29" s="795"/>
      <c r="H29" s="780"/>
      <c r="I29" s="780"/>
      <c r="J29" s="780"/>
      <c r="K29" s="780"/>
      <c r="L29" s="780"/>
      <c r="M29" s="780"/>
      <c r="N29" s="783"/>
      <c r="O29" s="801"/>
      <c r="P29" s="780"/>
      <c r="Q29" s="771"/>
    </row>
    <row r="30" spans="2:17" s="168" customFormat="1" ht="12.75" customHeight="1" x14ac:dyDescent="0.25">
      <c r="B30" s="790"/>
      <c r="C30" s="791"/>
      <c r="D30" s="791"/>
      <c r="E30" s="791"/>
      <c r="F30" s="791"/>
      <c r="G30" s="795"/>
      <c r="H30" s="780"/>
      <c r="I30" s="780"/>
      <c r="J30" s="780"/>
      <c r="K30" s="780"/>
      <c r="L30" s="780"/>
      <c r="M30" s="780"/>
      <c r="N30" s="783"/>
      <c r="O30" s="801"/>
      <c r="P30" s="780"/>
      <c r="Q30" s="771"/>
    </row>
    <row r="31" spans="2:17" s="168" customFormat="1" ht="12.75" customHeight="1" thickBot="1" x14ac:dyDescent="0.3">
      <c r="B31" s="792"/>
      <c r="C31" s="793"/>
      <c r="D31" s="793"/>
      <c r="E31" s="793"/>
      <c r="F31" s="793"/>
      <c r="G31" s="796"/>
      <c r="H31" s="781"/>
      <c r="I31" s="781"/>
      <c r="J31" s="781"/>
      <c r="K31" s="781"/>
      <c r="L31" s="781"/>
      <c r="M31" s="781"/>
      <c r="N31" s="784"/>
      <c r="O31" s="802"/>
      <c r="P31" s="781"/>
      <c r="Q31" s="772"/>
    </row>
    <row r="32" spans="2:17" s="168" customFormat="1" ht="13.5" customHeight="1" x14ac:dyDescent="0.25">
      <c r="B32" s="773" t="s">
        <v>30</v>
      </c>
      <c r="C32" s="774"/>
      <c r="D32" s="774"/>
      <c r="E32" s="774"/>
      <c r="F32" s="774"/>
      <c r="G32" s="169" t="s">
        <v>72</v>
      </c>
      <c r="H32" s="170" t="s">
        <v>73</v>
      </c>
      <c r="I32" s="170" t="s">
        <v>74</v>
      </c>
      <c r="J32" s="170" t="s">
        <v>75</v>
      </c>
      <c r="K32" s="170" t="s">
        <v>76</v>
      </c>
      <c r="L32" s="170" t="s">
        <v>77</v>
      </c>
      <c r="M32" s="170" t="s">
        <v>78</v>
      </c>
      <c r="N32" s="171" t="s">
        <v>79</v>
      </c>
      <c r="O32" s="172" t="s">
        <v>80</v>
      </c>
      <c r="P32" s="170" t="s">
        <v>81</v>
      </c>
      <c r="Q32" s="173"/>
    </row>
    <row r="33" spans="2:17" s="179" customFormat="1" ht="12.75" x14ac:dyDescent="0.2">
      <c r="B33" s="775" t="s">
        <v>216</v>
      </c>
      <c r="C33" s="776"/>
      <c r="D33" s="776"/>
      <c r="E33" s="776"/>
      <c r="F33" s="776"/>
      <c r="G33" s="174">
        <f>'1'!I37</f>
        <v>-36244.99888919681</v>
      </c>
      <c r="H33" s="175">
        <f>'1'!J37</f>
        <v>78401.048811150598</v>
      </c>
      <c r="I33" s="175">
        <f>'1'!K37</f>
        <v>16549.630532093521</v>
      </c>
      <c r="J33" s="175">
        <f>'1'!L37</f>
        <v>0</v>
      </c>
      <c r="K33" s="175">
        <f>'1'!M37</f>
        <v>-20100.220332184494</v>
      </c>
      <c r="L33" s="175">
        <f>'1'!N37</f>
        <v>0</v>
      </c>
      <c r="M33" s="175">
        <f>'1'!O37</f>
        <v>-1153393.2693502863</v>
      </c>
      <c r="N33" s="176">
        <f>'1'!P37</f>
        <v>217142.21926729823</v>
      </c>
      <c r="O33" s="177">
        <f>'1'!Q37</f>
        <v>-70282.209999999992</v>
      </c>
      <c r="P33" s="175">
        <f>SUM(G33:N33,O33)</f>
        <v>-967927.79996112525</v>
      </c>
      <c r="Q33" s="178" t="s">
        <v>32</v>
      </c>
    </row>
    <row r="34" spans="2:17" s="179" customFormat="1" ht="12.75" x14ac:dyDescent="0.2">
      <c r="B34" s="775" t="s">
        <v>217</v>
      </c>
      <c r="C34" s="776"/>
      <c r="D34" s="776"/>
      <c r="E34" s="776"/>
      <c r="F34" s="776"/>
      <c r="G34" s="174">
        <f>'2'!G113</f>
        <v>-506819.81241170561</v>
      </c>
      <c r="H34" s="175">
        <f>'2'!H113</f>
        <v>-1972138.7375841585</v>
      </c>
      <c r="I34" s="175">
        <f>'2'!I113</f>
        <v>7046.5425731170553</v>
      </c>
      <c r="J34" s="175">
        <f>'2'!J113</f>
        <v>0</v>
      </c>
      <c r="K34" s="175">
        <f>'2'!K113</f>
        <v>26802.421329195131</v>
      </c>
      <c r="L34" s="175">
        <f>'2'!L113</f>
        <v>0</v>
      </c>
      <c r="M34" s="175">
        <f>'2'!M113</f>
        <v>-2887232.856910266</v>
      </c>
      <c r="N34" s="176">
        <f>'2'!N113</f>
        <v>-1129228.3795880578</v>
      </c>
      <c r="O34" s="177">
        <f>'2'!O113</f>
        <v>3955440.5700000003</v>
      </c>
      <c r="P34" s="175">
        <f>SUM(G34:N34,O34)</f>
        <v>-2506130.2525918763</v>
      </c>
      <c r="Q34" s="178" t="s">
        <v>34</v>
      </c>
    </row>
    <row r="35" spans="2:17" s="179" customFormat="1" ht="13.5" thickBot="1" x14ac:dyDescent="0.25">
      <c r="B35" s="777" t="s">
        <v>218</v>
      </c>
      <c r="C35" s="778"/>
      <c r="D35" s="778"/>
      <c r="E35" s="778"/>
      <c r="F35" s="778"/>
      <c r="G35" s="180">
        <f>G33/(G34+1E-21)</f>
        <v>7.1514565929703358E-2</v>
      </c>
      <c r="H35" s="181">
        <f t="shared" ref="H35:P35" si="0">H33/(H34+1E-21)</f>
        <v>-3.975432727780133E-2</v>
      </c>
      <c r="I35" s="181">
        <f t="shared" si="0"/>
        <v>2.3486171211441005</v>
      </c>
      <c r="J35" s="181">
        <f t="shared" si="0"/>
        <v>0</v>
      </c>
      <c r="K35" s="181">
        <f t="shared" si="0"/>
        <v>-0.74994046565076133</v>
      </c>
      <c r="L35" s="181">
        <f t="shared" si="0"/>
        <v>0</v>
      </c>
      <c r="M35" s="181">
        <f t="shared" si="0"/>
        <v>0.39948051525867395</v>
      </c>
      <c r="N35" s="182">
        <f t="shared" si="0"/>
        <v>-0.19229256295038535</v>
      </c>
      <c r="O35" s="183">
        <f t="shared" si="0"/>
        <v>-1.7768490957253844E-2</v>
      </c>
      <c r="P35" s="181">
        <f t="shared" si="0"/>
        <v>0.38622405956756645</v>
      </c>
      <c r="Q35" s="184" t="s">
        <v>219</v>
      </c>
    </row>
    <row r="36" spans="2:17" s="179" customFormat="1" ht="12.75" x14ac:dyDescent="0.2"/>
    <row r="37" spans="2:17" s="179" customFormat="1" ht="13.5" thickBot="1" x14ac:dyDescent="0.25">
      <c r="B37" s="161" t="s">
        <v>56</v>
      </c>
      <c r="E37" s="167" t="s">
        <v>605</v>
      </c>
      <c r="G37" s="185"/>
    </row>
    <row r="38" spans="2:17" s="161" customFormat="1" ht="12.75" customHeight="1" thickBot="1" x14ac:dyDescent="0.25">
      <c r="G38" s="797" t="s">
        <v>17</v>
      </c>
      <c r="H38" s="798"/>
      <c r="I38" s="798"/>
      <c r="J38" s="798"/>
      <c r="K38" s="798"/>
      <c r="L38" s="798"/>
      <c r="M38" s="798"/>
      <c r="N38" s="799"/>
    </row>
    <row r="39" spans="2:17" s="168" customFormat="1" ht="12.75" customHeight="1" x14ac:dyDescent="0.25">
      <c r="B39" s="788"/>
      <c r="C39" s="789"/>
      <c r="D39" s="789"/>
      <c r="E39" s="789"/>
      <c r="F39" s="789"/>
      <c r="G39" s="794" t="s">
        <v>20</v>
      </c>
      <c r="H39" s="779" t="s">
        <v>65</v>
      </c>
      <c r="I39" s="779" t="s">
        <v>66</v>
      </c>
      <c r="J39" s="779" t="s">
        <v>23</v>
      </c>
      <c r="K39" s="779" t="s">
        <v>24</v>
      </c>
      <c r="L39" s="779" t="s">
        <v>25</v>
      </c>
      <c r="M39" s="779" t="s">
        <v>26</v>
      </c>
      <c r="N39" s="782" t="s">
        <v>27</v>
      </c>
      <c r="O39" s="785" t="s">
        <v>71</v>
      </c>
      <c r="P39" s="779" t="s">
        <v>17</v>
      </c>
      <c r="Q39" s="770" t="s">
        <v>30</v>
      </c>
    </row>
    <row r="40" spans="2:17" s="168" customFormat="1" ht="12.75" customHeight="1" x14ac:dyDescent="0.25">
      <c r="B40" s="790"/>
      <c r="C40" s="791"/>
      <c r="D40" s="791"/>
      <c r="E40" s="791"/>
      <c r="F40" s="791"/>
      <c r="G40" s="795"/>
      <c r="H40" s="780"/>
      <c r="I40" s="780"/>
      <c r="J40" s="780"/>
      <c r="K40" s="780"/>
      <c r="L40" s="780"/>
      <c r="M40" s="780"/>
      <c r="N40" s="783"/>
      <c r="O40" s="786"/>
      <c r="P40" s="780"/>
      <c r="Q40" s="771"/>
    </row>
    <row r="41" spans="2:17" s="168" customFormat="1" ht="12.75" customHeight="1" x14ac:dyDescent="0.25">
      <c r="B41" s="790"/>
      <c r="C41" s="791"/>
      <c r="D41" s="791"/>
      <c r="E41" s="791"/>
      <c r="F41" s="791"/>
      <c r="G41" s="795"/>
      <c r="H41" s="780"/>
      <c r="I41" s="780"/>
      <c r="J41" s="780"/>
      <c r="K41" s="780"/>
      <c r="L41" s="780"/>
      <c r="M41" s="780"/>
      <c r="N41" s="783"/>
      <c r="O41" s="786"/>
      <c r="P41" s="780"/>
      <c r="Q41" s="771"/>
    </row>
    <row r="42" spans="2:17" s="168" customFormat="1" ht="12.75" customHeight="1" x14ac:dyDescent="0.25">
      <c r="B42" s="790"/>
      <c r="C42" s="791"/>
      <c r="D42" s="791"/>
      <c r="E42" s="791"/>
      <c r="F42" s="791"/>
      <c r="G42" s="795"/>
      <c r="H42" s="780"/>
      <c r="I42" s="780"/>
      <c r="J42" s="780"/>
      <c r="K42" s="780"/>
      <c r="L42" s="780"/>
      <c r="M42" s="780"/>
      <c r="N42" s="783"/>
      <c r="O42" s="786"/>
      <c r="P42" s="780"/>
      <c r="Q42" s="771"/>
    </row>
    <row r="43" spans="2:17" s="168" customFormat="1" ht="12.75" customHeight="1" x14ac:dyDescent="0.25">
      <c r="B43" s="790"/>
      <c r="C43" s="791"/>
      <c r="D43" s="791"/>
      <c r="E43" s="791"/>
      <c r="F43" s="791"/>
      <c r="G43" s="795"/>
      <c r="H43" s="780"/>
      <c r="I43" s="780"/>
      <c r="J43" s="780"/>
      <c r="K43" s="780"/>
      <c r="L43" s="780"/>
      <c r="M43" s="780"/>
      <c r="N43" s="783"/>
      <c r="O43" s="786"/>
      <c r="P43" s="780"/>
      <c r="Q43" s="771"/>
    </row>
    <row r="44" spans="2:17" s="168" customFormat="1" ht="12.75" customHeight="1" x14ac:dyDescent="0.25">
      <c r="B44" s="790"/>
      <c r="C44" s="791"/>
      <c r="D44" s="791"/>
      <c r="E44" s="791"/>
      <c r="F44" s="791"/>
      <c r="G44" s="795"/>
      <c r="H44" s="780"/>
      <c r="I44" s="780"/>
      <c r="J44" s="780"/>
      <c r="K44" s="780"/>
      <c r="L44" s="780"/>
      <c r="M44" s="780"/>
      <c r="N44" s="783"/>
      <c r="O44" s="786"/>
      <c r="P44" s="780"/>
      <c r="Q44" s="771"/>
    </row>
    <row r="45" spans="2:17" s="168" customFormat="1" ht="12.75" customHeight="1" thickBot="1" x14ac:dyDescent="0.3">
      <c r="B45" s="792"/>
      <c r="C45" s="793"/>
      <c r="D45" s="793"/>
      <c r="E45" s="793"/>
      <c r="F45" s="793"/>
      <c r="G45" s="796"/>
      <c r="H45" s="781"/>
      <c r="I45" s="781"/>
      <c r="J45" s="781"/>
      <c r="K45" s="781"/>
      <c r="L45" s="781"/>
      <c r="M45" s="781"/>
      <c r="N45" s="784"/>
      <c r="O45" s="787"/>
      <c r="P45" s="781"/>
      <c r="Q45" s="772"/>
    </row>
    <row r="46" spans="2:17" s="168" customFormat="1" ht="13.5" customHeight="1" x14ac:dyDescent="0.25">
      <c r="B46" s="773" t="s">
        <v>30</v>
      </c>
      <c r="C46" s="774"/>
      <c r="D46" s="774"/>
      <c r="E46" s="774"/>
      <c r="F46" s="774"/>
      <c r="G46" s="169" t="s">
        <v>72</v>
      </c>
      <c r="H46" s="170" t="s">
        <v>73</v>
      </c>
      <c r="I46" s="170" t="s">
        <v>74</v>
      </c>
      <c r="J46" s="170" t="s">
        <v>75</v>
      </c>
      <c r="K46" s="170" t="s">
        <v>76</v>
      </c>
      <c r="L46" s="170" t="s">
        <v>77</v>
      </c>
      <c r="M46" s="170" t="s">
        <v>78</v>
      </c>
      <c r="N46" s="171" t="s">
        <v>79</v>
      </c>
      <c r="O46" s="172" t="s">
        <v>80</v>
      </c>
      <c r="P46" s="170" t="s">
        <v>81</v>
      </c>
      <c r="Q46" s="173"/>
    </row>
    <row r="47" spans="2:17" s="179" customFormat="1" ht="12.75" x14ac:dyDescent="0.2">
      <c r="B47" s="775" t="s">
        <v>216</v>
      </c>
      <c r="C47" s="776"/>
      <c r="D47" s="776"/>
      <c r="E47" s="776"/>
      <c r="F47" s="776"/>
      <c r="G47" s="186">
        <v>-89954.27154257879</v>
      </c>
      <c r="H47" s="187">
        <v>-168674.94364655131</v>
      </c>
      <c r="I47" s="187">
        <v>7427.7063823918361</v>
      </c>
      <c r="J47" s="187">
        <v>0</v>
      </c>
      <c r="K47" s="187">
        <v>-28909.705031885591</v>
      </c>
      <c r="L47" s="187">
        <v>0</v>
      </c>
      <c r="M47" s="187">
        <v>-184527.4011051124</v>
      </c>
      <c r="N47" s="188">
        <v>303663.86847256683</v>
      </c>
      <c r="O47" s="189">
        <v>89785.950000000012</v>
      </c>
      <c r="P47" s="187">
        <v>-71188.796471169393</v>
      </c>
      <c r="Q47" s="178" t="s">
        <v>32</v>
      </c>
    </row>
    <row r="48" spans="2:17" s="179" customFormat="1" ht="15" customHeight="1" x14ac:dyDescent="0.2">
      <c r="B48" s="775" t="s">
        <v>217</v>
      </c>
      <c r="C48" s="776"/>
      <c r="D48" s="776"/>
      <c r="E48" s="776"/>
      <c r="F48" s="776"/>
      <c r="G48" s="190">
        <v>-170607.50752637908</v>
      </c>
      <c r="H48" s="191">
        <v>-1066496.7806992796</v>
      </c>
      <c r="I48" s="191">
        <v>13908.683088340629</v>
      </c>
      <c r="J48" s="191">
        <v>0</v>
      </c>
      <c r="K48" s="191">
        <v>45086.720238116133</v>
      </c>
      <c r="L48" s="191">
        <v>0</v>
      </c>
      <c r="M48" s="191">
        <v>-3663256.820842579</v>
      </c>
      <c r="N48" s="192">
        <v>-1256051.3819034514</v>
      </c>
      <c r="O48" s="193">
        <v>1492727.8299999998</v>
      </c>
      <c r="P48" s="187">
        <v>-4604689.2576452326</v>
      </c>
      <c r="Q48" s="178" t="s">
        <v>34</v>
      </c>
    </row>
    <row r="49" spans="2:17" s="179" customFormat="1" ht="13.5" thickBot="1" x14ac:dyDescent="0.25">
      <c r="B49" s="777" t="s">
        <v>218</v>
      </c>
      <c r="C49" s="778"/>
      <c r="D49" s="778"/>
      <c r="E49" s="778"/>
      <c r="F49" s="778"/>
      <c r="G49" s="194">
        <v>0.52725857640625928</v>
      </c>
      <c r="H49" s="195">
        <v>0.15815794918382658</v>
      </c>
      <c r="I49" s="195">
        <v>0.53403376403178915</v>
      </c>
      <c r="J49" s="195">
        <v>0</v>
      </c>
      <c r="K49" s="195">
        <v>-0.64120221828522894</v>
      </c>
      <c r="L49" s="195">
        <v>0</v>
      </c>
      <c r="M49" s="195">
        <v>5.0372499152999482E-2</v>
      </c>
      <c r="N49" s="196">
        <v>-0.24176070569054833</v>
      </c>
      <c r="O49" s="197">
        <v>6.0148908726381838E-2</v>
      </c>
      <c r="P49" s="195">
        <v>1.546006526997964E-2</v>
      </c>
      <c r="Q49" s="184" t="s">
        <v>219</v>
      </c>
    </row>
    <row r="50" spans="2:17" s="179" customFormat="1" ht="12.75" x14ac:dyDescent="0.2">
      <c r="B50" s="161"/>
      <c r="C50" s="161"/>
      <c r="D50" s="161"/>
      <c r="E50" s="161"/>
      <c r="F50" s="161"/>
      <c r="G50" s="161"/>
      <c r="H50" s="161"/>
      <c r="I50" s="161"/>
      <c r="J50" s="161"/>
      <c r="K50" s="161"/>
      <c r="L50" s="161"/>
      <c r="M50" s="161"/>
      <c r="N50" s="161"/>
    </row>
    <row r="51" spans="2:17" s="71" customFormat="1" ht="12.75" x14ac:dyDescent="0.2"/>
    <row r="52" spans="2:17" s="71" customFormat="1" ht="12.75" x14ac:dyDescent="0.2">
      <c r="B52" s="71" t="s">
        <v>58</v>
      </c>
      <c r="D52" s="71" t="s">
        <v>606</v>
      </c>
      <c r="F52" s="72"/>
      <c r="G52" s="73"/>
      <c r="J52" s="71" t="s">
        <v>607</v>
      </c>
      <c r="N52" s="74"/>
    </row>
    <row r="53" spans="2:17" s="71" customFormat="1" ht="12.75" x14ac:dyDescent="0.2"/>
    <row r="54" spans="2:17" s="179" customFormat="1" ht="12.75" x14ac:dyDescent="0.2">
      <c r="B54" s="198" t="s">
        <v>220</v>
      </c>
      <c r="J54" s="199"/>
      <c r="K54" s="199"/>
    </row>
    <row r="55" spans="2:17" s="179" customFormat="1" ht="12.75" x14ac:dyDescent="0.2">
      <c r="B55" s="200" t="s">
        <v>221</v>
      </c>
    </row>
    <row r="113" spans="18:18" x14ac:dyDescent="0.25">
      <c r="R113" s="201">
        <f>R34+R111+R62-R92-R100</f>
        <v>0</v>
      </c>
    </row>
  </sheetData>
  <mergeCells count="71">
    <mergeCell ref="B5:D5"/>
    <mergeCell ref="E5:F5"/>
    <mergeCell ref="G5:I5"/>
    <mergeCell ref="J5:M5"/>
    <mergeCell ref="B6:D6"/>
    <mergeCell ref="E6:F6"/>
    <mergeCell ref="G6:I6"/>
    <mergeCell ref="J6:M6"/>
    <mergeCell ref="B7:D7"/>
    <mergeCell ref="E7:F7"/>
    <mergeCell ref="G7:I7"/>
    <mergeCell ref="J7:M7"/>
    <mergeCell ref="B8:D8"/>
    <mergeCell ref="E8:F8"/>
    <mergeCell ref="G8:I8"/>
    <mergeCell ref="J8:M8"/>
    <mergeCell ref="B9:D9"/>
    <mergeCell ref="E9:F9"/>
    <mergeCell ref="G9:I9"/>
    <mergeCell ref="J9:M9"/>
    <mergeCell ref="B10:D10"/>
    <mergeCell ref="E10:F10"/>
    <mergeCell ref="G10:I10"/>
    <mergeCell ref="J10:M10"/>
    <mergeCell ref="G24:N24"/>
    <mergeCell ref="B11:D11"/>
    <mergeCell ref="E11:F11"/>
    <mergeCell ref="G11:I11"/>
    <mergeCell ref="J11:M11"/>
    <mergeCell ref="B12:D12"/>
    <mergeCell ref="E12:F12"/>
    <mergeCell ref="G12:I12"/>
    <mergeCell ref="J12:M12"/>
    <mergeCell ref="B14:N14"/>
    <mergeCell ref="E17:G17"/>
    <mergeCell ref="E18:G18"/>
    <mergeCell ref="B20:F20"/>
    <mergeCell ref="B21:F21"/>
    <mergeCell ref="Q25:Q31"/>
    <mergeCell ref="B25:F31"/>
    <mergeCell ref="G25:G31"/>
    <mergeCell ref="H25:H31"/>
    <mergeCell ref="I25:I31"/>
    <mergeCell ref="J25:J31"/>
    <mergeCell ref="K25:K31"/>
    <mergeCell ref="L25:L31"/>
    <mergeCell ref="M25:M31"/>
    <mergeCell ref="N25:N31"/>
    <mergeCell ref="O25:O31"/>
    <mergeCell ref="P25:P31"/>
    <mergeCell ref="B32:F32"/>
    <mergeCell ref="B33:F33"/>
    <mergeCell ref="B34:F34"/>
    <mergeCell ref="B35:F35"/>
    <mergeCell ref="G38:N38"/>
    <mergeCell ref="Q39:Q45"/>
    <mergeCell ref="B46:F46"/>
    <mergeCell ref="B47:F47"/>
    <mergeCell ref="B48:F48"/>
    <mergeCell ref="B49:F49"/>
    <mergeCell ref="K39:K45"/>
    <mergeCell ref="L39:L45"/>
    <mergeCell ref="M39:M45"/>
    <mergeCell ref="N39:N45"/>
    <mergeCell ref="O39:O45"/>
    <mergeCell ref="P39:P45"/>
    <mergeCell ref="B39:F45"/>
    <mergeCell ref="G39:G45"/>
    <mergeCell ref="H39:H45"/>
    <mergeCell ref="I39:I45"/>
    <mergeCell ref="J39:J45"/>
  </mergeCells>
  <printOptions horizontalCentered="1"/>
  <pageMargins left="0.70866141732283472" right="0.31496062992125984" top="0.74803149606299213" bottom="0.74803149606299213" header="0.31496062992125984" footer="0.31496062992125984"/>
  <pageSetup paperSize="9"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0" tint="-0.34998626667073579"/>
    <outlinePr summaryBelow="0" summaryRight="0"/>
    <pageSetUpPr fitToPage="1"/>
  </sheetPr>
  <dimension ref="B1:BB1527"/>
  <sheetViews>
    <sheetView tabSelected="1" zoomScale="85" zoomScaleNormal="85" workbookViewId="0">
      <selection activeCell="K41" sqref="K41"/>
    </sheetView>
  </sheetViews>
  <sheetFormatPr defaultRowHeight="15" outlineLevelRow="1" x14ac:dyDescent="0.25"/>
  <cols>
    <col min="1" max="1" width="2" style="285" customWidth="1"/>
    <col min="2" max="5" width="9.140625" style="285"/>
    <col min="6" max="6" width="11.7109375" style="285" customWidth="1"/>
    <col min="7" max="7" width="14.140625" style="285" customWidth="1"/>
    <col min="8" max="8" width="21" style="285" customWidth="1"/>
    <col min="9" max="9" width="11.7109375" style="285" customWidth="1"/>
    <col min="10" max="10" width="10.7109375" style="285" customWidth="1"/>
    <col min="11" max="14" width="10.5703125" style="285" customWidth="1"/>
    <col min="15" max="15" width="12.42578125" style="285" customWidth="1"/>
    <col min="16" max="24" width="10.5703125" style="285" customWidth="1"/>
    <col min="25" max="25" width="12.42578125" style="285" customWidth="1"/>
    <col min="26" max="26" width="11.28515625" style="285" customWidth="1"/>
    <col min="27" max="35" width="10.5703125" style="285" customWidth="1"/>
    <col min="36" max="36" width="15.42578125" style="285" customWidth="1"/>
    <col min="37" max="38" width="10.5703125" style="285" customWidth="1"/>
    <col min="39" max="39" width="12.42578125" style="285" customWidth="1"/>
    <col min="40" max="42" width="10.5703125" style="285" customWidth="1"/>
    <col min="43" max="54" width="17.28515625" style="285" customWidth="1"/>
    <col min="55" max="177" width="9.140625" style="285"/>
    <col min="178" max="178" width="2" style="285" customWidth="1"/>
    <col min="179" max="182" width="9.140625" style="285"/>
    <col min="183" max="183" width="11.7109375" style="285" customWidth="1"/>
    <col min="184" max="184" width="14.140625" style="285" customWidth="1"/>
    <col min="185" max="186" width="9.140625" style="285"/>
    <col min="187" max="187" width="10.7109375" style="285" customWidth="1"/>
    <col min="188" max="191" width="10.5703125" style="285" customWidth="1"/>
    <col min="192" max="192" width="12.42578125" style="285" customWidth="1"/>
    <col min="193" max="201" width="10.5703125" style="285" customWidth="1"/>
    <col min="202" max="202" width="12.42578125" style="285" customWidth="1"/>
    <col min="203" max="203" width="11.28515625" style="285" customWidth="1"/>
    <col min="204" max="211" width="10.5703125" style="285" customWidth="1"/>
    <col min="212" max="212" width="15.42578125" style="285" customWidth="1"/>
    <col min="213" max="214" width="10.5703125" style="285" customWidth="1"/>
    <col min="215" max="215" width="12.42578125" style="285" customWidth="1"/>
    <col min="216" max="217" width="10.5703125" style="285" customWidth="1"/>
    <col min="218" max="218" width="3.140625" style="285" customWidth="1"/>
    <col min="219" max="228" width="10.42578125" style="285" customWidth="1"/>
    <col min="229" max="229" width="19.140625" style="285" customWidth="1"/>
    <col min="230" max="233" width="10.42578125" style="285" customWidth="1"/>
    <col min="234" max="243" width="9.140625" style="285"/>
    <col min="244" max="244" width="17.140625" style="285" customWidth="1"/>
    <col min="245" max="247" width="9.140625" style="285"/>
    <col min="248" max="248" width="9.85546875" style="285" customWidth="1"/>
    <col min="249" max="249" width="18.140625" style="285" customWidth="1"/>
    <col min="250" max="433" width="9.140625" style="285"/>
    <col min="434" max="434" width="2" style="285" customWidth="1"/>
    <col min="435" max="438" width="9.140625" style="285"/>
    <col min="439" max="439" width="11.7109375" style="285" customWidth="1"/>
    <col min="440" max="440" width="14.140625" style="285" customWidth="1"/>
    <col min="441" max="442" width="9.140625" style="285"/>
    <col min="443" max="443" width="10.7109375" style="285" customWidth="1"/>
    <col min="444" max="447" width="10.5703125" style="285" customWidth="1"/>
    <col min="448" max="448" width="12.42578125" style="285" customWidth="1"/>
    <col min="449" max="457" width="10.5703125" style="285" customWidth="1"/>
    <col min="458" max="458" width="12.42578125" style="285" customWidth="1"/>
    <col min="459" max="459" width="11.28515625" style="285" customWidth="1"/>
    <col min="460" max="467" width="10.5703125" style="285" customWidth="1"/>
    <col min="468" max="468" width="15.42578125" style="285" customWidth="1"/>
    <col min="469" max="470" width="10.5703125" style="285" customWidth="1"/>
    <col min="471" max="471" width="12.42578125" style="285" customWidth="1"/>
    <col min="472" max="473" width="10.5703125" style="285" customWidth="1"/>
    <col min="474" max="474" width="3.140625" style="285" customWidth="1"/>
    <col min="475" max="484" width="10.42578125" style="285" customWidth="1"/>
    <col min="485" max="485" width="19.140625" style="285" customWidth="1"/>
    <col min="486" max="489" width="10.42578125" style="285" customWidth="1"/>
    <col min="490" max="499" width="9.140625" style="285"/>
    <col min="500" max="500" width="17.140625" style="285" customWidth="1"/>
    <col min="501" max="503" width="9.140625" style="285"/>
    <col min="504" max="504" width="9.85546875" style="285" customWidth="1"/>
    <col min="505" max="505" width="18.140625" style="285" customWidth="1"/>
    <col min="506" max="689" width="9.140625" style="285"/>
    <col min="690" max="690" width="2" style="285" customWidth="1"/>
    <col min="691" max="694" width="9.140625" style="285"/>
    <col min="695" max="695" width="11.7109375" style="285" customWidth="1"/>
    <col min="696" max="696" width="14.140625" style="285" customWidth="1"/>
    <col min="697" max="698" width="9.140625" style="285"/>
    <col min="699" max="699" width="10.7109375" style="285" customWidth="1"/>
    <col min="700" max="703" width="10.5703125" style="285" customWidth="1"/>
    <col min="704" max="704" width="12.42578125" style="285" customWidth="1"/>
    <col min="705" max="713" width="10.5703125" style="285" customWidth="1"/>
    <col min="714" max="714" width="12.42578125" style="285" customWidth="1"/>
    <col min="715" max="715" width="11.28515625" style="285" customWidth="1"/>
    <col min="716" max="723" width="10.5703125" style="285" customWidth="1"/>
    <col min="724" max="724" width="15.42578125" style="285" customWidth="1"/>
    <col min="725" max="726" width="10.5703125" style="285" customWidth="1"/>
    <col min="727" max="727" width="12.42578125" style="285" customWidth="1"/>
    <col min="728" max="729" width="10.5703125" style="285" customWidth="1"/>
    <col min="730" max="730" width="3.140625" style="285" customWidth="1"/>
    <col min="731" max="740" width="10.42578125" style="285" customWidth="1"/>
    <col min="741" max="741" width="19.140625" style="285" customWidth="1"/>
    <col min="742" max="745" width="10.42578125" style="285" customWidth="1"/>
    <col min="746" max="755" width="9.140625" style="285"/>
    <col min="756" max="756" width="17.140625" style="285" customWidth="1"/>
    <col min="757" max="759" width="9.140625" style="285"/>
    <col min="760" max="760" width="9.85546875" style="285" customWidth="1"/>
    <col min="761" max="761" width="18.140625" style="285" customWidth="1"/>
    <col min="762" max="945" width="9.140625" style="285"/>
    <col min="946" max="946" width="2" style="285" customWidth="1"/>
    <col min="947" max="950" width="9.140625" style="285"/>
    <col min="951" max="951" width="11.7109375" style="285" customWidth="1"/>
    <col min="952" max="952" width="14.140625" style="285" customWidth="1"/>
    <col min="953" max="954" width="9.140625" style="285"/>
    <col min="955" max="955" width="10.7109375" style="285" customWidth="1"/>
    <col min="956" max="959" width="10.5703125" style="285" customWidth="1"/>
    <col min="960" max="960" width="12.42578125" style="285" customWidth="1"/>
    <col min="961" max="969" width="10.5703125" style="285" customWidth="1"/>
    <col min="970" max="970" width="12.42578125" style="285" customWidth="1"/>
    <col min="971" max="971" width="11.28515625" style="285" customWidth="1"/>
    <col min="972" max="979" width="10.5703125" style="285" customWidth="1"/>
    <col min="980" max="980" width="15.42578125" style="285" customWidth="1"/>
    <col min="981" max="982" width="10.5703125" style="285" customWidth="1"/>
    <col min="983" max="983" width="12.42578125" style="285" customWidth="1"/>
    <col min="984" max="985" width="10.5703125" style="285" customWidth="1"/>
    <col min="986" max="986" width="3.140625" style="285" customWidth="1"/>
    <col min="987" max="996" width="10.42578125" style="285" customWidth="1"/>
    <col min="997" max="997" width="19.140625" style="285" customWidth="1"/>
    <col min="998" max="1001" width="10.42578125" style="285" customWidth="1"/>
    <col min="1002" max="1011" width="9.140625" style="285"/>
    <col min="1012" max="1012" width="17.140625" style="285" customWidth="1"/>
    <col min="1013" max="1015" width="9.140625" style="285"/>
    <col min="1016" max="1016" width="9.85546875" style="285" customWidth="1"/>
    <col min="1017" max="1017" width="18.140625" style="285" customWidth="1"/>
    <col min="1018" max="1201" width="9.140625" style="285"/>
    <col min="1202" max="1202" width="2" style="285" customWidth="1"/>
    <col min="1203" max="1206" width="9.140625" style="285"/>
    <col min="1207" max="1207" width="11.7109375" style="285" customWidth="1"/>
    <col min="1208" max="1208" width="14.140625" style="285" customWidth="1"/>
    <col min="1209" max="1210" width="9.140625" style="285"/>
    <col min="1211" max="1211" width="10.7109375" style="285" customWidth="1"/>
    <col min="1212" max="1215" width="10.5703125" style="285" customWidth="1"/>
    <col min="1216" max="1216" width="12.42578125" style="285" customWidth="1"/>
    <col min="1217" max="1225" width="10.5703125" style="285" customWidth="1"/>
    <col min="1226" max="1226" width="12.42578125" style="285" customWidth="1"/>
    <col min="1227" max="1227" width="11.28515625" style="285" customWidth="1"/>
    <col min="1228" max="1235" width="10.5703125" style="285" customWidth="1"/>
    <col min="1236" max="1236" width="15.42578125" style="285" customWidth="1"/>
    <col min="1237" max="1238" width="10.5703125" style="285" customWidth="1"/>
    <col min="1239" max="1239" width="12.42578125" style="285" customWidth="1"/>
    <col min="1240" max="1241" width="10.5703125" style="285" customWidth="1"/>
    <col min="1242" max="1242" width="3.140625" style="285" customWidth="1"/>
    <col min="1243" max="1252" width="10.42578125" style="285" customWidth="1"/>
    <col min="1253" max="1253" width="19.140625" style="285" customWidth="1"/>
    <col min="1254" max="1257" width="10.42578125" style="285" customWidth="1"/>
    <col min="1258" max="1267" width="9.140625" style="285"/>
    <col min="1268" max="1268" width="17.140625" style="285" customWidth="1"/>
    <col min="1269" max="1271" width="9.140625" style="285"/>
    <col min="1272" max="1272" width="9.85546875" style="285" customWidth="1"/>
    <col min="1273" max="1273" width="18.140625" style="285" customWidth="1"/>
    <col min="1274" max="1457" width="9.140625" style="285"/>
    <col min="1458" max="1458" width="2" style="285" customWidth="1"/>
    <col min="1459" max="1462" width="9.140625" style="285"/>
    <col min="1463" max="1463" width="11.7109375" style="285" customWidth="1"/>
    <col min="1464" max="1464" width="14.140625" style="285" customWidth="1"/>
    <col min="1465" max="1466" width="9.140625" style="285"/>
    <col min="1467" max="1467" width="10.7109375" style="285" customWidth="1"/>
    <col min="1468" max="1471" width="10.5703125" style="285" customWidth="1"/>
    <col min="1472" max="1472" width="12.42578125" style="285" customWidth="1"/>
    <col min="1473" max="1481" width="10.5703125" style="285" customWidth="1"/>
    <col min="1482" max="1482" width="12.42578125" style="285" customWidth="1"/>
    <col min="1483" max="1483" width="11.28515625" style="285" customWidth="1"/>
    <col min="1484" max="1491" width="10.5703125" style="285" customWidth="1"/>
    <col min="1492" max="1492" width="15.42578125" style="285" customWidth="1"/>
    <col min="1493" max="1494" width="10.5703125" style="285" customWidth="1"/>
    <col min="1495" max="1495" width="12.42578125" style="285" customWidth="1"/>
    <col min="1496" max="1497" width="10.5703125" style="285" customWidth="1"/>
    <col min="1498" max="1498" width="3.140625" style="285" customWidth="1"/>
    <col min="1499" max="1508" width="10.42578125" style="285" customWidth="1"/>
    <col min="1509" max="1509" width="19.140625" style="285" customWidth="1"/>
    <col min="1510" max="1513" width="10.42578125" style="285" customWidth="1"/>
    <col min="1514" max="1523" width="9.140625" style="285"/>
    <col min="1524" max="1524" width="17.140625" style="285" customWidth="1"/>
    <col min="1525" max="1527" width="9.140625" style="285"/>
    <col min="1528" max="1528" width="9.85546875" style="285" customWidth="1"/>
    <col min="1529" max="1529" width="18.140625" style="285" customWidth="1"/>
    <col min="1530" max="1713" width="9.140625" style="285"/>
    <col min="1714" max="1714" width="2" style="285" customWidth="1"/>
    <col min="1715" max="1718" width="9.140625" style="285"/>
    <col min="1719" max="1719" width="11.7109375" style="285" customWidth="1"/>
    <col min="1720" max="1720" width="14.140625" style="285" customWidth="1"/>
    <col min="1721" max="1722" width="9.140625" style="285"/>
    <col min="1723" max="1723" width="10.7109375" style="285" customWidth="1"/>
    <col min="1724" max="1727" width="10.5703125" style="285" customWidth="1"/>
    <col min="1728" max="1728" width="12.42578125" style="285" customWidth="1"/>
    <col min="1729" max="1737" width="10.5703125" style="285" customWidth="1"/>
    <col min="1738" max="1738" width="12.42578125" style="285" customWidth="1"/>
    <col min="1739" max="1739" width="11.28515625" style="285" customWidth="1"/>
    <col min="1740" max="1747" width="10.5703125" style="285" customWidth="1"/>
    <col min="1748" max="1748" width="15.42578125" style="285" customWidth="1"/>
    <col min="1749" max="1750" width="10.5703125" style="285" customWidth="1"/>
    <col min="1751" max="1751" width="12.42578125" style="285" customWidth="1"/>
    <col min="1752" max="1753" width="10.5703125" style="285" customWidth="1"/>
    <col min="1754" max="1754" width="3.140625" style="285" customWidth="1"/>
    <col min="1755" max="1764" width="10.42578125" style="285" customWidth="1"/>
    <col min="1765" max="1765" width="19.140625" style="285" customWidth="1"/>
    <col min="1766" max="1769" width="10.42578125" style="285" customWidth="1"/>
    <col min="1770" max="1779" width="9.140625" style="285"/>
    <col min="1780" max="1780" width="17.140625" style="285" customWidth="1"/>
    <col min="1781" max="1783" width="9.140625" style="285"/>
    <col min="1784" max="1784" width="9.85546875" style="285" customWidth="1"/>
    <col min="1785" max="1785" width="18.140625" style="285" customWidth="1"/>
    <col min="1786" max="1969" width="9.140625" style="285"/>
    <col min="1970" max="1970" width="2" style="285" customWidth="1"/>
    <col min="1971" max="1974" width="9.140625" style="285"/>
    <col min="1975" max="1975" width="11.7109375" style="285" customWidth="1"/>
    <col min="1976" max="1976" width="14.140625" style="285" customWidth="1"/>
    <col min="1977" max="1978" width="9.140625" style="285"/>
    <col min="1979" max="1979" width="10.7109375" style="285" customWidth="1"/>
    <col min="1980" max="1983" width="10.5703125" style="285" customWidth="1"/>
    <col min="1984" max="1984" width="12.42578125" style="285" customWidth="1"/>
    <col min="1985" max="1993" width="10.5703125" style="285" customWidth="1"/>
    <col min="1994" max="1994" width="12.42578125" style="285" customWidth="1"/>
    <col min="1995" max="1995" width="11.28515625" style="285" customWidth="1"/>
    <col min="1996" max="2003" width="10.5703125" style="285" customWidth="1"/>
    <col min="2004" max="2004" width="15.42578125" style="285" customWidth="1"/>
    <col min="2005" max="2006" width="10.5703125" style="285" customWidth="1"/>
    <col min="2007" max="2007" width="12.42578125" style="285" customWidth="1"/>
    <col min="2008" max="2009" width="10.5703125" style="285" customWidth="1"/>
    <col min="2010" max="2010" width="3.140625" style="285" customWidth="1"/>
    <col min="2011" max="2020" width="10.42578125" style="285" customWidth="1"/>
    <col min="2021" max="2021" width="19.140625" style="285" customWidth="1"/>
    <col min="2022" max="2025" width="10.42578125" style="285" customWidth="1"/>
    <col min="2026" max="2035" width="9.140625" style="285"/>
    <col min="2036" max="2036" width="17.140625" style="285" customWidth="1"/>
    <col min="2037" max="2039" width="9.140625" style="285"/>
    <col min="2040" max="2040" width="9.85546875" style="285" customWidth="1"/>
    <col min="2041" max="2041" width="18.140625" style="285" customWidth="1"/>
    <col min="2042" max="2225" width="9.140625" style="285"/>
    <col min="2226" max="2226" width="2" style="285" customWidth="1"/>
    <col min="2227" max="2230" width="9.140625" style="285"/>
    <col min="2231" max="2231" width="11.7109375" style="285" customWidth="1"/>
    <col min="2232" max="2232" width="14.140625" style="285" customWidth="1"/>
    <col min="2233" max="2234" width="9.140625" style="285"/>
    <col min="2235" max="2235" width="10.7109375" style="285" customWidth="1"/>
    <col min="2236" max="2239" width="10.5703125" style="285" customWidth="1"/>
    <col min="2240" max="2240" width="12.42578125" style="285" customWidth="1"/>
    <col min="2241" max="2249" width="10.5703125" style="285" customWidth="1"/>
    <col min="2250" max="2250" width="12.42578125" style="285" customWidth="1"/>
    <col min="2251" max="2251" width="11.28515625" style="285" customWidth="1"/>
    <col min="2252" max="2259" width="10.5703125" style="285" customWidth="1"/>
    <col min="2260" max="2260" width="15.42578125" style="285" customWidth="1"/>
    <col min="2261" max="2262" width="10.5703125" style="285" customWidth="1"/>
    <col min="2263" max="2263" width="12.42578125" style="285" customWidth="1"/>
    <col min="2264" max="2265" width="10.5703125" style="285" customWidth="1"/>
    <col min="2266" max="2266" width="3.140625" style="285" customWidth="1"/>
    <col min="2267" max="2276" width="10.42578125" style="285" customWidth="1"/>
    <col min="2277" max="2277" width="19.140625" style="285" customWidth="1"/>
    <col min="2278" max="2281" width="10.42578125" style="285" customWidth="1"/>
    <col min="2282" max="2291" width="9.140625" style="285"/>
    <col min="2292" max="2292" width="17.140625" style="285" customWidth="1"/>
    <col min="2293" max="2295" width="9.140625" style="285"/>
    <col min="2296" max="2296" width="9.85546875" style="285" customWidth="1"/>
    <col min="2297" max="2297" width="18.140625" style="285" customWidth="1"/>
    <col min="2298" max="2481" width="9.140625" style="285"/>
    <col min="2482" max="2482" width="2" style="285" customWidth="1"/>
    <col min="2483" max="2486" width="9.140625" style="285"/>
    <col min="2487" max="2487" width="11.7109375" style="285" customWidth="1"/>
    <col min="2488" max="2488" width="14.140625" style="285" customWidth="1"/>
    <col min="2489" max="2490" width="9.140625" style="285"/>
    <col min="2491" max="2491" width="10.7109375" style="285" customWidth="1"/>
    <col min="2492" max="2495" width="10.5703125" style="285" customWidth="1"/>
    <col min="2496" max="2496" width="12.42578125" style="285" customWidth="1"/>
    <col min="2497" max="2505" width="10.5703125" style="285" customWidth="1"/>
    <col min="2506" max="2506" width="12.42578125" style="285" customWidth="1"/>
    <col min="2507" max="2507" width="11.28515625" style="285" customWidth="1"/>
    <col min="2508" max="2515" width="10.5703125" style="285" customWidth="1"/>
    <col min="2516" max="2516" width="15.42578125" style="285" customWidth="1"/>
    <col min="2517" max="2518" width="10.5703125" style="285" customWidth="1"/>
    <col min="2519" max="2519" width="12.42578125" style="285" customWidth="1"/>
    <col min="2520" max="2521" width="10.5703125" style="285" customWidth="1"/>
    <col min="2522" max="2522" width="3.140625" style="285" customWidth="1"/>
    <col min="2523" max="2532" width="10.42578125" style="285" customWidth="1"/>
    <col min="2533" max="2533" width="19.140625" style="285" customWidth="1"/>
    <col min="2534" max="2537" width="10.42578125" style="285" customWidth="1"/>
    <col min="2538" max="2547" width="9.140625" style="285"/>
    <col min="2548" max="2548" width="17.140625" style="285" customWidth="1"/>
    <col min="2549" max="2551" width="9.140625" style="285"/>
    <col min="2552" max="2552" width="9.85546875" style="285" customWidth="1"/>
    <col min="2553" max="2553" width="18.140625" style="285" customWidth="1"/>
    <col min="2554" max="2737" width="9.140625" style="285"/>
    <col min="2738" max="2738" width="2" style="285" customWidth="1"/>
    <col min="2739" max="2742" width="9.140625" style="285"/>
    <col min="2743" max="2743" width="11.7109375" style="285" customWidth="1"/>
    <col min="2744" max="2744" width="14.140625" style="285" customWidth="1"/>
    <col min="2745" max="2746" width="9.140625" style="285"/>
    <col min="2747" max="2747" width="10.7109375" style="285" customWidth="1"/>
    <col min="2748" max="2751" width="10.5703125" style="285" customWidth="1"/>
    <col min="2752" max="2752" width="12.42578125" style="285" customWidth="1"/>
    <col min="2753" max="2761" width="10.5703125" style="285" customWidth="1"/>
    <col min="2762" max="2762" width="12.42578125" style="285" customWidth="1"/>
    <col min="2763" max="2763" width="11.28515625" style="285" customWidth="1"/>
    <col min="2764" max="2771" width="10.5703125" style="285" customWidth="1"/>
    <col min="2772" max="2772" width="15.42578125" style="285" customWidth="1"/>
    <col min="2773" max="2774" width="10.5703125" style="285" customWidth="1"/>
    <col min="2775" max="2775" width="12.42578125" style="285" customWidth="1"/>
    <col min="2776" max="2777" width="10.5703125" style="285" customWidth="1"/>
    <col min="2778" max="2778" width="3.140625" style="285" customWidth="1"/>
    <col min="2779" max="2788" width="10.42578125" style="285" customWidth="1"/>
    <col min="2789" max="2789" width="19.140625" style="285" customWidth="1"/>
    <col min="2790" max="2793" width="10.42578125" style="285" customWidth="1"/>
    <col min="2794" max="2803" width="9.140625" style="285"/>
    <col min="2804" max="2804" width="17.140625" style="285" customWidth="1"/>
    <col min="2805" max="2807" width="9.140625" style="285"/>
    <col min="2808" max="2808" width="9.85546875" style="285" customWidth="1"/>
    <col min="2809" max="2809" width="18.140625" style="285" customWidth="1"/>
    <col min="2810" max="2993" width="9.140625" style="285"/>
    <col min="2994" max="2994" width="2" style="285" customWidth="1"/>
    <col min="2995" max="2998" width="9.140625" style="285"/>
    <col min="2999" max="2999" width="11.7109375" style="285" customWidth="1"/>
    <col min="3000" max="3000" width="14.140625" style="285" customWidth="1"/>
    <col min="3001" max="3002" width="9.140625" style="285"/>
    <col min="3003" max="3003" width="10.7109375" style="285" customWidth="1"/>
    <col min="3004" max="3007" width="10.5703125" style="285" customWidth="1"/>
    <col min="3008" max="3008" width="12.42578125" style="285" customWidth="1"/>
    <col min="3009" max="3017" width="10.5703125" style="285" customWidth="1"/>
    <col min="3018" max="3018" width="12.42578125" style="285" customWidth="1"/>
    <col min="3019" max="3019" width="11.28515625" style="285" customWidth="1"/>
    <col min="3020" max="3027" width="10.5703125" style="285" customWidth="1"/>
    <col min="3028" max="3028" width="15.42578125" style="285" customWidth="1"/>
    <col min="3029" max="3030" width="10.5703125" style="285" customWidth="1"/>
    <col min="3031" max="3031" width="12.42578125" style="285" customWidth="1"/>
    <col min="3032" max="3033" width="10.5703125" style="285" customWidth="1"/>
    <col min="3034" max="3034" width="3.140625" style="285" customWidth="1"/>
    <col min="3035" max="3044" width="10.42578125" style="285" customWidth="1"/>
    <col min="3045" max="3045" width="19.140625" style="285" customWidth="1"/>
    <col min="3046" max="3049" width="10.42578125" style="285" customWidth="1"/>
    <col min="3050" max="3059" width="9.140625" style="285"/>
    <col min="3060" max="3060" width="17.140625" style="285" customWidth="1"/>
    <col min="3061" max="3063" width="9.140625" style="285"/>
    <col min="3064" max="3064" width="9.85546875" style="285" customWidth="1"/>
    <col min="3065" max="3065" width="18.140625" style="285" customWidth="1"/>
    <col min="3066" max="3249" width="9.140625" style="285"/>
    <col min="3250" max="3250" width="2" style="285" customWidth="1"/>
    <col min="3251" max="3254" width="9.140625" style="285"/>
    <col min="3255" max="3255" width="11.7109375" style="285" customWidth="1"/>
    <col min="3256" max="3256" width="14.140625" style="285" customWidth="1"/>
    <col min="3257" max="3258" width="9.140625" style="285"/>
    <col min="3259" max="3259" width="10.7109375" style="285" customWidth="1"/>
    <col min="3260" max="3263" width="10.5703125" style="285" customWidth="1"/>
    <col min="3264" max="3264" width="12.42578125" style="285" customWidth="1"/>
    <col min="3265" max="3273" width="10.5703125" style="285" customWidth="1"/>
    <col min="3274" max="3274" width="12.42578125" style="285" customWidth="1"/>
    <col min="3275" max="3275" width="11.28515625" style="285" customWidth="1"/>
    <col min="3276" max="3283" width="10.5703125" style="285" customWidth="1"/>
    <col min="3284" max="3284" width="15.42578125" style="285" customWidth="1"/>
    <col min="3285" max="3286" width="10.5703125" style="285" customWidth="1"/>
    <col min="3287" max="3287" width="12.42578125" style="285" customWidth="1"/>
    <col min="3288" max="3289" width="10.5703125" style="285" customWidth="1"/>
    <col min="3290" max="3290" width="3.140625" style="285" customWidth="1"/>
    <col min="3291" max="3300" width="10.42578125" style="285" customWidth="1"/>
    <col min="3301" max="3301" width="19.140625" style="285" customWidth="1"/>
    <col min="3302" max="3305" width="10.42578125" style="285" customWidth="1"/>
    <col min="3306" max="3315" width="9.140625" style="285"/>
    <col min="3316" max="3316" width="17.140625" style="285" customWidth="1"/>
    <col min="3317" max="3319" width="9.140625" style="285"/>
    <col min="3320" max="3320" width="9.85546875" style="285" customWidth="1"/>
    <col min="3321" max="3321" width="18.140625" style="285" customWidth="1"/>
    <col min="3322" max="3505" width="9.140625" style="285"/>
    <col min="3506" max="3506" width="2" style="285" customWidth="1"/>
    <col min="3507" max="3510" width="9.140625" style="285"/>
    <col min="3511" max="3511" width="11.7109375" style="285" customWidth="1"/>
    <col min="3512" max="3512" width="14.140625" style="285" customWidth="1"/>
    <col min="3513" max="3514" width="9.140625" style="285"/>
    <col min="3515" max="3515" width="10.7109375" style="285" customWidth="1"/>
    <col min="3516" max="3519" width="10.5703125" style="285" customWidth="1"/>
    <col min="3520" max="3520" width="12.42578125" style="285" customWidth="1"/>
    <col min="3521" max="3529" width="10.5703125" style="285" customWidth="1"/>
    <col min="3530" max="3530" width="12.42578125" style="285" customWidth="1"/>
    <col min="3531" max="3531" width="11.28515625" style="285" customWidth="1"/>
    <col min="3532" max="3539" width="10.5703125" style="285" customWidth="1"/>
    <col min="3540" max="3540" width="15.42578125" style="285" customWidth="1"/>
    <col min="3541" max="3542" width="10.5703125" style="285" customWidth="1"/>
    <col min="3543" max="3543" width="12.42578125" style="285" customWidth="1"/>
    <col min="3544" max="3545" width="10.5703125" style="285" customWidth="1"/>
    <col min="3546" max="3546" width="3.140625" style="285" customWidth="1"/>
    <col min="3547" max="3556" width="10.42578125" style="285" customWidth="1"/>
    <col min="3557" max="3557" width="19.140625" style="285" customWidth="1"/>
    <col min="3558" max="3561" width="10.42578125" style="285" customWidth="1"/>
    <col min="3562" max="3571" width="9.140625" style="285"/>
    <col min="3572" max="3572" width="17.140625" style="285" customWidth="1"/>
    <col min="3573" max="3575" width="9.140625" style="285"/>
    <col min="3576" max="3576" width="9.85546875" style="285" customWidth="1"/>
    <col min="3577" max="3577" width="18.140625" style="285" customWidth="1"/>
    <col min="3578" max="3761" width="9.140625" style="285"/>
    <col min="3762" max="3762" width="2" style="285" customWidth="1"/>
    <col min="3763" max="3766" width="9.140625" style="285"/>
    <col min="3767" max="3767" width="11.7109375" style="285" customWidth="1"/>
    <col min="3768" max="3768" width="14.140625" style="285" customWidth="1"/>
    <col min="3769" max="3770" width="9.140625" style="285"/>
    <col min="3771" max="3771" width="10.7109375" style="285" customWidth="1"/>
    <col min="3772" max="3775" width="10.5703125" style="285" customWidth="1"/>
    <col min="3776" max="3776" width="12.42578125" style="285" customWidth="1"/>
    <col min="3777" max="3785" width="10.5703125" style="285" customWidth="1"/>
    <col min="3786" max="3786" width="12.42578125" style="285" customWidth="1"/>
    <col min="3787" max="3787" width="11.28515625" style="285" customWidth="1"/>
    <col min="3788" max="3795" width="10.5703125" style="285" customWidth="1"/>
    <col min="3796" max="3796" width="15.42578125" style="285" customWidth="1"/>
    <col min="3797" max="3798" width="10.5703125" style="285" customWidth="1"/>
    <col min="3799" max="3799" width="12.42578125" style="285" customWidth="1"/>
    <col min="3800" max="3801" width="10.5703125" style="285" customWidth="1"/>
    <col min="3802" max="3802" width="3.140625" style="285" customWidth="1"/>
    <col min="3803" max="3812" width="10.42578125" style="285" customWidth="1"/>
    <col min="3813" max="3813" width="19.140625" style="285" customWidth="1"/>
    <col min="3814" max="3817" width="10.42578125" style="285" customWidth="1"/>
    <col min="3818" max="3827" width="9.140625" style="285"/>
    <col min="3828" max="3828" width="17.140625" style="285" customWidth="1"/>
    <col min="3829" max="3831" width="9.140625" style="285"/>
    <col min="3832" max="3832" width="9.85546875" style="285" customWidth="1"/>
    <col min="3833" max="3833" width="18.140625" style="285" customWidth="1"/>
    <col min="3834" max="4017" width="9.140625" style="285"/>
    <col min="4018" max="4018" width="2" style="285" customWidth="1"/>
    <col min="4019" max="4022" width="9.140625" style="285"/>
    <col min="4023" max="4023" width="11.7109375" style="285" customWidth="1"/>
    <col min="4024" max="4024" width="14.140625" style="285" customWidth="1"/>
    <col min="4025" max="4026" width="9.140625" style="285"/>
    <col min="4027" max="4027" width="10.7109375" style="285" customWidth="1"/>
    <col min="4028" max="4031" width="10.5703125" style="285" customWidth="1"/>
    <col min="4032" max="4032" width="12.42578125" style="285" customWidth="1"/>
    <col min="4033" max="4041" width="10.5703125" style="285" customWidth="1"/>
    <col min="4042" max="4042" width="12.42578125" style="285" customWidth="1"/>
    <col min="4043" max="4043" width="11.28515625" style="285" customWidth="1"/>
    <col min="4044" max="4051" width="10.5703125" style="285" customWidth="1"/>
    <col min="4052" max="4052" width="15.42578125" style="285" customWidth="1"/>
    <col min="4053" max="4054" width="10.5703125" style="285" customWidth="1"/>
    <col min="4055" max="4055" width="12.42578125" style="285" customWidth="1"/>
    <col min="4056" max="4057" width="10.5703125" style="285" customWidth="1"/>
    <col min="4058" max="4058" width="3.140625" style="285" customWidth="1"/>
    <col min="4059" max="4068" width="10.42578125" style="285" customWidth="1"/>
    <col min="4069" max="4069" width="19.140625" style="285" customWidth="1"/>
    <col min="4070" max="4073" width="10.42578125" style="285" customWidth="1"/>
    <col min="4074" max="4083" width="9.140625" style="285"/>
    <col min="4084" max="4084" width="17.140625" style="285" customWidth="1"/>
    <col min="4085" max="4087" width="9.140625" style="285"/>
    <col min="4088" max="4088" width="9.85546875" style="285" customWidth="1"/>
    <col min="4089" max="4089" width="18.140625" style="285" customWidth="1"/>
    <col min="4090" max="4273" width="9.140625" style="285"/>
    <col min="4274" max="4274" width="2" style="285" customWidth="1"/>
    <col min="4275" max="4278" width="9.140625" style="285"/>
    <col min="4279" max="4279" width="11.7109375" style="285" customWidth="1"/>
    <col min="4280" max="4280" width="14.140625" style="285" customWidth="1"/>
    <col min="4281" max="4282" width="9.140625" style="285"/>
    <col min="4283" max="4283" width="10.7109375" style="285" customWidth="1"/>
    <col min="4284" max="4287" width="10.5703125" style="285" customWidth="1"/>
    <col min="4288" max="4288" width="12.42578125" style="285" customWidth="1"/>
    <col min="4289" max="4297" width="10.5703125" style="285" customWidth="1"/>
    <col min="4298" max="4298" width="12.42578125" style="285" customWidth="1"/>
    <col min="4299" max="4299" width="11.28515625" style="285" customWidth="1"/>
    <col min="4300" max="4307" width="10.5703125" style="285" customWidth="1"/>
    <col min="4308" max="4308" width="15.42578125" style="285" customWidth="1"/>
    <col min="4309" max="4310" width="10.5703125" style="285" customWidth="1"/>
    <col min="4311" max="4311" width="12.42578125" style="285" customWidth="1"/>
    <col min="4312" max="4313" width="10.5703125" style="285" customWidth="1"/>
    <col min="4314" max="4314" width="3.140625" style="285" customWidth="1"/>
    <col min="4315" max="4324" width="10.42578125" style="285" customWidth="1"/>
    <col min="4325" max="4325" width="19.140625" style="285" customWidth="1"/>
    <col min="4326" max="4329" width="10.42578125" style="285" customWidth="1"/>
    <col min="4330" max="4339" width="9.140625" style="285"/>
    <col min="4340" max="4340" width="17.140625" style="285" customWidth="1"/>
    <col min="4341" max="4343" width="9.140625" style="285"/>
    <col min="4344" max="4344" width="9.85546875" style="285" customWidth="1"/>
    <col min="4345" max="4345" width="18.140625" style="285" customWidth="1"/>
    <col min="4346" max="4529" width="9.140625" style="285"/>
    <col min="4530" max="4530" width="2" style="285" customWidth="1"/>
    <col min="4531" max="4534" width="9.140625" style="285"/>
    <col min="4535" max="4535" width="11.7109375" style="285" customWidth="1"/>
    <col min="4536" max="4536" width="14.140625" style="285" customWidth="1"/>
    <col min="4537" max="4538" width="9.140625" style="285"/>
    <col min="4539" max="4539" width="10.7109375" style="285" customWidth="1"/>
    <col min="4540" max="4543" width="10.5703125" style="285" customWidth="1"/>
    <col min="4544" max="4544" width="12.42578125" style="285" customWidth="1"/>
    <col min="4545" max="4553" width="10.5703125" style="285" customWidth="1"/>
    <col min="4554" max="4554" width="12.42578125" style="285" customWidth="1"/>
    <col min="4555" max="4555" width="11.28515625" style="285" customWidth="1"/>
    <col min="4556" max="4563" width="10.5703125" style="285" customWidth="1"/>
    <col min="4564" max="4564" width="15.42578125" style="285" customWidth="1"/>
    <col min="4565" max="4566" width="10.5703125" style="285" customWidth="1"/>
    <col min="4567" max="4567" width="12.42578125" style="285" customWidth="1"/>
    <col min="4568" max="4569" width="10.5703125" style="285" customWidth="1"/>
    <col min="4570" max="4570" width="3.140625" style="285" customWidth="1"/>
    <col min="4571" max="4580" width="10.42578125" style="285" customWidth="1"/>
    <col min="4581" max="4581" width="19.140625" style="285" customWidth="1"/>
    <col min="4582" max="4585" width="10.42578125" style="285" customWidth="1"/>
    <col min="4586" max="4595" width="9.140625" style="285"/>
    <col min="4596" max="4596" width="17.140625" style="285" customWidth="1"/>
    <col min="4597" max="4599" width="9.140625" style="285"/>
    <col min="4600" max="4600" width="9.85546875" style="285" customWidth="1"/>
    <col min="4601" max="4601" width="18.140625" style="285" customWidth="1"/>
    <col min="4602" max="4785" width="9.140625" style="285"/>
    <col min="4786" max="4786" width="2" style="285" customWidth="1"/>
    <col min="4787" max="4790" width="9.140625" style="285"/>
    <col min="4791" max="4791" width="11.7109375" style="285" customWidth="1"/>
    <col min="4792" max="4792" width="14.140625" style="285" customWidth="1"/>
    <col min="4793" max="4794" width="9.140625" style="285"/>
    <col min="4795" max="4795" width="10.7109375" style="285" customWidth="1"/>
    <col min="4796" max="4799" width="10.5703125" style="285" customWidth="1"/>
    <col min="4800" max="4800" width="12.42578125" style="285" customWidth="1"/>
    <col min="4801" max="4809" width="10.5703125" style="285" customWidth="1"/>
    <col min="4810" max="4810" width="12.42578125" style="285" customWidth="1"/>
    <col min="4811" max="4811" width="11.28515625" style="285" customWidth="1"/>
    <col min="4812" max="4819" width="10.5703125" style="285" customWidth="1"/>
    <col min="4820" max="4820" width="15.42578125" style="285" customWidth="1"/>
    <col min="4821" max="4822" width="10.5703125" style="285" customWidth="1"/>
    <col min="4823" max="4823" width="12.42578125" style="285" customWidth="1"/>
    <col min="4824" max="4825" width="10.5703125" style="285" customWidth="1"/>
    <col min="4826" max="4826" width="3.140625" style="285" customWidth="1"/>
    <col min="4827" max="4836" width="10.42578125" style="285" customWidth="1"/>
    <col min="4837" max="4837" width="19.140625" style="285" customWidth="1"/>
    <col min="4838" max="4841" width="10.42578125" style="285" customWidth="1"/>
    <col min="4842" max="4851" width="9.140625" style="285"/>
    <col min="4852" max="4852" width="17.140625" style="285" customWidth="1"/>
    <col min="4853" max="4855" width="9.140625" style="285"/>
    <col min="4856" max="4856" width="9.85546875" style="285" customWidth="1"/>
    <col min="4857" max="4857" width="18.140625" style="285" customWidth="1"/>
    <col min="4858" max="5041" width="9.140625" style="285"/>
    <col min="5042" max="5042" width="2" style="285" customWidth="1"/>
    <col min="5043" max="5046" width="9.140625" style="285"/>
    <col min="5047" max="5047" width="11.7109375" style="285" customWidth="1"/>
    <col min="5048" max="5048" width="14.140625" style="285" customWidth="1"/>
    <col min="5049" max="5050" width="9.140625" style="285"/>
    <col min="5051" max="5051" width="10.7109375" style="285" customWidth="1"/>
    <col min="5052" max="5055" width="10.5703125" style="285" customWidth="1"/>
    <col min="5056" max="5056" width="12.42578125" style="285" customWidth="1"/>
    <col min="5057" max="5065" width="10.5703125" style="285" customWidth="1"/>
    <col min="5066" max="5066" width="12.42578125" style="285" customWidth="1"/>
    <col min="5067" max="5067" width="11.28515625" style="285" customWidth="1"/>
    <col min="5068" max="5075" width="10.5703125" style="285" customWidth="1"/>
    <col min="5076" max="5076" width="15.42578125" style="285" customWidth="1"/>
    <col min="5077" max="5078" width="10.5703125" style="285" customWidth="1"/>
    <col min="5079" max="5079" width="12.42578125" style="285" customWidth="1"/>
    <col min="5080" max="5081" width="10.5703125" style="285" customWidth="1"/>
    <col min="5082" max="5082" width="3.140625" style="285" customWidth="1"/>
    <col min="5083" max="5092" width="10.42578125" style="285" customWidth="1"/>
    <col min="5093" max="5093" width="19.140625" style="285" customWidth="1"/>
    <col min="5094" max="5097" width="10.42578125" style="285" customWidth="1"/>
    <col min="5098" max="5107" width="9.140625" style="285"/>
    <col min="5108" max="5108" width="17.140625" style="285" customWidth="1"/>
    <col min="5109" max="5111" width="9.140625" style="285"/>
    <col min="5112" max="5112" width="9.85546875" style="285" customWidth="1"/>
    <col min="5113" max="5113" width="18.140625" style="285" customWidth="1"/>
    <col min="5114" max="5297" width="9.140625" style="285"/>
    <col min="5298" max="5298" width="2" style="285" customWidth="1"/>
    <col min="5299" max="5302" width="9.140625" style="285"/>
    <col min="5303" max="5303" width="11.7109375" style="285" customWidth="1"/>
    <col min="5304" max="5304" width="14.140625" style="285" customWidth="1"/>
    <col min="5305" max="5306" width="9.140625" style="285"/>
    <col min="5307" max="5307" width="10.7109375" style="285" customWidth="1"/>
    <col min="5308" max="5311" width="10.5703125" style="285" customWidth="1"/>
    <col min="5312" max="5312" width="12.42578125" style="285" customWidth="1"/>
    <col min="5313" max="5321" width="10.5703125" style="285" customWidth="1"/>
    <col min="5322" max="5322" width="12.42578125" style="285" customWidth="1"/>
    <col min="5323" max="5323" width="11.28515625" style="285" customWidth="1"/>
    <col min="5324" max="5331" width="10.5703125" style="285" customWidth="1"/>
    <col min="5332" max="5332" width="15.42578125" style="285" customWidth="1"/>
    <col min="5333" max="5334" width="10.5703125" style="285" customWidth="1"/>
    <col min="5335" max="5335" width="12.42578125" style="285" customWidth="1"/>
    <col min="5336" max="5337" width="10.5703125" style="285" customWidth="1"/>
    <col min="5338" max="5338" width="3.140625" style="285" customWidth="1"/>
    <col min="5339" max="5348" width="10.42578125" style="285" customWidth="1"/>
    <col min="5349" max="5349" width="19.140625" style="285" customWidth="1"/>
    <col min="5350" max="5353" width="10.42578125" style="285" customWidth="1"/>
    <col min="5354" max="5363" width="9.140625" style="285"/>
    <col min="5364" max="5364" width="17.140625" style="285" customWidth="1"/>
    <col min="5365" max="5367" width="9.140625" style="285"/>
    <col min="5368" max="5368" width="9.85546875" style="285" customWidth="1"/>
    <col min="5369" max="5369" width="18.140625" style="285" customWidth="1"/>
    <col min="5370" max="5553" width="9.140625" style="285"/>
    <col min="5554" max="5554" width="2" style="285" customWidth="1"/>
    <col min="5555" max="5558" width="9.140625" style="285"/>
    <col min="5559" max="5559" width="11.7109375" style="285" customWidth="1"/>
    <col min="5560" max="5560" width="14.140625" style="285" customWidth="1"/>
    <col min="5561" max="5562" width="9.140625" style="285"/>
    <col min="5563" max="5563" width="10.7109375" style="285" customWidth="1"/>
    <col min="5564" max="5567" width="10.5703125" style="285" customWidth="1"/>
    <col min="5568" max="5568" width="12.42578125" style="285" customWidth="1"/>
    <col min="5569" max="5577" width="10.5703125" style="285" customWidth="1"/>
    <col min="5578" max="5578" width="12.42578125" style="285" customWidth="1"/>
    <col min="5579" max="5579" width="11.28515625" style="285" customWidth="1"/>
    <col min="5580" max="5587" width="10.5703125" style="285" customWidth="1"/>
    <col min="5588" max="5588" width="15.42578125" style="285" customWidth="1"/>
    <col min="5589" max="5590" width="10.5703125" style="285" customWidth="1"/>
    <col min="5591" max="5591" width="12.42578125" style="285" customWidth="1"/>
    <col min="5592" max="5593" width="10.5703125" style="285" customWidth="1"/>
    <col min="5594" max="5594" width="3.140625" style="285" customWidth="1"/>
    <col min="5595" max="5604" width="10.42578125" style="285" customWidth="1"/>
    <col min="5605" max="5605" width="19.140625" style="285" customWidth="1"/>
    <col min="5606" max="5609" width="10.42578125" style="285" customWidth="1"/>
    <col min="5610" max="5619" width="9.140625" style="285"/>
    <col min="5620" max="5620" width="17.140625" style="285" customWidth="1"/>
    <col min="5621" max="5623" width="9.140625" style="285"/>
    <col min="5624" max="5624" width="9.85546875" style="285" customWidth="1"/>
    <col min="5625" max="5625" width="18.140625" style="285" customWidth="1"/>
    <col min="5626" max="5809" width="9.140625" style="285"/>
    <col min="5810" max="5810" width="2" style="285" customWidth="1"/>
    <col min="5811" max="5814" width="9.140625" style="285"/>
    <col min="5815" max="5815" width="11.7109375" style="285" customWidth="1"/>
    <col min="5816" max="5816" width="14.140625" style="285" customWidth="1"/>
    <col min="5817" max="5818" width="9.140625" style="285"/>
    <col min="5819" max="5819" width="10.7109375" style="285" customWidth="1"/>
    <col min="5820" max="5823" width="10.5703125" style="285" customWidth="1"/>
    <col min="5824" max="5824" width="12.42578125" style="285" customWidth="1"/>
    <col min="5825" max="5833" width="10.5703125" style="285" customWidth="1"/>
    <col min="5834" max="5834" width="12.42578125" style="285" customWidth="1"/>
    <col min="5835" max="5835" width="11.28515625" style="285" customWidth="1"/>
    <col min="5836" max="5843" width="10.5703125" style="285" customWidth="1"/>
    <col min="5844" max="5844" width="15.42578125" style="285" customWidth="1"/>
    <col min="5845" max="5846" width="10.5703125" style="285" customWidth="1"/>
    <col min="5847" max="5847" width="12.42578125" style="285" customWidth="1"/>
    <col min="5848" max="5849" width="10.5703125" style="285" customWidth="1"/>
    <col min="5850" max="5850" width="3.140625" style="285" customWidth="1"/>
    <col min="5851" max="5860" width="10.42578125" style="285" customWidth="1"/>
    <col min="5861" max="5861" width="19.140625" style="285" customWidth="1"/>
    <col min="5862" max="5865" width="10.42578125" style="285" customWidth="1"/>
    <col min="5866" max="5875" width="9.140625" style="285"/>
    <col min="5876" max="5876" width="17.140625" style="285" customWidth="1"/>
    <col min="5877" max="5879" width="9.140625" style="285"/>
    <col min="5880" max="5880" width="9.85546875" style="285" customWidth="1"/>
    <col min="5881" max="5881" width="18.140625" style="285" customWidth="1"/>
    <col min="5882" max="6065" width="9.140625" style="285"/>
    <col min="6066" max="6066" width="2" style="285" customWidth="1"/>
    <col min="6067" max="6070" width="9.140625" style="285"/>
    <col min="6071" max="6071" width="11.7109375" style="285" customWidth="1"/>
    <col min="6072" max="6072" width="14.140625" style="285" customWidth="1"/>
    <col min="6073" max="6074" width="9.140625" style="285"/>
    <col min="6075" max="6075" width="10.7109375" style="285" customWidth="1"/>
    <col min="6076" max="6079" width="10.5703125" style="285" customWidth="1"/>
    <col min="6080" max="6080" width="12.42578125" style="285" customWidth="1"/>
    <col min="6081" max="6089" width="10.5703125" style="285" customWidth="1"/>
    <col min="6090" max="6090" width="12.42578125" style="285" customWidth="1"/>
    <col min="6091" max="6091" width="11.28515625" style="285" customWidth="1"/>
    <col min="6092" max="6099" width="10.5703125" style="285" customWidth="1"/>
    <col min="6100" max="6100" width="15.42578125" style="285" customWidth="1"/>
    <col min="6101" max="6102" width="10.5703125" style="285" customWidth="1"/>
    <col min="6103" max="6103" width="12.42578125" style="285" customWidth="1"/>
    <col min="6104" max="6105" width="10.5703125" style="285" customWidth="1"/>
    <col min="6106" max="6106" width="3.140625" style="285" customWidth="1"/>
    <col min="6107" max="6116" width="10.42578125" style="285" customWidth="1"/>
    <col min="6117" max="6117" width="19.140625" style="285" customWidth="1"/>
    <col min="6118" max="6121" width="10.42578125" style="285" customWidth="1"/>
    <col min="6122" max="6131" width="9.140625" style="285"/>
    <col min="6132" max="6132" width="17.140625" style="285" customWidth="1"/>
    <col min="6133" max="6135" width="9.140625" style="285"/>
    <col min="6136" max="6136" width="9.85546875" style="285" customWidth="1"/>
    <col min="6137" max="6137" width="18.140625" style="285" customWidth="1"/>
    <col min="6138" max="6321" width="9.140625" style="285"/>
    <col min="6322" max="6322" width="2" style="285" customWidth="1"/>
    <col min="6323" max="6326" width="9.140625" style="285"/>
    <col min="6327" max="6327" width="11.7109375" style="285" customWidth="1"/>
    <col min="6328" max="6328" width="14.140625" style="285" customWidth="1"/>
    <col min="6329" max="6330" width="9.140625" style="285"/>
    <col min="6331" max="6331" width="10.7109375" style="285" customWidth="1"/>
    <col min="6332" max="6335" width="10.5703125" style="285" customWidth="1"/>
    <col min="6336" max="6336" width="12.42578125" style="285" customWidth="1"/>
    <col min="6337" max="6345" width="10.5703125" style="285" customWidth="1"/>
    <col min="6346" max="6346" width="12.42578125" style="285" customWidth="1"/>
    <col min="6347" max="6347" width="11.28515625" style="285" customWidth="1"/>
    <col min="6348" max="6355" width="10.5703125" style="285" customWidth="1"/>
    <col min="6356" max="6356" width="15.42578125" style="285" customWidth="1"/>
    <col min="6357" max="6358" width="10.5703125" style="285" customWidth="1"/>
    <col min="6359" max="6359" width="12.42578125" style="285" customWidth="1"/>
    <col min="6360" max="6361" width="10.5703125" style="285" customWidth="1"/>
    <col min="6362" max="6362" width="3.140625" style="285" customWidth="1"/>
    <col min="6363" max="6372" width="10.42578125" style="285" customWidth="1"/>
    <col min="6373" max="6373" width="19.140625" style="285" customWidth="1"/>
    <col min="6374" max="6377" width="10.42578125" style="285" customWidth="1"/>
    <col min="6378" max="6387" width="9.140625" style="285"/>
    <col min="6388" max="6388" width="17.140625" style="285" customWidth="1"/>
    <col min="6389" max="6391" width="9.140625" style="285"/>
    <col min="6392" max="6392" width="9.85546875" style="285" customWidth="1"/>
    <col min="6393" max="6393" width="18.140625" style="285" customWidth="1"/>
    <col min="6394" max="6577" width="9.140625" style="285"/>
    <col min="6578" max="6578" width="2" style="285" customWidth="1"/>
    <col min="6579" max="6582" width="9.140625" style="285"/>
    <col min="6583" max="6583" width="11.7109375" style="285" customWidth="1"/>
    <col min="6584" max="6584" width="14.140625" style="285" customWidth="1"/>
    <col min="6585" max="6586" width="9.140625" style="285"/>
    <col min="6587" max="6587" width="10.7109375" style="285" customWidth="1"/>
    <col min="6588" max="6591" width="10.5703125" style="285" customWidth="1"/>
    <col min="6592" max="6592" width="12.42578125" style="285" customWidth="1"/>
    <col min="6593" max="6601" width="10.5703125" style="285" customWidth="1"/>
    <col min="6602" max="6602" width="12.42578125" style="285" customWidth="1"/>
    <col min="6603" max="6603" width="11.28515625" style="285" customWidth="1"/>
    <col min="6604" max="6611" width="10.5703125" style="285" customWidth="1"/>
    <col min="6612" max="6612" width="15.42578125" style="285" customWidth="1"/>
    <col min="6613" max="6614" width="10.5703125" style="285" customWidth="1"/>
    <col min="6615" max="6615" width="12.42578125" style="285" customWidth="1"/>
    <col min="6616" max="6617" width="10.5703125" style="285" customWidth="1"/>
    <col min="6618" max="6618" width="3.140625" style="285" customWidth="1"/>
    <col min="6619" max="6628" width="10.42578125" style="285" customWidth="1"/>
    <col min="6629" max="6629" width="19.140625" style="285" customWidth="1"/>
    <col min="6630" max="6633" width="10.42578125" style="285" customWidth="1"/>
    <col min="6634" max="6643" width="9.140625" style="285"/>
    <col min="6644" max="6644" width="17.140625" style="285" customWidth="1"/>
    <col min="6645" max="6647" width="9.140625" style="285"/>
    <col min="6648" max="6648" width="9.85546875" style="285" customWidth="1"/>
    <col min="6649" max="6649" width="18.140625" style="285" customWidth="1"/>
    <col min="6650" max="6833" width="9.140625" style="285"/>
    <col min="6834" max="6834" width="2" style="285" customWidth="1"/>
    <col min="6835" max="6838" width="9.140625" style="285"/>
    <col min="6839" max="6839" width="11.7109375" style="285" customWidth="1"/>
    <col min="6840" max="6840" width="14.140625" style="285" customWidth="1"/>
    <col min="6841" max="6842" width="9.140625" style="285"/>
    <col min="6843" max="6843" width="10.7109375" style="285" customWidth="1"/>
    <col min="6844" max="6847" width="10.5703125" style="285" customWidth="1"/>
    <col min="6848" max="6848" width="12.42578125" style="285" customWidth="1"/>
    <col min="6849" max="6857" width="10.5703125" style="285" customWidth="1"/>
    <col min="6858" max="6858" width="12.42578125" style="285" customWidth="1"/>
    <col min="6859" max="6859" width="11.28515625" style="285" customWidth="1"/>
    <col min="6860" max="6867" width="10.5703125" style="285" customWidth="1"/>
    <col min="6868" max="6868" width="15.42578125" style="285" customWidth="1"/>
    <col min="6869" max="6870" width="10.5703125" style="285" customWidth="1"/>
    <col min="6871" max="6871" width="12.42578125" style="285" customWidth="1"/>
    <col min="6872" max="6873" width="10.5703125" style="285" customWidth="1"/>
    <col min="6874" max="6874" width="3.140625" style="285" customWidth="1"/>
    <col min="6875" max="6884" width="10.42578125" style="285" customWidth="1"/>
    <col min="6885" max="6885" width="19.140625" style="285" customWidth="1"/>
    <col min="6886" max="6889" width="10.42578125" style="285" customWidth="1"/>
    <col min="6890" max="6899" width="9.140625" style="285"/>
    <col min="6900" max="6900" width="17.140625" style="285" customWidth="1"/>
    <col min="6901" max="6903" width="9.140625" style="285"/>
    <col min="6904" max="6904" width="9.85546875" style="285" customWidth="1"/>
    <col min="6905" max="6905" width="18.140625" style="285" customWidth="1"/>
    <col min="6906" max="7089" width="9.140625" style="285"/>
    <col min="7090" max="7090" width="2" style="285" customWidth="1"/>
    <col min="7091" max="7094" width="9.140625" style="285"/>
    <col min="7095" max="7095" width="11.7109375" style="285" customWidth="1"/>
    <col min="7096" max="7096" width="14.140625" style="285" customWidth="1"/>
    <col min="7097" max="7098" width="9.140625" style="285"/>
    <col min="7099" max="7099" width="10.7109375" style="285" customWidth="1"/>
    <col min="7100" max="7103" width="10.5703125" style="285" customWidth="1"/>
    <col min="7104" max="7104" width="12.42578125" style="285" customWidth="1"/>
    <col min="7105" max="7113" width="10.5703125" style="285" customWidth="1"/>
    <col min="7114" max="7114" width="12.42578125" style="285" customWidth="1"/>
    <col min="7115" max="7115" width="11.28515625" style="285" customWidth="1"/>
    <col min="7116" max="7123" width="10.5703125" style="285" customWidth="1"/>
    <col min="7124" max="7124" width="15.42578125" style="285" customWidth="1"/>
    <col min="7125" max="7126" width="10.5703125" style="285" customWidth="1"/>
    <col min="7127" max="7127" width="12.42578125" style="285" customWidth="1"/>
    <col min="7128" max="7129" width="10.5703125" style="285" customWidth="1"/>
    <col min="7130" max="7130" width="3.140625" style="285" customWidth="1"/>
    <col min="7131" max="7140" width="10.42578125" style="285" customWidth="1"/>
    <col min="7141" max="7141" width="19.140625" style="285" customWidth="1"/>
    <col min="7142" max="7145" width="10.42578125" style="285" customWidth="1"/>
    <col min="7146" max="7155" width="9.140625" style="285"/>
    <col min="7156" max="7156" width="17.140625" style="285" customWidth="1"/>
    <col min="7157" max="7159" width="9.140625" style="285"/>
    <col min="7160" max="7160" width="9.85546875" style="285" customWidth="1"/>
    <col min="7161" max="7161" width="18.140625" style="285" customWidth="1"/>
    <col min="7162" max="7345" width="9.140625" style="285"/>
    <col min="7346" max="7346" width="2" style="285" customWidth="1"/>
    <col min="7347" max="7350" width="9.140625" style="285"/>
    <col min="7351" max="7351" width="11.7109375" style="285" customWidth="1"/>
    <col min="7352" max="7352" width="14.140625" style="285" customWidth="1"/>
    <col min="7353" max="7354" width="9.140625" style="285"/>
    <col min="7355" max="7355" width="10.7109375" style="285" customWidth="1"/>
    <col min="7356" max="7359" width="10.5703125" style="285" customWidth="1"/>
    <col min="7360" max="7360" width="12.42578125" style="285" customWidth="1"/>
    <col min="7361" max="7369" width="10.5703125" style="285" customWidth="1"/>
    <col min="7370" max="7370" width="12.42578125" style="285" customWidth="1"/>
    <col min="7371" max="7371" width="11.28515625" style="285" customWidth="1"/>
    <col min="7372" max="7379" width="10.5703125" style="285" customWidth="1"/>
    <col min="7380" max="7380" width="15.42578125" style="285" customWidth="1"/>
    <col min="7381" max="7382" width="10.5703125" style="285" customWidth="1"/>
    <col min="7383" max="7383" width="12.42578125" style="285" customWidth="1"/>
    <col min="7384" max="7385" width="10.5703125" style="285" customWidth="1"/>
    <col min="7386" max="7386" width="3.140625" style="285" customWidth="1"/>
    <col min="7387" max="7396" width="10.42578125" style="285" customWidth="1"/>
    <col min="7397" max="7397" width="19.140625" style="285" customWidth="1"/>
    <col min="7398" max="7401" width="10.42578125" style="285" customWidth="1"/>
    <col min="7402" max="7411" width="9.140625" style="285"/>
    <col min="7412" max="7412" width="17.140625" style="285" customWidth="1"/>
    <col min="7413" max="7415" width="9.140625" style="285"/>
    <col min="7416" max="7416" width="9.85546875" style="285" customWidth="1"/>
    <col min="7417" max="7417" width="18.140625" style="285" customWidth="1"/>
    <col min="7418" max="7601" width="9.140625" style="285"/>
    <col min="7602" max="7602" width="2" style="285" customWidth="1"/>
    <col min="7603" max="7606" width="9.140625" style="285"/>
    <col min="7607" max="7607" width="11.7109375" style="285" customWidth="1"/>
    <col min="7608" max="7608" width="14.140625" style="285" customWidth="1"/>
    <col min="7609" max="7610" width="9.140625" style="285"/>
    <col min="7611" max="7611" width="10.7109375" style="285" customWidth="1"/>
    <col min="7612" max="7615" width="10.5703125" style="285" customWidth="1"/>
    <col min="7616" max="7616" width="12.42578125" style="285" customWidth="1"/>
    <col min="7617" max="7625" width="10.5703125" style="285" customWidth="1"/>
    <col min="7626" max="7626" width="12.42578125" style="285" customWidth="1"/>
    <col min="7627" max="7627" width="11.28515625" style="285" customWidth="1"/>
    <col min="7628" max="7635" width="10.5703125" style="285" customWidth="1"/>
    <col min="7636" max="7636" width="15.42578125" style="285" customWidth="1"/>
    <col min="7637" max="7638" width="10.5703125" style="285" customWidth="1"/>
    <col min="7639" max="7639" width="12.42578125" style="285" customWidth="1"/>
    <col min="7640" max="7641" width="10.5703125" style="285" customWidth="1"/>
    <col min="7642" max="7642" width="3.140625" style="285" customWidth="1"/>
    <col min="7643" max="7652" width="10.42578125" style="285" customWidth="1"/>
    <col min="7653" max="7653" width="19.140625" style="285" customWidth="1"/>
    <col min="7654" max="7657" width="10.42578125" style="285" customWidth="1"/>
    <col min="7658" max="7667" width="9.140625" style="285"/>
    <col min="7668" max="7668" width="17.140625" style="285" customWidth="1"/>
    <col min="7669" max="7671" width="9.140625" style="285"/>
    <col min="7672" max="7672" width="9.85546875" style="285" customWidth="1"/>
    <col min="7673" max="7673" width="18.140625" style="285" customWidth="1"/>
    <col min="7674" max="7857" width="9.140625" style="285"/>
    <col min="7858" max="7858" width="2" style="285" customWidth="1"/>
    <col min="7859" max="7862" width="9.140625" style="285"/>
    <col min="7863" max="7863" width="11.7109375" style="285" customWidth="1"/>
    <col min="7864" max="7864" width="14.140625" style="285" customWidth="1"/>
    <col min="7865" max="7866" width="9.140625" style="285"/>
    <col min="7867" max="7867" width="10.7109375" style="285" customWidth="1"/>
    <col min="7868" max="7871" width="10.5703125" style="285" customWidth="1"/>
    <col min="7872" max="7872" width="12.42578125" style="285" customWidth="1"/>
    <col min="7873" max="7881" width="10.5703125" style="285" customWidth="1"/>
    <col min="7882" max="7882" width="12.42578125" style="285" customWidth="1"/>
    <col min="7883" max="7883" width="11.28515625" style="285" customWidth="1"/>
    <col min="7884" max="7891" width="10.5703125" style="285" customWidth="1"/>
    <col min="7892" max="7892" width="15.42578125" style="285" customWidth="1"/>
    <col min="7893" max="7894" width="10.5703125" style="285" customWidth="1"/>
    <col min="7895" max="7895" width="12.42578125" style="285" customWidth="1"/>
    <col min="7896" max="7897" width="10.5703125" style="285" customWidth="1"/>
    <col min="7898" max="7898" width="3.140625" style="285" customWidth="1"/>
    <col min="7899" max="7908" width="10.42578125" style="285" customWidth="1"/>
    <col min="7909" max="7909" width="19.140625" style="285" customWidth="1"/>
    <col min="7910" max="7913" width="10.42578125" style="285" customWidth="1"/>
    <col min="7914" max="7923" width="9.140625" style="285"/>
    <col min="7924" max="7924" width="17.140625" style="285" customWidth="1"/>
    <col min="7925" max="7927" width="9.140625" style="285"/>
    <col min="7928" max="7928" width="9.85546875" style="285" customWidth="1"/>
    <col min="7929" max="7929" width="18.140625" style="285" customWidth="1"/>
    <col min="7930" max="8113" width="9.140625" style="285"/>
    <col min="8114" max="8114" width="2" style="285" customWidth="1"/>
    <col min="8115" max="8118" width="9.140625" style="285"/>
    <col min="8119" max="8119" width="11.7109375" style="285" customWidth="1"/>
    <col min="8120" max="8120" width="14.140625" style="285" customWidth="1"/>
    <col min="8121" max="8122" width="9.140625" style="285"/>
    <col min="8123" max="8123" width="10.7109375" style="285" customWidth="1"/>
    <col min="8124" max="8127" width="10.5703125" style="285" customWidth="1"/>
    <col min="8128" max="8128" width="12.42578125" style="285" customWidth="1"/>
    <col min="8129" max="8137" width="10.5703125" style="285" customWidth="1"/>
    <col min="8138" max="8138" width="12.42578125" style="285" customWidth="1"/>
    <col min="8139" max="8139" width="11.28515625" style="285" customWidth="1"/>
    <col min="8140" max="8147" width="10.5703125" style="285" customWidth="1"/>
    <col min="8148" max="8148" width="15.42578125" style="285" customWidth="1"/>
    <col min="8149" max="8150" width="10.5703125" style="285" customWidth="1"/>
    <col min="8151" max="8151" width="12.42578125" style="285" customWidth="1"/>
    <col min="8152" max="8153" width="10.5703125" style="285" customWidth="1"/>
    <col min="8154" max="8154" width="3.140625" style="285" customWidth="1"/>
    <col min="8155" max="8164" width="10.42578125" style="285" customWidth="1"/>
    <col min="8165" max="8165" width="19.140625" style="285" customWidth="1"/>
    <col min="8166" max="8169" width="10.42578125" style="285" customWidth="1"/>
    <col min="8170" max="8179" width="9.140625" style="285"/>
    <col min="8180" max="8180" width="17.140625" style="285" customWidth="1"/>
    <col min="8181" max="8183" width="9.140625" style="285"/>
    <col min="8184" max="8184" width="9.85546875" style="285" customWidth="1"/>
    <col min="8185" max="8185" width="18.140625" style="285" customWidth="1"/>
    <col min="8186" max="8369" width="9.140625" style="285"/>
    <col min="8370" max="8370" width="2" style="285" customWidth="1"/>
    <col min="8371" max="8374" width="9.140625" style="285"/>
    <col min="8375" max="8375" width="11.7109375" style="285" customWidth="1"/>
    <col min="8376" max="8376" width="14.140625" style="285" customWidth="1"/>
    <col min="8377" max="8378" width="9.140625" style="285"/>
    <col min="8379" max="8379" width="10.7109375" style="285" customWidth="1"/>
    <col min="8380" max="8383" width="10.5703125" style="285" customWidth="1"/>
    <col min="8384" max="8384" width="12.42578125" style="285" customWidth="1"/>
    <col min="8385" max="8393" width="10.5703125" style="285" customWidth="1"/>
    <col min="8394" max="8394" width="12.42578125" style="285" customWidth="1"/>
    <col min="8395" max="8395" width="11.28515625" style="285" customWidth="1"/>
    <col min="8396" max="8403" width="10.5703125" style="285" customWidth="1"/>
    <col min="8404" max="8404" width="15.42578125" style="285" customWidth="1"/>
    <col min="8405" max="8406" width="10.5703125" style="285" customWidth="1"/>
    <col min="8407" max="8407" width="12.42578125" style="285" customWidth="1"/>
    <col min="8408" max="8409" width="10.5703125" style="285" customWidth="1"/>
    <col min="8410" max="8410" width="3.140625" style="285" customWidth="1"/>
    <col min="8411" max="8420" width="10.42578125" style="285" customWidth="1"/>
    <col min="8421" max="8421" width="19.140625" style="285" customWidth="1"/>
    <col min="8422" max="8425" width="10.42578125" style="285" customWidth="1"/>
    <col min="8426" max="8435" width="9.140625" style="285"/>
    <col min="8436" max="8436" width="17.140625" style="285" customWidth="1"/>
    <col min="8437" max="8439" width="9.140625" style="285"/>
    <col min="8440" max="8440" width="9.85546875" style="285" customWidth="1"/>
    <col min="8441" max="8441" width="18.140625" style="285" customWidth="1"/>
    <col min="8442" max="8625" width="9.140625" style="285"/>
    <col min="8626" max="8626" width="2" style="285" customWidth="1"/>
    <col min="8627" max="8630" width="9.140625" style="285"/>
    <col min="8631" max="8631" width="11.7109375" style="285" customWidth="1"/>
    <col min="8632" max="8632" width="14.140625" style="285" customWidth="1"/>
    <col min="8633" max="8634" width="9.140625" style="285"/>
    <col min="8635" max="8635" width="10.7109375" style="285" customWidth="1"/>
    <col min="8636" max="8639" width="10.5703125" style="285" customWidth="1"/>
    <col min="8640" max="8640" width="12.42578125" style="285" customWidth="1"/>
    <col min="8641" max="8649" width="10.5703125" style="285" customWidth="1"/>
    <col min="8650" max="8650" width="12.42578125" style="285" customWidth="1"/>
    <col min="8651" max="8651" width="11.28515625" style="285" customWidth="1"/>
    <col min="8652" max="8659" width="10.5703125" style="285" customWidth="1"/>
    <col min="8660" max="8660" width="15.42578125" style="285" customWidth="1"/>
    <col min="8661" max="8662" width="10.5703125" style="285" customWidth="1"/>
    <col min="8663" max="8663" width="12.42578125" style="285" customWidth="1"/>
    <col min="8664" max="8665" width="10.5703125" style="285" customWidth="1"/>
    <col min="8666" max="8666" width="3.140625" style="285" customWidth="1"/>
    <col min="8667" max="8676" width="10.42578125" style="285" customWidth="1"/>
    <col min="8677" max="8677" width="19.140625" style="285" customWidth="1"/>
    <col min="8678" max="8681" width="10.42578125" style="285" customWidth="1"/>
    <col min="8682" max="8691" width="9.140625" style="285"/>
    <col min="8692" max="8692" width="17.140625" style="285" customWidth="1"/>
    <col min="8693" max="8695" width="9.140625" style="285"/>
    <col min="8696" max="8696" width="9.85546875" style="285" customWidth="1"/>
    <col min="8697" max="8697" width="18.140625" style="285" customWidth="1"/>
    <col min="8698" max="8881" width="9.140625" style="285"/>
    <col min="8882" max="8882" width="2" style="285" customWidth="1"/>
    <col min="8883" max="8886" width="9.140625" style="285"/>
    <col min="8887" max="8887" width="11.7109375" style="285" customWidth="1"/>
    <col min="8888" max="8888" width="14.140625" style="285" customWidth="1"/>
    <col min="8889" max="8890" width="9.140625" style="285"/>
    <col min="8891" max="8891" width="10.7109375" style="285" customWidth="1"/>
    <col min="8892" max="8895" width="10.5703125" style="285" customWidth="1"/>
    <col min="8896" max="8896" width="12.42578125" style="285" customWidth="1"/>
    <col min="8897" max="8905" width="10.5703125" style="285" customWidth="1"/>
    <col min="8906" max="8906" width="12.42578125" style="285" customWidth="1"/>
    <col min="8907" max="8907" width="11.28515625" style="285" customWidth="1"/>
    <col min="8908" max="8915" width="10.5703125" style="285" customWidth="1"/>
    <col min="8916" max="8916" width="15.42578125" style="285" customWidth="1"/>
    <col min="8917" max="8918" width="10.5703125" style="285" customWidth="1"/>
    <col min="8919" max="8919" width="12.42578125" style="285" customWidth="1"/>
    <col min="8920" max="8921" width="10.5703125" style="285" customWidth="1"/>
    <col min="8922" max="8922" width="3.140625" style="285" customWidth="1"/>
    <col min="8923" max="8932" width="10.42578125" style="285" customWidth="1"/>
    <col min="8933" max="8933" width="19.140625" style="285" customWidth="1"/>
    <col min="8934" max="8937" width="10.42578125" style="285" customWidth="1"/>
    <col min="8938" max="8947" width="9.140625" style="285"/>
    <col min="8948" max="8948" width="17.140625" style="285" customWidth="1"/>
    <col min="8949" max="8951" width="9.140625" style="285"/>
    <col min="8952" max="8952" width="9.85546875" style="285" customWidth="1"/>
    <col min="8953" max="8953" width="18.140625" style="285" customWidth="1"/>
    <col min="8954" max="9137" width="9.140625" style="285"/>
    <col min="9138" max="9138" width="2" style="285" customWidth="1"/>
    <col min="9139" max="9142" width="9.140625" style="285"/>
    <col min="9143" max="9143" width="11.7109375" style="285" customWidth="1"/>
    <col min="9144" max="9144" width="14.140625" style="285" customWidth="1"/>
    <col min="9145" max="9146" width="9.140625" style="285"/>
    <col min="9147" max="9147" width="10.7109375" style="285" customWidth="1"/>
    <col min="9148" max="9151" width="10.5703125" style="285" customWidth="1"/>
    <col min="9152" max="9152" width="12.42578125" style="285" customWidth="1"/>
    <col min="9153" max="9161" width="10.5703125" style="285" customWidth="1"/>
    <col min="9162" max="9162" width="12.42578125" style="285" customWidth="1"/>
    <col min="9163" max="9163" width="11.28515625" style="285" customWidth="1"/>
    <col min="9164" max="9171" width="10.5703125" style="285" customWidth="1"/>
    <col min="9172" max="9172" width="15.42578125" style="285" customWidth="1"/>
    <col min="9173" max="9174" width="10.5703125" style="285" customWidth="1"/>
    <col min="9175" max="9175" width="12.42578125" style="285" customWidth="1"/>
    <col min="9176" max="9177" width="10.5703125" style="285" customWidth="1"/>
    <col min="9178" max="9178" width="3.140625" style="285" customWidth="1"/>
    <col min="9179" max="9188" width="10.42578125" style="285" customWidth="1"/>
    <col min="9189" max="9189" width="19.140625" style="285" customWidth="1"/>
    <col min="9190" max="9193" width="10.42578125" style="285" customWidth="1"/>
    <col min="9194" max="9203" width="9.140625" style="285"/>
    <col min="9204" max="9204" width="17.140625" style="285" customWidth="1"/>
    <col min="9205" max="9207" width="9.140625" style="285"/>
    <col min="9208" max="9208" width="9.85546875" style="285" customWidth="1"/>
    <col min="9209" max="9209" width="18.140625" style="285" customWidth="1"/>
    <col min="9210" max="9393" width="9.140625" style="285"/>
    <col min="9394" max="9394" width="2" style="285" customWidth="1"/>
    <col min="9395" max="9398" width="9.140625" style="285"/>
    <col min="9399" max="9399" width="11.7109375" style="285" customWidth="1"/>
    <col min="9400" max="9400" width="14.140625" style="285" customWidth="1"/>
    <col min="9401" max="9402" width="9.140625" style="285"/>
    <col min="9403" max="9403" width="10.7109375" style="285" customWidth="1"/>
    <col min="9404" max="9407" width="10.5703125" style="285" customWidth="1"/>
    <col min="9408" max="9408" width="12.42578125" style="285" customWidth="1"/>
    <col min="9409" max="9417" width="10.5703125" style="285" customWidth="1"/>
    <col min="9418" max="9418" width="12.42578125" style="285" customWidth="1"/>
    <col min="9419" max="9419" width="11.28515625" style="285" customWidth="1"/>
    <col min="9420" max="9427" width="10.5703125" style="285" customWidth="1"/>
    <col min="9428" max="9428" width="15.42578125" style="285" customWidth="1"/>
    <col min="9429" max="9430" width="10.5703125" style="285" customWidth="1"/>
    <col min="9431" max="9431" width="12.42578125" style="285" customWidth="1"/>
    <col min="9432" max="9433" width="10.5703125" style="285" customWidth="1"/>
    <col min="9434" max="9434" width="3.140625" style="285" customWidth="1"/>
    <col min="9435" max="9444" width="10.42578125" style="285" customWidth="1"/>
    <col min="9445" max="9445" width="19.140625" style="285" customWidth="1"/>
    <col min="9446" max="9449" width="10.42578125" style="285" customWidth="1"/>
    <col min="9450" max="9459" width="9.140625" style="285"/>
    <col min="9460" max="9460" width="17.140625" style="285" customWidth="1"/>
    <col min="9461" max="9463" width="9.140625" style="285"/>
    <col min="9464" max="9464" width="9.85546875" style="285" customWidth="1"/>
    <col min="9465" max="9465" width="18.140625" style="285" customWidth="1"/>
    <col min="9466" max="9649" width="9.140625" style="285"/>
    <col min="9650" max="9650" width="2" style="285" customWidth="1"/>
    <col min="9651" max="9654" width="9.140625" style="285"/>
    <col min="9655" max="9655" width="11.7109375" style="285" customWidth="1"/>
    <col min="9656" max="9656" width="14.140625" style="285" customWidth="1"/>
    <col min="9657" max="9658" width="9.140625" style="285"/>
    <col min="9659" max="9659" width="10.7109375" style="285" customWidth="1"/>
    <col min="9660" max="9663" width="10.5703125" style="285" customWidth="1"/>
    <col min="9664" max="9664" width="12.42578125" style="285" customWidth="1"/>
    <col min="9665" max="9673" width="10.5703125" style="285" customWidth="1"/>
    <col min="9674" max="9674" width="12.42578125" style="285" customWidth="1"/>
    <col min="9675" max="9675" width="11.28515625" style="285" customWidth="1"/>
    <col min="9676" max="9683" width="10.5703125" style="285" customWidth="1"/>
    <col min="9684" max="9684" width="15.42578125" style="285" customWidth="1"/>
    <col min="9685" max="9686" width="10.5703125" style="285" customWidth="1"/>
    <col min="9687" max="9687" width="12.42578125" style="285" customWidth="1"/>
    <col min="9688" max="9689" width="10.5703125" style="285" customWidth="1"/>
    <col min="9690" max="9690" width="3.140625" style="285" customWidth="1"/>
    <col min="9691" max="9700" width="10.42578125" style="285" customWidth="1"/>
    <col min="9701" max="9701" width="19.140625" style="285" customWidth="1"/>
    <col min="9702" max="9705" width="10.42578125" style="285" customWidth="1"/>
    <col min="9706" max="9715" width="9.140625" style="285"/>
    <col min="9716" max="9716" width="17.140625" style="285" customWidth="1"/>
    <col min="9717" max="9719" width="9.140625" style="285"/>
    <col min="9720" max="9720" width="9.85546875" style="285" customWidth="1"/>
    <col min="9721" max="9721" width="18.140625" style="285" customWidth="1"/>
    <col min="9722" max="9905" width="9.140625" style="285"/>
    <col min="9906" max="9906" width="2" style="285" customWidth="1"/>
    <col min="9907" max="9910" width="9.140625" style="285"/>
    <col min="9911" max="9911" width="11.7109375" style="285" customWidth="1"/>
    <col min="9912" max="9912" width="14.140625" style="285" customWidth="1"/>
    <col min="9913" max="9914" width="9.140625" style="285"/>
    <col min="9915" max="9915" width="10.7109375" style="285" customWidth="1"/>
    <col min="9916" max="9919" width="10.5703125" style="285" customWidth="1"/>
    <col min="9920" max="9920" width="12.42578125" style="285" customWidth="1"/>
    <col min="9921" max="9929" width="10.5703125" style="285" customWidth="1"/>
    <col min="9930" max="9930" width="12.42578125" style="285" customWidth="1"/>
    <col min="9931" max="9931" width="11.28515625" style="285" customWidth="1"/>
    <col min="9932" max="9939" width="10.5703125" style="285" customWidth="1"/>
    <col min="9940" max="9940" width="15.42578125" style="285" customWidth="1"/>
    <col min="9941" max="9942" width="10.5703125" style="285" customWidth="1"/>
    <col min="9943" max="9943" width="12.42578125" style="285" customWidth="1"/>
    <col min="9944" max="9945" width="10.5703125" style="285" customWidth="1"/>
    <col min="9946" max="9946" width="3.140625" style="285" customWidth="1"/>
    <col min="9947" max="9956" width="10.42578125" style="285" customWidth="1"/>
    <col min="9957" max="9957" width="19.140625" style="285" customWidth="1"/>
    <col min="9958" max="9961" width="10.42578125" style="285" customWidth="1"/>
    <col min="9962" max="9971" width="9.140625" style="285"/>
    <col min="9972" max="9972" width="17.140625" style="285" customWidth="1"/>
    <col min="9973" max="9975" width="9.140625" style="285"/>
    <col min="9976" max="9976" width="9.85546875" style="285" customWidth="1"/>
    <col min="9977" max="9977" width="18.140625" style="285" customWidth="1"/>
    <col min="9978" max="10161" width="9.140625" style="285"/>
    <col min="10162" max="10162" width="2" style="285" customWidth="1"/>
    <col min="10163" max="10166" width="9.140625" style="285"/>
    <col min="10167" max="10167" width="11.7109375" style="285" customWidth="1"/>
    <col min="10168" max="10168" width="14.140625" style="285" customWidth="1"/>
    <col min="10169" max="10170" width="9.140625" style="285"/>
    <col min="10171" max="10171" width="10.7109375" style="285" customWidth="1"/>
    <col min="10172" max="10175" width="10.5703125" style="285" customWidth="1"/>
    <col min="10176" max="10176" width="12.42578125" style="285" customWidth="1"/>
    <col min="10177" max="10185" width="10.5703125" style="285" customWidth="1"/>
    <col min="10186" max="10186" width="12.42578125" style="285" customWidth="1"/>
    <col min="10187" max="10187" width="11.28515625" style="285" customWidth="1"/>
    <col min="10188" max="10195" width="10.5703125" style="285" customWidth="1"/>
    <col min="10196" max="10196" width="15.42578125" style="285" customWidth="1"/>
    <col min="10197" max="10198" width="10.5703125" style="285" customWidth="1"/>
    <col min="10199" max="10199" width="12.42578125" style="285" customWidth="1"/>
    <col min="10200" max="10201" width="10.5703125" style="285" customWidth="1"/>
    <col min="10202" max="10202" width="3.140625" style="285" customWidth="1"/>
    <col min="10203" max="10212" width="10.42578125" style="285" customWidth="1"/>
    <col min="10213" max="10213" width="19.140625" style="285" customWidth="1"/>
    <col min="10214" max="10217" width="10.42578125" style="285" customWidth="1"/>
    <col min="10218" max="10227" width="9.140625" style="285"/>
    <col min="10228" max="10228" width="17.140625" style="285" customWidth="1"/>
    <col min="10229" max="10231" width="9.140625" style="285"/>
    <col min="10232" max="10232" width="9.85546875" style="285" customWidth="1"/>
    <col min="10233" max="10233" width="18.140625" style="285" customWidth="1"/>
    <col min="10234" max="10417" width="9.140625" style="285"/>
    <col min="10418" max="10418" width="2" style="285" customWidth="1"/>
    <col min="10419" max="10422" width="9.140625" style="285"/>
    <col min="10423" max="10423" width="11.7109375" style="285" customWidth="1"/>
    <col min="10424" max="10424" width="14.140625" style="285" customWidth="1"/>
    <col min="10425" max="10426" width="9.140625" style="285"/>
    <col min="10427" max="10427" width="10.7109375" style="285" customWidth="1"/>
    <col min="10428" max="10431" width="10.5703125" style="285" customWidth="1"/>
    <col min="10432" max="10432" width="12.42578125" style="285" customWidth="1"/>
    <col min="10433" max="10441" width="10.5703125" style="285" customWidth="1"/>
    <col min="10442" max="10442" width="12.42578125" style="285" customWidth="1"/>
    <col min="10443" max="10443" width="11.28515625" style="285" customWidth="1"/>
    <col min="10444" max="10451" width="10.5703125" style="285" customWidth="1"/>
    <col min="10452" max="10452" width="15.42578125" style="285" customWidth="1"/>
    <col min="10453" max="10454" width="10.5703125" style="285" customWidth="1"/>
    <col min="10455" max="10455" width="12.42578125" style="285" customWidth="1"/>
    <col min="10456" max="10457" width="10.5703125" style="285" customWidth="1"/>
    <col min="10458" max="10458" width="3.140625" style="285" customWidth="1"/>
    <col min="10459" max="10468" width="10.42578125" style="285" customWidth="1"/>
    <col min="10469" max="10469" width="19.140625" style="285" customWidth="1"/>
    <col min="10470" max="10473" width="10.42578125" style="285" customWidth="1"/>
    <col min="10474" max="10483" width="9.140625" style="285"/>
    <col min="10484" max="10484" width="17.140625" style="285" customWidth="1"/>
    <col min="10485" max="10487" width="9.140625" style="285"/>
    <col min="10488" max="10488" width="9.85546875" style="285" customWidth="1"/>
    <col min="10489" max="10489" width="18.140625" style="285" customWidth="1"/>
    <col min="10490" max="10673" width="9.140625" style="285"/>
    <col min="10674" max="10674" width="2" style="285" customWidth="1"/>
    <col min="10675" max="10678" width="9.140625" style="285"/>
    <col min="10679" max="10679" width="11.7109375" style="285" customWidth="1"/>
    <col min="10680" max="10680" width="14.140625" style="285" customWidth="1"/>
    <col min="10681" max="10682" width="9.140625" style="285"/>
    <col min="10683" max="10683" width="10.7109375" style="285" customWidth="1"/>
    <col min="10684" max="10687" width="10.5703125" style="285" customWidth="1"/>
    <col min="10688" max="10688" width="12.42578125" style="285" customWidth="1"/>
    <col min="10689" max="10697" width="10.5703125" style="285" customWidth="1"/>
    <col min="10698" max="10698" width="12.42578125" style="285" customWidth="1"/>
    <col min="10699" max="10699" width="11.28515625" style="285" customWidth="1"/>
    <col min="10700" max="10707" width="10.5703125" style="285" customWidth="1"/>
    <col min="10708" max="10708" width="15.42578125" style="285" customWidth="1"/>
    <col min="10709" max="10710" width="10.5703125" style="285" customWidth="1"/>
    <col min="10711" max="10711" width="12.42578125" style="285" customWidth="1"/>
    <col min="10712" max="10713" width="10.5703125" style="285" customWidth="1"/>
    <col min="10714" max="10714" width="3.140625" style="285" customWidth="1"/>
    <col min="10715" max="10724" width="10.42578125" style="285" customWidth="1"/>
    <col min="10725" max="10725" width="19.140625" style="285" customWidth="1"/>
    <col min="10726" max="10729" width="10.42578125" style="285" customWidth="1"/>
    <col min="10730" max="10739" width="9.140625" style="285"/>
    <col min="10740" max="10740" width="17.140625" style="285" customWidth="1"/>
    <col min="10741" max="10743" width="9.140625" style="285"/>
    <col min="10744" max="10744" width="9.85546875" style="285" customWidth="1"/>
    <col min="10745" max="10745" width="18.140625" style="285" customWidth="1"/>
    <col min="10746" max="10929" width="9.140625" style="285"/>
    <col min="10930" max="10930" width="2" style="285" customWidth="1"/>
    <col min="10931" max="10934" width="9.140625" style="285"/>
    <col min="10935" max="10935" width="11.7109375" style="285" customWidth="1"/>
    <col min="10936" max="10936" width="14.140625" style="285" customWidth="1"/>
    <col min="10937" max="10938" width="9.140625" style="285"/>
    <col min="10939" max="10939" width="10.7109375" style="285" customWidth="1"/>
    <col min="10940" max="10943" width="10.5703125" style="285" customWidth="1"/>
    <col min="10944" max="10944" width="12.42578125" style="285" customWidth="1"/>
    <col min="10945" max="10953" width="10.5703125" style="285" customWidth="1"/>
    <col min="10954" max="10954" width="12.42578125" style="285" customWidth="1"/>
    <col min="10955" max="10955" width="11.28515625" style="285" customWidth="1"/>
    <col min="10956" max="10963" width="10.5703125" style="285" customWidth="1"/>
    <col min="10964" max="10964" width="15.42578125" style="285" customWidth="1"/>
    <col min="10965" max="10966" width="10.5703125" style="285" customWidth="1"/>
    <col min="10967" max="10967" width="12.42578125" style="285" customWidth="1"/>
    <col min="10968" max="10969" width="10.5703125" style="285" customWidth="1"/>
    <col min="10970" max="10970" width="3.140625" style="285" customWidth="1"/>
    <col min="10971" max="10980" width="10.42578125" style="285" customWidth="1"/>
    <col min="10981" max="10981" width="19.140625" style="285" customWidth="1"/>
    <col min="10982" max="10985" width="10.42578125" style="285" customWidth="1"/>
    <col min="10986" max="10995" width="9.140625" style="285"/>
    <col min="10996" max="10996" width="17.140625" style="285" customWidth="1"/>
    <col min="10997" max="10999" width="9.140625" style="285"/>
    <col min="11000" max="11000" width="9.85546875" style="285" customWidth="1"/>
    <col min="11001" max="11001" width="18.140625" style="285" customWidth="1"/>
    <col min="11002" max="11185" width="9.140625" style="285"/>
    <col min="11186" max="11186" width="2" style="285" customWidth="1"/>
    <col min="11187" max="11190" width="9.140625" style="285"/>
    <col min="11191" max="11191" width="11.7109375" style="285" customWidth="1"/>
    <col min="11192" max="11192" width="14.140625" style="285" customWidth="1"/>
    <col min="11193" max="11194" width="9.140625" style="285"/>
    <col min="11195" max="11195" width="10.7109375" style="285" customWidth="1"/>
    <col min="11196" max="11199" width="10.5703125" style="285" customWidth="1"/>
    <col min="11200" max="11200" width="12.42578125" style="285" customWidth="1"/>
    <col min="11201" max="11209" width="10.5703125" style="285" customWidth="1"/>
    <col min="11210" max="11210" width="12.42578125" style="285" customWidth="1"/>
    <col min="11211" max="11211" width="11.28515625" style="285" customWidth="1"/>
    <col min="11212" max="11219" width="10.5703125" style="285" customWidth="1"/>
    <col min="11220" max="11220" width="15.42578125" style="285" customWidth="1"/>
    <col min="11221" max="11222" width="10.5703125" style="285" customWidth="1"/>
    <col min="11223" max="11223" width="12.42578125" style="285" customWidth="1"/>
    <col min="11224" max="11225" width="10.5703125" style="285" customWidth="1"/>
    <col min="11226" max="11226" width="3.140625" style="285" customWidth="1"/>
    <col min="11227" max="11236" width="10.42578125" style="285" customWidth="1"/>
    <col min="11237" max="11237" width="19.140625" style="285" customWidth="1"/>
    <col min="11238" max="11241" width="10.42578125" style="285" customWidth="1"/>
    <col min="11242" max="11251" width="9.140625" style="285"/>
    <col min="11252" max="11252" width="17.140625" style="285" customWidth="1"/>
    <col min="11253" max="11255" width="9.140625" style="285"/>
    <col min="11256" max="11256" width="9.85546875" style="285" customWidth="1"/>
    <col min="11257" max="11257" width="18.140625" style="285" customWidth="1"/>
    <col min="11258" max="11441" width="9.140625" style="285"/>
    <col min="11442" max="11442" width="2" style="285" customWidth="1"/>
    <col min="11443" max="11446" width="9.140625" style="285"/>
    <col min="11447" max="11447" width="11.7109375" style="285" customWidth="1"/>
    <col min="11448" max="11448" width="14.140625" style="285" customWidth="1"/>
    <col min="11449" max="11450" width="9.140625" style="285"/>
    <col min="11451" max="11451" width="10.7109375" style="285" customWidth="1"/>
    <col min="11452" max="11455" width="10.5703125" style="285" customWidth="1"/>
    <col min="11456" max="11456" width="12.42578125" style="285" customWidth="1"/>
    <col min="11457" max="11465" width="10.5703125" style="285" customWidth="1"/>
    <col min="11466" max="11466" width="12.42578125" style="285" customWidth="1"/>
    <col min="11467" max="11467" width="11.28515625" style="285" customWidth="1"/>
    <col min="11468" max="11475" width="10.5703125" style="285" customWidth="1"/>
    <col min="11476" max="11476" width="15.42578125" style="285" customWidth="1"/>
    <col min="11477" max="11478" width="10.5703125" style="285" customWidth="1"/>
    <col min="11479" max="11479" width="12.42578125" style="285" customWidth="1"/>
    <col min="11480" max="11481" width="10.5703125" style="285" customWidth="1"/>
    <col min="11482" max="11482" width="3.140625" style="285" customWidth="1"/>
    <col min="11483" max="11492" width="10.42578125" style="285" customWidth="1"/>
    <col min="11493" max="11493" width="19.140625" style="285" customWidth="1"/>
    <col min="11494" max="11497" width="10.42578125" style="285" customWidth="1"/>
    <col min="11498" max="11507" width="9.140625" style="285"/>
    <col min="11508" max="11508" width="17.140625" style="285" customWidth="1"/>
    <col min="11509" max="11511" width="9.140625" style="285"/>
    <col min="11512" max="11512" width="9.85546875" style="285" customWidth="1"/>
    <col min="11513" max="11513" width="18.140625" style="285" customWidth="1"/>
    <col min="11514" max="11697" width="9.140625" style="285"/>
    <col min="11698" max="11698" width="2" style="285" customWidth="1"/>
    <col min="11699" max="11702" width="9.140625" style="285"/>
    <col min="11703" max="11703" width="11.7109375" style="285" customWidth="1"/>
    <col min="11704" max="11704" width="14.140625" style="285" customWidth="1"/>
    <col min="11705" max="11706" width="9.140625" style="285"/>
    <col min="11707" max="11707" width="10.7109375" style="285" customWidth="1"/>
    <col min="11708" max="11711" width="10.5703125" style="285" customWidth="1"/>
    <col min="11712" max="11712" width="12.42578125" style="285" customWidth="1"/>
    <col min="11713" max="11721" width="10.5703125" style="285" customWidth="1"/>
    <col min="11722" max="11722" width="12.42578125" style="285" customWidth="1"/>
    <col min="11723" max="11723" width="11.28515625" style="285" customWidth="1"/>
    <col min="11724" max="11731" width="10.5703125" style="285" customWidth="1"/>
    <col min="11732" max="11732" width="15.42578125" style="285" customWidth="1"/>
    <col min="11733" max="11734" width="10.5703125" style="285" customWidth="1"/>
    <col min="11735" max="11735" width="12.42578125" style="285" customWidth="1"/>
    <col min="11736" max="11737" width="10.5703125" style="285" customWidth="1"/>
    <col min="11738" max="11738" width="3.140625" style="285" customWidth="1"/>
    <col min="11739" max="11748" width="10.42578125" style="285" customWidth="1"/>
    <col min="11749" max="11749" width="19.140625" style="285" customWidth="1"/>
    <col min="11750" max="11753" width="10.42578125" style="285" customWidth="1"/>
    <col min="11754" max="11763" width="9.140625" style="285"/>
    <col min="11764" max="11764" width="17.140625" style="285" customWidth="1"/>
    <col min="11765" max="11767" width="9.140625" style="285"/>
    <col min="11768" max="11768" width="9.85546875" style="285" customWidth="1"/>
    <col min="11769" max="11769" width="18.140625" style="285" customWidth="1"/>
    <col min="11770" max="11953" width="9.140625" style="285"/>
    <col min="11954" max="11954" width="2" style="285" customWidth="1"/>
    <col min="11955" max="11958" width="9.140625" style="285"/>
    <col min="11959" max="11959" width="11.7109375" style="285" customWidth="1"/>
    <col min="11960" max="11960" width="14.140625" style="285" customWidth="1"/>
    <col min="11961" max="11962" width="9.140625" style="285"/>
    <col min="11963" max="11963" width="10.7109375" style="285" customWidth="1"/>
    <col min="11964" max="11967" width="10.5703125" style="285" customWidth="1"/>
    <col min="11968" max="11968" width="12.42578125" style="285" customWidth="1"/>
    <col min="11969" max="11977" width="10.5703125" style="285" customWidth="1"/>
    <col min="11978" max="11978" width="12.42578125" style="285" customWidth="1"/>
    <col min="11979" max="11979" width="11.28515625" style="285" customWidth="1"/>
    <col min="11980" max="11987" width="10.5703125" style="285" customWidth="1"/>
    <col min="11988" max="11988" width="15.42578125" style="285" customWidth="1"/>
    <col min="11989" max="11990" width="10.5703125" style="285" customWidth="1"/>
    <col min="11991" max="11991" width="12.42578125" style="285" customWidth="1"/>
    <col min="11992" max="11993" width="10.5703125" style="285" customWidth="1"/>
    <col min="11994" max="11994" width="3.140625" style="285" customWidth="1"/>
    <col min="11995" max="12004" width="10.42578125" style="285" customWidth="1"/>
    <col min="12005" max="12005" width="19.140625" style="285" customWidth="1"/>
    <col min="12006" max="12009" width="10.42578125" style="285" customWidth="1"/>
    <col min="12010" max="12019" width="9.140625" style="285"/>
    <col min="12020" max="12020" width="17.140625" style="285" customWidth="1"/>
    <col min="12021" max="12023" width="9.140625" style="285"/>
    <col min="12024" max="12024" width="9.85546875" style="285" customWidth="1"/>
    <col min="12025" max="12025" width="18.140625" style="285" customWidth="1"/>
    <col min="12026" max="12209" width="9.140625" style="285"/>
    <col min="12210" max="12210" width="2" style="285" customWidth="1"/>
    <col min="12211" max="12214" width="9.140625" style="285"/>
    <col min="12215" max="12215" width="11.7109375" style="285" customWidth="1"/>
    <col min="12216" max="12216" width="14.140625" style="285" customWidth="1"/>
    <col min="12217" max="12218" width="9.140625" style="285"/>
    <col min="12219" max="12219" width="10.7109375" style="285" customWidth="1"/>
    <col min="12220" max="12223" width="10.5703125" style="285" customWidth="1"/>
    <col min="12224" max="12224" width="12.42578125" style="285" customWidth="1"/>
    <col min="12225" max="12233" width="10.5703125" style="285" customWidth="1"/>
    <col min="12234" max="12234" width="12.42578125" style="285" customWidth="1"/>
    <col min="12235" max="12235" width="11.28515625" style="285" customWidth="1"/>
    <col min="12236" max="12243" width="10.5703125" style="285" customWidth="1"/>
    <col min="12244" max="12244" width="15.42578125" style="285" customWidth="1"/>
    <col min="12245" max="12246" width="10.5703125" style="285" customWidth="1"/>
    <col min="12247" max="12247" width="12.42578125" style="285" customWidth="1"/>
    <col min="12248" max="12249" width="10.5703125" style="285" customWidth="1"/>
    <col min="12250" max="12250" width="3.140625" style="285" customWidth="1"/>
    <col min="12251" max="12260" width="10.42578125" style="285" customWidth="1"/>
    <col min="12261" max="12261" width="19.140625" style="285" customWidth="1"/>
    <col min="12262" max="12265" width="10.42578125" style="285" customWidth="1"/>
    <col min="12266" max="12275" width="9.140625" style="285"/>
    <col min="12276" max="12276" width="17.140625" style="285" customWidth="1"/>
    <col min="12277" max="12279" width="9.140625" style="285"/>
    <col min="12280" max="12280" width="9.85546875" style="285" customWidth="1"/>
    <col min="12281" max="12281" width="18.140625" style="285" customWidth="1"/>
    <col min="12282" max="12465" width="9.140625" style="285"/>
    <col min="12466" max="12466" width="2" style="285" customWidth="1"/>
    <col min="12467" max="12470" width="9.140625" style="285"/>
    <col min="12471" max="12471" width="11.7109375" style="285" customWidth="1"/>
    <col min="12472" max="12472" width="14.140625" style="285" customWidth="1"/>
    <col min="12473" max="12474" width="9.140625" style="285"/>
    <col min="12475" max="12475" width="10.7109375" style="285" customWidth="1"/>
    <col min="12476" max="12479" width="10.5703125" style="285" customWidth="1"/>
    <col min="12480" max="12480" width="12.42578125" style="285" customWidth="1"/>
    <col min="12481" max="12489" width="10.5703125" style="285" customWidth="1"/>
    <col min="12490" max="12490" width="12.42578125" style="285" customWidth="1"/>
    <col min="12491" max="12491" width="11.28515625" style="285" customWidth="1"/>
    <col min="12492" max="12499" width="10.5703125" style="285" customWidth="1"/>
    <col min="12500" max="12500" width="15.42578125" style="285" customWidth="1"/>
    <col min="12501" max="12502" width="10.5703125" style="285" customWidth="1"/>
    <col min="12503" max="12503" width="12.42578125" style="285" customWidth="1"/>
    <col min="12504" max="12505" width="10.5703125" style="285" customWidth="1"/>
    <col min="12506" max="12506" width="3.140625" style="285" customWidth="1"/>
    <col min="12507" max="12516" width="10.42578125" style="285" customWidth="1"/>
    <col min="12517" max="12517" width="19.140625" style="285" customWidth="1"/>
    <col min="12518" max="12521" width="10.42578125" style="285" customWidth="1"/>
    <col min="12522" max="12531" width="9.140625" style="285"/>
    <col min="12532" max="12532" width="17.140625" style="285" customWidth="1"/>
    <col min="12533" max="12535" width="9.140625" style="285"/>
    <col min="12536" max="12536" width="9.85546875" style="285" customWidth="1"/>
    <col min="12537" max="12537" width="18.140625" style="285" customWidth="1"/>
    <col min="12538" max="12721" width="9.140625" style="285"/>
    <col min="12722" max="12722" width="2" style="285" customWidth="1"/>
    <col min="12723" max="12726" width="9.140625" style="285"/>
    <col min="12727" max="12727" width="11.7109375" style="285" customWidth="1"/>
    <col min="12728" max="12728" width="14.140625" style="285" customWidth="1"/>
    <col min="12729" max="12730" width="9.140625" style="285"/>
    <col min="12731" max="12731" width="10.7109375" style="285" customWidth="1"/>
    <col min="12732" max="12735" width="10.5703125" style="285" customWidth="1"/>
    <col min="12736" max="12736" width="12.42578125" style="285" customWidth="1"/>
    <col min="12737" max="12745" width="10.5703125" style="285" customWidth="1"/>
    <col min="12746" max="12746" width="12.42578125" style="285" customWidth="1"/>
    <col min="12747" max="12747" width="11.28515625" style="285" customWidth="1"/>
    <col min="12748" max="12755" width="10.5703125" style="285" customWidth="1"/>
    <col min="12756" max="12756" width="15.42578125" style="285" customWidth="1"/>
    <col min="12757" max="12758" width="10.5703125" style="285" customWidth="1"/>
    <col min="12759" max="12759" width="12.42578125" style="285" customWidth="1"/>
    <col min="12760" max="12761" width="10.5703125" style="285" customWidth="1"/>
    <col min="12762" max="12762" width="3.140625" style="285" customWidth="1"/>
    <col min="12763" max="12772" width="10.42578125" style="285" customWidth="1"/>
    <col min="12773" max="12773" width="19.140625" style="285" customWidth="1"/>
    <col min="12774" max="12777" width="10.42578125" style="285" customWidth="1"/>
    <col min="12778" max="12787" width="9.140625" style="285"/>
    <col min="12788" max="12788" width="17.140625" style="285" customWidth="1"/>
    <col min="12789" max="12791" width="9.140625" style="285"/>
    <col min="12792" max="12792" width="9.85546875" style="285" customWidth="1"/>
    <col min="12793" max="12793" width="18.140625" style="285" customWidth="1"/>
    <col min="12794" max="12977" width="9.140625" style="285"/>
    <col min="12978" max="12978" width="2" style="285" customWidth="1"/>
    <col min="12979" max="12982" width="9.140625" style="285"/>
    <col min="12983" max="12983" width="11.7109375" style="285" customWidth="1"/>
    <col min="12984" max="12984" width="14.140625" style="285" customWidth="1"/>
    <col min="12985" max="12986" width="9.140625" style="285"/>
    <col min="12987" max="12987" width="10.7109375" style="285" customWidth="1"/>
    <col min="12988" max="12991" width="10.5703125" style="285" customWidth="1"/>
    <col min="12992" max="12992" width="12.42578125" style="285" customWidth="1"/>
    <col min="12993" max="13001" width="10.5703125" style="285" customWidth="1"/>
    <col min="13002" max="13002" width="12.42578125" style="285" customWidth="1"/>
    <col min="13003" max="13003" width="11.28515625" style="285" customWidth="1"/>
    <col min="13004" max="13011" width="10.5703125" style="285" customWidth="1"/>
    <col min="13012" max="13012" width="15.42578125" style="285" customWidth="1"/>
    <col min="13013" max="13014" width="10.5703125" style="285" customWidth="1"/>
    <col min="13015" max="13015" width="12.42578125" style="285" customWidth="1"/>
    <col min="13016" max="13017" width="10.5703125" style="285" customWidth="1"/>
    <col min="13018" max="13018" width="3.140625" style="285" customWidth="1"/>
    <col min="13019" max="13028" width="10.42578125" style="285" customWidth="1"/>
    <col min="13029" max="13029" width="19.140625" style="285" customWidth="1"/>
    <col min="13030" max="13033" width="10.42578125" style="285" customWidth="1"/>
    <col min="13034" max="13043" width="9.140625" style="285"/>
    <col min="13044" max="13044" width="17.140625" style="285" customWidth="1"/>
    <col min="13045" max="13047" width="9.140625" style="285"/>
    <col min="13048" max="13048" width="9.85546875" style="285" customWidth="1"/>
    <col min="13049" max="13049" width="18.140625" style="285" customWidth="1"/>
    <col min="13050" max="13233" width="9.140625" style="285"/>
    <col min="13234" max="13234" width="2" style="285" customWidth="1"/>
    <col min="13235" max="13238" width="9.140625" style="285"/>
    <col min="13239" max="13239" width="11.7109375" style="285" customWidth="1"/>
    <col min="13240" max="13240" width="14.140625" style="285" customWidth="1"/>
    <col min="13241" max="13242" width="9.140625" style="285"/>
    <col min="13243" max="13243" width="10.7109375" style="285" customWidth="1"/>
    <col min="13244" max="13247" width="10.5703125" style="285" customWidth="1"/>
    <col min="13248" max="13248" width="12.42578125" style="285" customWidth="1"/>
    <col min="13249" max="13257" width="10.5703125" style="285" customWidth="1"/>
    <col min="13258" max="13258" width="12.42578125" style="285" customWidth="1"/>
    <col min="13259" max="13259" width="11.28515625" style="285" customWidth="1"/>
    <col min="13260" max="13267" width="10.5703125" style="285" customWidth="1"/>
    <col min="13268" max="13268" width="15.42578125" style="285" customWidth="1"/>
    <col min="13269" max="13270" width="10.5703125" style="285" customWidth="1"/>
    <col min="13271" max="13271" width="12.42578125" style="285" customWidth="1"/>
    <col min="13272" max="13273" width="10.5703125" style="285" customWidth="1"/>
    <col min="13274" max="13274" width="3.140625" style="285" customWidth="1"/>
    <col min="13275" max="13284" width="10.42578125" style="285" customWidth="1"/>
    <col min="13285" max="13285" width="19.140625" style="285" customWidth="1"/>
    <col min="13286" max="13289" width="10.42578125" style="285" customWidth="1"/>
    <col min="13290" max="13299" width="9.140625" style="285"/>
    <col min="13300" max="13300" width="17.140625" style="285" customWidth="1"/>
    <col min="13301" max="13303" width="9.140625" style="285"/>
    <col min="13304" max="13304" width="9.85546875" style="285" customWidth="1"/>
    <col min="13305" max="13305" width="18.140625" style="285" customWidth="1"/>
    <col min="13306" max="13489" width="9.140625" style="285"/>
    <col min="13490" max="13490" width="2" style="285" customWidth="1"/>
    <col min="13491" max="13494" width="9.140625" style="285"/>
    <col min="13495" max="13495" width="11.7109375" style="285" customWidth="1"/>
    <col min="13496" max="13496" width="14.140625" style="285" customWidth="1"/>
    <col min="13497" max="13498" width="9.140625" style="285"/>
    <col min="13499" max="13499" width="10.7109375" style="285" customWidth="1"/>
    <col min="13500" max="13503" width="10.5703125" style="285" customWidth="1"/>
    <col min="13504" max="13504" width="12.42578125" style="285" customWidth="1"/>
    <col min="13505" max="13513" width="10.5703125" style="285" customWidth="1"/>
    <col min="13514" max="13514" width="12.42578125" style="285" customWidth="1"/>
    <col min="13515" max="13515" width="11.28515625" style="285" customWidth="1"/>
    <col min="13516" max="13523" width="10.5703125" style="285" customWidth="1"/>
    <col min="13524" max="13524" width="15.42578125" style="285" customWidth="1"/>
    <col min="13525" max="13526" width="10.5703125" style="285" customWidth="1"/>
    <col min="13527" max="13527" width="12.42578125" style="285" customWidth="1"/>
    <col min="13528" max="13529" width="10.5703125" style="285" customWidth="1"/>
    <col min="13530" max="13530" width="3.140625" style="285" customWidth="1"/>
    <col min="13531" max="13540" width="10.42578125" style="285" customWidth="1"/>
    <col min="13541" max="13541" width="19.140625" style="285" customWidth="1"/>
    <col min="13542" max="13545" width="10.42578125" style="285" customWidth="1"/>
    <col min="13546" max="13555" width="9.140625" style="285"/>
    <col min="13556" max="13556" width="17.140625" style="285" customWidth="1"/>
    <col min="13557" max="13559" width="9.140625" style="285"/>
    <col min="13560" max="13560" width="9.85546875" style="285" customWidth="1"/>
    <col min="13561" max="13561" width="18.140625" style="285" customWidth="1"/>
    <col min="13562" max="13745" width="9.140625" style="285"/>
    <col min="13746" max="13746" width="2" style="285" customWidth="1"/>
    <col min="13747" max="13750" width="9.140625" style="285"/>
    <col min="13751" max="13751" width="11.7109375" style="285" customWidth="1"/>
    <col min="13752" max="13752" width="14.140625" style="285" customWidth="1"/>
    <col min="13753" max="13754" width="9.140625" style="285"/>
    <col min="13755" max="13755" width="10.7109375" style="285" customWidth="1"/>
    <col min="13756" max="13759" width="10.5703125" style="285" customWidth="1"/>
    <col min="13760" max="13760" width="12.42578125" style="285" customWidth="1"/>
    <col min="13761" max="13769" width="10.5703125" style="285" customWidth="1"/>
    <col min="13770" max="13770" width="12.42578125" style="285" customWidth="1"/>
    <col min="13771" max="13771" width="11.28515625" style="285" customWidth="1"/>
    <col min="13772" max="13779" width="10.5703125" style="285" customWidth="1"/>
    <col min="13780" max="13780" width="15.42578125" style="285" customWidth="1"/>
    <col min="13781" max="13782" width="10.5703125" style="285" customWidth="1"/>
    <col min="13783" max="13783" width="12.42578125" style="285" customWidth="1"/>
    <col min="13784" max="13785" width="10.5703125" style="285" customWidth="1"/>
    <col min="13786" max="13786" width="3.140625" style="285" customWidth="1"/>
    <col min="13787" max="13796" width="10.42578125" style="285" customWidth="1"/>
    <col min="13797" max="13797" width="19.140625" style="285" customWidth="1"/>
    <col min="13798" max="13801" width="10.42578125" style="285" customWidth="1"/>
    <col min="13802" max="13811" width="9.140625" style="285"/>
    <col min="13812" max="13812" width="17.140625" style="285" customWidth="1"/>
    <col min="13813" max="13815" width="9.140625" style="285"/>
    <col min="13816" max="13816" width="9.85546875" style="285" customWidth="1"/>
    <col min="13817" max="13817" width="18.140625" style="285" customWidth="1"/>
    <col min="13818" max="14001" width="9.140625" style="285"/>
    <col min="14002" max="14002" width="2" style="285" customWidth="1"/>
    <col min="14003" max="14006" width="9.140625" style="285"/>
    <col min="14007" max="14007" width="11.7109375" style="285" customWidth="1"/>
    <col min="14008" max="14008" width="14.140625" style="285" customWidth="1"/>
    <col min="14009" max="14010" width="9.140625" style="285"/>
    <col min="14011" max="14011" width="10.7109375" style="285" customWidth="1"/>
    <col min="14012" max="14015" width="10.5703125" style="285" customWidth="1"/>
    <col min="14016" max="14016" width="12.42578125" style="285" customWidth="1"/>
    <col min="14017" max="14025" width="10.5703125" style="285" customWidth="1"/>
    <col min="14026" max="14026" width="12.42578125" style="285" customWidth="1"/>
    <col min="14027" max="14027" width="11.28515625" style="285" customWidth="1"/>
    <col min="14028" max="14035" width="10.5703125" style="285" customWidth="1"/>
    <col min="14036" max="14036" width="15.42578125" style="285" customWidth="1"/>
    <col min="14037" max="14038" width="10.5703125" style="285" customWidth="1"/>
    <col min="14039" max="14039" width="12.42578125" style="285" customWidth="1"/>
    <col min="14040" max="14041" width="10.5703125" style="285" customWidth="1"/>
    <col min="14042" max="14042" width="3.140625" style="285" customWidth="1"/>
    <col min="14043" max="14052" width="10.42578125" style="285" customWidth="1"/>
    <col min="14053" max="14053" width="19.140625" style="285" customWidth="1"/>
    <col min="14054" max="14057" width="10.42578125" style="285" customWidth="1"/>
    <col min="14058" max="14067" width="9.140625" style="285"/>
    <col min="14068" max="14068" width="17.140625" style="285" customWidth="1"/>
    <col min="14069" max="14071" width="9.140625" style="285"/>
    <col min="14072" max="14072" width="9.85546875" style="285" customWidth="1"/>
    <col min="14073" max="14073" width="18.140625" style="285" customWidth="1"/>
    <col min="14074" max="14257" width="9.140625" style="285"/>
    <col min="14258" max="14258" width="2" style="285" customWidth="1"/>
    <col min="14259" max="14262" width="9.140625" style="285"/>
    <col min="14263" max="14263" width="11.7109375" style="285" customWidth="1"/>
    <col min="14264" max="14264" width="14.140625" style="285" customWidth="1"/>
    <col min="14265" max="14266" width="9.140625" style="285"/>
    <col min="14267" max="14267" width="10.7109375" style="285" customWidth="1"/>
    <col min="14268" max="14271" width="10.5703125" style="285" customWidth="1"/>
    <col min="14272" max="14272" width="12.42578125" style="285" customWidth="1"/>
    <col min="14273" max="14281" width="10.5703125" style="285" customWidth="1"/>
    <col min="14282" max="14282" width="12.42578125" style="285" customWidth="1"/>
    <col min="14283" max="14283" width="11.28515625" style="285" customWidth="1"/>
    <col min="14284" max="14291" width="10.5703125" style="285" customWidth="1"/>
    <col min="14292" max="14292" width="15.42578125" style="285" customWidth="1"/>
    <col min="14293" max="14294" width="10.5703125" style="285" customWidth="1"/>
    <col min="14295" max="14295" width="12.42578125" style="285" customWidth="1"/>
    <col min="14296" max="14297" width="10.5703125" style="285" customWidth="1"/>
    <col min="14298" max="14298" width="3.140625" style="285" customWidth="1"/>
    <col min="14299" max="14308" width="10.42578125" style="285" customWidth="1"/>
    <col min="14309" max="14309" width="19.140625" style="285" customWidth="1"/>
    <col min="14310" max="14313" width="10.42578125" style="285" customWidth="1"/>
    <col min="14314" max="14323" width="9.140625" style="285"/>
    <col min="14324" max="14324" width="17.140625" style="285" customWidth="1"/>
    <col min="14325" max="14327" width="9.140625" style="285"/>
    <col min="14328" max="14328" width="9.85546875" style="285" customWidth="1"/>
    <col min="14329" max="14329" width="18.140625" style="285" customWidth="1"/>
    <col min="14330" max="14513" width="9.140625" style="285"/>
    <col min="14514" max="14514" width="2" style="285" customWidth="1"/>
    <col min="14515" max="14518" width="9.140625" style="285"/>
    <col min="14519" max="14519" width="11.7109375" style="285" customWidth="1"/>
    <col min="14520" max="14520" width="14.140625" style="285" customWidth="1"/>
    <col min="14521" max="14522" width="9.140625" style="285"/>
    <col min="14523" max="14523" width="10.7109375" style="285" customWidth="1"/>
    <col min="14524" max="14527" width="10.5703125" style="285" customWidth="1"/>
    <col min="14528" max="14528" width="12.42578125" style="285" customWidth="1"/>
    <col min="14529" max="14537" width="10.5703125" style="285" customWidth="1"/>
    <col min="14538" max="14538" width="12.42578125" style="285" customWidth="1"/>
    <col min="14539" max="14539" width="11.28515625" style="285" customWidth="1"/>
    <col min="14540" max="14547" width="10.5703125" style="285" customWidth="1"/>
    <col min="14548" max="14548" width="15.42578125" style="285" customWidth="1"/>
    <col min="14549" max="14550" width="10.5703125" style="285" customWidth="1"/>
    <col min="14551" max="14551" width="12.42578125" style="285" customWidth="1"/>
    <col min="14552" max="14553" width="10.5703125" style="285" customWidth="1"/>
    <col min="14554" max="14554" width="3.140625" style="285" customWidth="1"/>
    <col min="14555" max="14564" width="10.42578125" style="285" customWidth="1"/>
    <col min="14565" max="14565" width="19.140625" style="285" customWidth="1"/>
    <col min="14566" max="14569" width="10.42578125" style="285" customWidth="1"/>
    <col min="14570" max="14579" width="9.140625" style="285"/>
    <col min="14580" max="14580" width="17.140625" style="285" customWidth="1"/>
    <col min="14581" max="14583" width="9.140625" style="285"/>
    <col min="14584" max="14584" width="9.85546875" style="285" customWidth="1"/>
    <col min="14585" max="14585" width="18.140625" style="285" customWidth="1"/>
    <col min="14586" max="14769" width="9.140625" style="285"/>
    <col min="14770" max="14770" width="2" style="285" customWidth="1"/>
    <col min="14771" max="14774" width="9.140625" style="285"/>
    <col min="14775" max="14775" width="11.7109375" style="285" customWidth="1"/>
    <col min="14776" max="14776" width="14.140625" style="285" customWidth="1"/>
    <col min="14777" max="14778" width="9.140625" style="285"/>
    <col min="14779" max="14779" width="10.7109375" style="285" customWidth="1"/>
    <col min="14780" max="14783" width="10.5703125" style="285" customWidth="1"/>
    <col min="14784" max="14784" width="12.42578125" style="285" customWidth="1"/>
    <col min="14785" max="14793" width="10.5703125" style="285" customWidth="1"/>
    <col min="14794" max="14794" width="12.42578125" style="285" customWidth="1"/>
    <col min="14795" max="14795" width="11.28515625" style="285" customWidth="1"/>
    <col min="14796" max="14803" width="10.5703125" style="285" customWidth="1"/>
    <col min="14804" max="14804" width="15.42578125" style="285" customWidth="1"/>
    <col min="14805" max="14806" width="10.5703125" style="285" customWidth="1"/>
    <col min="14807" max="14807" width="12.42578125" style="285" customWidth="1"/>
    <col min="14808" max="14809" width="10.5703125" style="285" customWidth="1"/>
    <col min="14810" max="14810" width="3.140625" style="285" customWidth="1"/>
    <col min="14811" max="14820" width="10.42578125" style="285" customWidth="1"/>
    <col min="14821" max="14821" width="19.140625" style="285" customWidth="1"/>
    <col min="14822" max="14825" width="10.42578125" style="285" customWidth="1"/>
    <col min="14826" max="14835" width="9.140625" style="285"/>
    <col min="14836" max="14836" width="17.140625" style="285" customWidth="1"/>
    <col min="14837" max="14839" width="9.140625" style="285"/>
    <col min="14840" max="14840" width="9.85546875" style="285" customWidth="1"/>
    <col min="14841" max="14841" width="18.140625" style="285" customWidth="1"/>
    <col min="14842" max="15025" width="9.140625" style="285"/>
    <col min="15026" max="15026" width="2" style="285" customWidth="1"/>
    <col min="15027" max="15030" width="9.140625" style="285"/>
    <col min="15031" max="15031" width="11.7109375" style="285" customWidth="1"/>
    <col min="15032" max="15032" width="14.140625" style="285" customWidth="1"/>
    <col min="15033" max="15034" width="9.140625" style="285"/>
    <col min="15035" max="15035" width="10.7109375" style="285" customWidth="1"/>
    <col min="15036" max="15039" width="10.5703125" style="285" customWidth="1"/>
    <col min="15040" max="15040" width="12.42578125" style="285" customWidth="1"/>
    <col min="15041" max="15049" width="10.5703125" style="285" customWidth="1"/>
    <col min="15050" max="15050" width="12.42578125" style="285" customWidth="1"/>
    <col min="15051" max="15051" width="11.28515625" style="285" customWidth="1"/>
    <col min="15052" max="15059" width="10.5703125" style="285" customWidth="1"/>
    <col min="15060" max="15060" width="15.42578125" style="285" customWidth="1"/>
    <col min="15061" max="15062" width="10.5703125" style="285" customWidth="1"/>
    <col min="15063" max="15063" width="12.42578125" style="285" customWidth="1"/>
    <col min="15064" max="15065" width="10.5703125" style="285" customWidth="1"/>
    <col min="15066" max="15066" width="3.140625" style="285" customWidth="1"/>
    <col min="15067" max="15076" width="10.42578125" style="285" customWidth="1"/>
    <col min="15077" max="15077" width="19.140625" style="285" customWidth="1"/>
    <col min="15078" max="15081" width="10.42578125" style="285" customWidth="1"/>
    <col min="15082" max="15091" width="9.140625" style="285"/>
    <col min="15092" max="15092" width="17.140625" style="285" customWidth="1"/>
    <col min="15093" max="15095" width="9.140625" style="285"/>
    <col min="15096" max="15096" width="9.85546875" style="285" customWidth="1"/>
    <col min="15097" max="15097" width="18.140625" style="285" customWidth="1"/>
    <col min="15098" max="15281" width="9.140625" style="285"/>
    <col min="15282" max="15282" width="2" style="285" customWidth="1"/>
    <col min="15283" max="15286" width="9.140625" style="285"/>
    <col min="15287" max="15287" width="11.7109375" style="285" customWidth="1"/>
    <col min="15288" max="15288" width="14.140625" style="285" customWidth="1"/>
    <col min="15289" max="15290" width="9.140625" style="285"/>
    <col min="15291" max="15291" width="10.7109375" style="285" customWidth="1"/>
    <col min="15292" max="15295" width="10.5703125" style="285" customWidth="1"/>
    <col min="15296" max="15296" width="12.42578125" style="285" customWidth="1"/>
    <col min="15297" max="15305" width="10.5703125" style="285" customWidth="1"/>
    <col min="15306" max="15306" width="12.42578125" style="285" customWidth="1"/>
    <col min="15307" max="15307" width="11.28515625" style="285" customWidth="1"/>
    <col min="15308" max="15315" width="10.5703125" style="285" customWidth="1"/>
    <col min="15316" max="15316" width="15.42578125" style="285" customWidth="1"/>
    <col min="15317" max="15318" width="10.5703125" style="285" customWidth="1"/>
    <col min="15319" max="15319" width="12.42578125" style="285" customWidth="1"/>
    <col min="15320" max="15321" width="10.5703125" style="285" customWidth="1"/>
    <col min="15322" max="15322" width="3.140625" style="285" customWidth="1"/>
    <col min="15323" max="15332" width="10.42578125" style="285" customWidth="1"/>
    <col min="15333" max="15333" width="19.140625" style="285" customWidth="1"/>
    <col min="15334" max="15337" width="10.42578125" style="285" customWidth="1"/>
    <col min="15338" max="15347" width="9.140625" style="285"/>
    <col min="15348" max="15348" width="17.140625" style="285" customWidth="1"/>
    <col min="15349" max="15351" width="9.140625" style="285"/>
    <col min="15352" max="15352" width="9.85546875" style="285" customWidth="1"/>
    <col min="15353" max="15353" width="18.140625" style="285" customWidth="1"/>
    <col min="15354" max="15537" width="9.140625" style="285"/>
    <col min="15538" max="15538" width="2" style="285" customWidth="1"/>
    <col min="15539" max="15542" width="9.140625" style="285"/>
    <col min="15543" max="15543" width="11.7109375" style="285" customWidth="1"/>
    <col min="15544" max="15544" width="14.140625" style="285" customWidth="1"/>
    <col min="15545" max="15546" width="9.140625" style="285"/>
    <col min="15547" max="15547" width="10.7109375" style="285" customWidth="1"/>
    <col min="15548" max="15551" width="10.5703125" style="285" customWidth="1"/>
    <col min="15552" max="15552" width="12.42578125" style="285" customWidth="1"/>
    <col min="15553" max="15561" width="10.5703125" style="285" customWidth="1"/>
    <col min="15562" max="15562" width="12.42578125" style="285" customWidth="1"/>
    <col min="15563" max="15563" width="11.28515625" style="285" customWidth="1"/>
    <col min="15564" max="15571" width="10.5703125" style="285" customWidth="1"/>
    <col min="15572" max="15572" width="15.42578125" style="285" customWidth="1"/>
    <col min="15573" max="15574" width="10.5703125" style="285" customWidth="1"/>
    <col min="15575" max="15575" width="12.42578125" style="285" customWidth="1"/>
    <col min="15576" max="15577" width="10.5703125" style="285" customWidth="1"/>
    <col min="15578" max="15578" width="3.140625" style="285" customWidth="1"/>
    <col min="15579" max="15588" width="10.42578125" style="285" customWidth="1"/>
    <col min="15589" max="15589" width="19.140625" style="285" customWidth="1"/>
    <col min="15590" max="15593" width="10.42578125" style="285" customWidth="1"/>
    <col min="15594" max="15603" width="9.140625" style="285"/>
    <col min="15604" max="15604" width="17.140625" style="285" customWidth="1"/>
    <col min="15605" max="15607" width="9.140625" style="285"/>
    <col min="15608" max="15608" width="9.85546875" style="285" customWidth="1"/>
    <col min="15609" max="15609" width="18.140625" style="285" customWidth="1"/>
    <col min="15610" max="15793" width="9.140625" style="285"/>
    <col min="15794" max="15794" width="2" style="285" customWidth="1"/>
    <col min="15795" max="15798" width="9.140625" style="285"/>
    <col min="15799" max="15799" width="11.7109375" style="285" customWidth="1"/>
    <col min="15800" max="15800" width="14.140625" style="285" customWidth="1"/>
    <col min="15801" max="15802" width="9.140625" style="285"/>
    <col min="15803" max="15803" width="10.7109375" style="285" customWidth="1"/>
    <col min="15804" max="15807" width="10.5703125" style="285" customWidth="1"/>
    <col min="15808" max="15808" width="12.42578125" style="285" customWidth="1"/>
    <col min="15809" max="15817" width="10.5703125" style="285" customWidth="1"/>
    <col min="15818" max="15818" width="12.42578125" style="285" customWidth="1"/>
    <col min="15819" max="15819" width="11.28515625" style="285" customWidth="1"/>
    <col min="15820" max="15827" width="10.5703125" style="285" customWidth="1"/>
    <col min="15828" max="15828" width="15.42578125" style="285" customWidth="1"/>
    <col min="15829" max="15830" width="10.5703125" style="285" customWidth="1"/>
    <col min="15831" max="15831" width="12.42578125" style="285" customWidth="1"/>
    <col min="15832" max="15833" width="10.5703125" style="285" customWidth="1"/>
    <col min="15834" max="15834" width="3.140625" style="285" customWidth="1"/>
    <col min="15835" max="15844" width="10.42578125" style="285" customWidth="1"/>
    <col min="15845" max="15845" width="19.140625" style="285" customWidth="1"/>
    <col min="15846" max="15849" width="10.42578125" style="285" customWidth="1"/>
    <col min="15850" max="15859" width="9.140625" style="285"/>
    <col min="15860" max="15860" width="17.140625" style="285" customWidth="1"/>
    <col min="15861" max="15863" width="9.140625" style="285"/>
    <col min="15864" max="15864" width="9.85546875" style="285" customWidth="1"/>
    <col min="15865" max="15865" width="18.140625" style="285" customWidth="1"/>
    <col min="15866" max="16049" width="9.140625" style="285"/>
    <col min="16050" max="16050" width="2" style="285" customWidth="1"/>
    <col min="16051" max="16054" width="9.140625" style="285"/>
    <col min="16055" max="16055" width="11.7109375" style="285" customWidth="1"/>
    <col min="16056" max="16056" width="14.140625" style="285" customWidth="1"/>
    <col min="16057" max="16058" width="9.140625" style="285"/>
    <col min="16059" max="16059" width="10.7109375" style="285" customWidth="1"/>
    <col min="16060" max="16063" width="10.5703125" style="285" customWidth="1"/>
    <col min="16064" max="16064" width="12.42578125" style="285" customWidth="1"/>
    <col min="16065" max="16073" width="10.5703125" style="285" customWidth="1"/>
    <col min="16074" max="16074" width="12.42578125" style="285" customWidth="1"/>
    <col min="16075" max="16075" width="11.28515625" style="285" customWidth="1"/>
    <col min="16076" max="16083" width="10.5703125" style="285" customWidth="1"/>
    <col min="16084" max="16084" width="15.42578125" style="285" customWidth="1"/>
    <col min="16085" max="16086" width="10.5703125" style="285" customWidth="1"/>
    <col min="16087" max="16087" width="12.42578125" style="285" customWidth="1"/>
    <col min="16088" max="16089" width="10.5703125" style="285" customWidth="1"/>
    <col min="16090" max="16090" width="3.140625" style="285" customWidth="1"/>
    <col min="16091" max="16100" width="10.42578125" style="285" customWidth="1"/>
    <col min="16101" max="16101" width="19.140625" style="285" customWidth="1"/>
    <col min="16102" max="16105" width="10.42578125" style="285" customWidth="1"/>
    <col min="16106" max="16115" width="9.140625" style="285"/>
    <col min="16116" max="16116" width="17.140625" style="285" customWidth="1"/>
    <col min="16117" max="16119" width="9.140625" style="285"/>
    <col min="16120" max="16120" width="9.85546875" style="285" customWidth="1"/>
    <col min="16121" max="16121" width="18.140625" style="285" customWidth="1"/>
    <col min="16122" max="16384" width="9.140625" style="285"/>
  </cols>
  <sheetData>
    <row r="1" spans="2:41" s="202" customFormat="1" ht="12.75" x14ac:dyDescent="0.2"/>
    <row r="2" spans="2:41" s="202" customFormat="1" ht="12.75" outlineLevel="1" x14ac:dyDescent="0.2">
      <c r="B2" s="203"/>
      <c r="H2" s="202" t="s">
        <v>0</v>
      </c>
    </row>
    <row r="3" spans="2:41" s="202" customFormat="1" ht="12.75" outlineLevel="1" x14ac:dyDescent="0.2">
      <c r="H3" s="202" t="s">
        <v>222</v>
      </c>
    </row>
    <row r="4" spans="2:41" s="202" customFormat="1" ht="12.75" outlineLevel="1" x14ac:dyDescent="0.2"/>
    <row r="5" spans="2:41" s="202" customFormat="1" ht="12.75" customHeight="1" outlineLevel="1" x14ac:dyDescent="0.2">
      <c r="B5" s="803" t="s">
        <v>2</v>
      </c>
      <c r="C5" s="804"/>
      <c r="D5" s="805"/>
      <c r="E5" s="815"/>
      <c r="F5" s="815"/>
      <c r="G5" s="803" t="s">
        <v>3</v>
      </c>
      <c r="H5" s="804"/>
      <c r="I5" s="805"/>
      <c r="J5" s="806"/>
      <c r="K5" s="811"/>
      <c r="L5" s="811"/>
      <c r="M5" s="807"/>
      <c r="N5" s="204"/>
      <c r="O5" s="204"/>
      <c r="U5" s="204"/>
      <c r="V5" s="204"/>
      <c r="W5" s="204"/>
      <c r="X5" s="204"/>
      <c r="Y5" s="204"/>
      <c r="AF5" s="204"/>
      <c r="AG5" s="204"/>
      <c r="AH5" s="204"/>
      <c r="AI5" s="204"/>
      <c r="AJ5" s="204"/>
    </row>
    <row r="6" spans="2:41" s="202" customFormat="1" ht="12.75" customHeight="1" outlineLevel="1" x14ac:dyDescent="0.2">
      <c r="B6" s="803" t="s">
        <v>4</v>
      </c>
      <c r="C6" s="804"/>
      <c r="D6" s="805"/>
      <c r="E6" s="806" t="s">
        <v>594</v>
      </c>
      <c r="F6" s="807"/>
      <c r="G6" s="803" t="s">
        <v>5</v>
      </c>
      <c r="H6" s="804"/>
      <c r="I6" s="805"/>
      <c r="J6" s="806" t="s">
        <v>599</v>
      </c>
      <c r="K6" s="811"/>
      <c r="L6" s="811"/>
      <c r="M6" s="807"/>
      <c r="N6" s="204"/>
      <c r="O6" s="204"/>
      <c r="U6" s="204"/>
      <c r="V6" s="204"/>
      <c r="W6" s="204"/>
      <c r="X6" s="204"/>
      <c r="Y6" s="204"/>
      <c r="AF6" s="204"/>
      <c r="AG6" s="204"/>
      <c r="AH6" s="204"/>
      <c r="AI6" s="204"/>
      <c r="AJ6" s="204"/>
    </row>
    <row r="7" spans="2:41" s="202" customFormat="1" ht="12.75" outlineLevel="1" x14ac:dyDescent="0.2">
      <c r="B7" s="803" t="s">
        <v>6</v>
      </c>
      <c r="C7" s="804"/>
      <c r="D7" s="805"/>
      <c r="E7" s="806">
        <v>186442084</v>
      </c>
      <c r="F7" s="807"/>
      <c r="G7" s="803" t="s">
        <v>7</v>
      </c>
      <c r="H7" s="804"/>
      <c r="I7" s="805"/>
      <c r="J7" s="806" t="s">
        <v>600</v>
      </c>
      <c r="K7" s="811"/>
      <c r="L7" s="811"/>
      <c r="M7" s="807"/>
      <c r="N7" s="204"/>
      <c r="O7" s="204"/>
      <c r="U7" s="204"/>
      <c r="V7" s="204"/>
      <c r="W7" s="204"/>
      <c r="X7" s="204"/>
      <c r="Y7" s="204"/>
      <c r="AF7" s="204"/>
      <c r="AG7" s="204"/>
      <c r="AH7" s="204"/>
      <c r="AI7" s="204"/>
      <c r="AJ7" s="204"/>
    </row>
    <row r="8" spans="2:41" s="202" customFormat="1" ht="12.75" customHeight="1" outlineLevel="1" x14ac:dyDescent="0.2">
      <c r="B8" s="803" t="s">
        <v>8</v>
      </c>
      <c r="C8" s="804"/>
      <c r="D8" s="805"/>
      <c r="E8" s="806" t="s">
        <v>595</v>
      </c>
      <c r="F8" s="807"/>
      <c r="G8" s="803" t="s">
        <v>9</v>
      </c>
      <c r="H8" s="804"/>
      <c r="I8" s="805"/>
      <c r="J8" s="806" t="s">
        <v>601</v>
      </c>
      <c r="K8" s="811"/>
      <c r="L8" s="811"/>
      <c r="M8" s="807"/>
      <c r="N8" s="204"/>
      <c r="O8" s="204"/>
      <c r="U8" s="204"/>
      <c r="V8" s="204"/>
      <c r="W8" s="204"/>
      <c r="X8" s="204"/>
      <c r="Y8" s="204"/>
      <c r="AF8" s="204"/>
      <c r="AG8" s="204"/>
      <c r="AH8" s="204"/>
      <c r="AI8" s="204"/>
      <c r="AJ8" s="204"/>
    </row>
    <row r="9" spans="2:41" s="202" customFormat="1" ht="12.75" outlineLevel="1" x14ac:dyDescent="0.2">
      <c r="B9" s="803" t="s">
        <v>9</v>
      </c>
      <c r="C9" s="804"/>
      <c r="D9" s="805"/>
      <c r="E9" s="806" t="s">
        <v>596</v>
      </c>
      <c r="F9" s="807"/>
      <c r="G9" s="803" t="s">
        <v>10</v>
      </c>
      <c r="H9" s="804"/>
      <c r="I9" s="805"/>
      <c r="J9" s="806" t="s">
        <v>596</v>
      </c>
      <c r="K9" s="811"/>
      <c r="L9" s="811"/>
      <c r="M9" s="807"/>
      <c r="N9" s="204"/>
      <c r="O9" s="204"/>
      <c r="U9" s="204"/>
      <c r="V9" s="204"/>
      <c r="W9" s="204"/>
      <c r="X9" s="204"/>
      <c r="Y9" s="204"/>
      <c r="AF9" s="204"/>
      <c r="AG9" s="204"/>
      <c r="AH9" s="204"/>
      <c r="AI9" s="204"/>
      <c r="AJ9" s="204"/>
    </row>
    <row r="10" spans="2:41" s="202" customFormat="1" ht="12.75" outlineLevel="1" x14ac:dyDescent="0.2">
      <c r="B10" s="803" t="s">
        <v>10</v>
      </c>
      <c r="C10" s="804"/>
      <c r="D10" s="805"/>
      <c r="E10" s="806" t="s">
        <v>596</v>
      </c>
      <c r="F10" s="807"/>
      <c r="G10" s="803" t="s">
        <v>11</v>
      </c>
      <c r="H10" s="804"/>
      <c r="I10" s="805"/>
      <c r="J10" s="806" t="s">
        <v>602</v>
      </c>
      <c r="K10" s="811"/>
      <c r="L10" s="811"/>
      <c r="M10" s="807"/>
      <c r="N10" s="204"/>
      <c r="O10" s="204"/>
      <c r="U10" s="204"/>
      <c r="V10" s="204"/>
      <c r="W10" s="204"/>
      <c r="X10" s="204"/>
      <c r="Y10" s="204"/>
      <c r="AF10" s="204"/>
      <c r="AG10" s="204"/>
      <c r="AH10" s="204"/>
      <c r="AI10" s="204"/>
      <c r="AJ10" s="204"/>
    </row>
    <row r="11" spans="2:41" s="202" customFormat="1" ht="12.75" customHeight="1" outlineLevel="1" x14ac:dyDescent="0.2">
      <c r="B11" s="803" t="s">
        <v>12</v>
      </c>
      <c r="C11" s="804"/>
      <c r="D11" s="805"/>
      <c r="E11" s="806" t="s">
        <v>597</v>
      </c>
      <c r="F11" s="807"/>
      <c r="G11" s="808"/>
      <c r="H11" s="809"/>
      <c r="I11" s="810"/>
      <c r="J11" s="806"/>
      <c r="K11" s="811"/>
      <c r="L11" s="811"/>
      <c r="M11" s="807"/>
      <c r="N11" s="205"/>
      <c r="O11" s="205"/>
      <c r="U11" s="205"/>
      <c r="V11" s="205"/>
      <c r="W11" s="205"/>
      <c r="X11" s="205"/>
      <c r="Y11" s="205"/>
      <c r="AF11" s="205"/>
      <c r="AG11" s="205"/>
      <c r="AH11" s="205"/>
      <c r="AI11" s="205"/>
      <c r="AJ11" s="205"/>
    </row>
    <row r="12" spans="2:41" s="202" customFormat="1" ht="12.75" customHeight="1" outlineLevel="1" x14ac:dyDescent="0.2">
      <c r="B12" s="803" t="s">
        <v>11</v>
      </c>
      <c r="C12" s="804"/>
      <c r="D12" s="805"/>
      <c r="E12" s="806" t="s">
        <v>598</v>
      </c>
      <c r="F12" s="807"/>
      <c r="G12" s="808"/>
      <c r="H12" s="809"/>
      <c r="I12" s="810"/>
      <c r="J12" s="806"/>
      <c r="K12" s="811"/>
      <c r="L12" s="811"/>
      <c r="M12" s="807"/>
      <c r="N12" s="205"/>
      <c r="O12" s="205"/>
      <c r="U12" s="205"/>
      <c r="V12" s="205"/>
      <c r="W12" s="205"/>
      <c r="X12" s="205"/>
      <c r="Y12" s="205"/>
      <c r="AF12" s="205"/>
      <c r="AG12" s="205"/>
      <c r="AH12" s="205"/>
      <c r="AI12" s="205"/>
      <c r="AJ12" s="205"/>
    </row>
    <row r="13" spans="2:41" s="202" customFormat="1" ht="12.75" outlineLevel="1" x14ac:dyDescent="0.2"/>
    <row r="14" spans="2:41" s="202" customFormat="1" ht="15.75" customHeight="1" x14ac:dyDescent="0.2">
      <c r="B14" s="851" t="s">
        <v>610</v>
      </c>
      <c r="C14" s="851"/>
      <c r="D14" s="851"/>
      <c r="E14" s="851"/>
      <c r="F14" s="851"/>
      <c r="G14" s="851"/>
      <c r="H14" s="851"/>
      <c r="I14" s="851"/>
      <c r="J14" s="851"/>
      <c r="K14" s="851"/>
      <c r="L14" s="851"/>
      <c r="M14" s="851"/>
      <c r="N14" s="851"/>
      <c r="O14" s="851"/>
      <c r="P14" s="851"/>
      <c r="Q14" s="851"/>
      <c r="R14" s="851"/>
      <c r="S14" s="851"/>
      <c r="T14" s="851"/>
    </row>
    <row r="15" spans="2:41" s="202" customFormat="1" ht="15.75" customHeight="1" x14ac:dyDescent="0.2">
      <c r="B15" s="202" t="s">
        <v>13</v>
      </c>
      <c r="D15" s="206"/>
      <c r="E15" s="206"/>
      <c r="F15" s="206"/>
      <c r="G15" s="206"/>
      <c r="H15" s="206"/>
      <c r="I15" s="206"/>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row>
    <row r="16" spans="2:41" s="202" customFormat="1" ht="12.75" x14ac:dyDescent="0.2">
      <c r="J16" s="207"/>
      <c r="O16" s="208"/>
      <c r="Y16" s="208"/>
      <c r="AJ16" s="208"/>
    </row>
    <row r="17" spans="2:54" s="202" customFormat="1" ht="12.75" x14ac:dyDescent="0.2">
      <c r="E17" s="852">
        <v>42795</v>
      </c>
      <c r="F17" s="852"/>
      <c r="G17" s="852"/>
      <c r="J17" s="207"/>
      <c r="O17" s="208"/>
      <c r="Y17" s="208"/>
      <c r="AJ17" s="208"/>
    </row>
    <row r="18" spans="2:54" s="202" customFormat="1" ht="12.75" customHeight="1" x14ac:dyDescent="0.2">
      <c r="E18" s="853" t="s">
        <v>14</v>
      </c>
      <c r="F18" s="853"/>
      <c r="G18" s="853"/>
      <c r="J18" s="208"/>
      <c r="O18" s="208"/>
      <c r="X18" s="207"/>
      <c r="Y18" s="207"/>
      <c r="Z18" s="207"/>
      <c r="AA18" s="207"/>
      <c r="AB18" s="207"/>
      <c r="AC18" s="207"/>
      <c r="AD18" s="207"/>
      <c r="AE18" s="208"/>
      <c r="AF18" s="208"/>
      <c r="AG18" s="208"/>
      <c r="AH18" s="208"/>
      <c r="AI18" s="207"/>
      <c r="AJ18" s="207"/>
      <c r="AK18" s="207"/>
      <c r="AL18" s="207"/>
      <c r="AM18" s="207"/>
      <c r="AN18" s="207"/>
    </row>
    <row r="19" spans="2:54" s="202" customFormat="1" ht="12.75" x14ac:dyDescent="0.2"/>
    <row r="20" spans="2:54" s="202" customFormat="1" ht="12.75" x14ac:dyDescent="0.2">
      <c r="B20" s="209" t="s">
        <v>15</v>
      </c>
      <c r="C20" s="209"/>
      <c r="D20" s="209"/>
      <c r="E20" s="209"/>
      <c r="F20" s="209"/>
      <c r="AS20" s="210"/>
      <c r="AT20" s="210"/>
      <c r="AX20" s="210"/>
      <c r="BA20" s="210"/>
      <c r="BB20" s="210"/>
    </row>
    <row r="21" spans="2:54" s="202" customFormat="1" ht="12.75" x14ac:dyDescent="0.2">
      <c r="B21" s="211"/>
      <c r="C21" s="211"/>
      <c r="D21" s="211"/>
      <c r="E21" s="211"/>
      <c r="F21" s="211"/>
      <c r="AQ21" s="210"/>
    </row>
    <row r="22" spans="2:54" s="202" customFormat="1" ht="13.5" thickBot="1" x14ac:dyDescent="0.25">
      <c r="B22" s="212"/>
      <c r="C22" s="212"/>
      <c r="D22" s="212"/>
      <c r="E22" s="212"/>
      <c r="F22" s="212"/>
    </row>
    <row r="23" spans="2:54" s="202" customFormat="1" ht="13.5" thickBot="1" x14ac:dyDescent="0.25">
      <c r="G23" s="208"/>
      <c r="AQ23" s="854" t="s">
        <v>69</v>
      </c>
      <c r="AR23" s="855"/>
      <c r="AS23" s="855"/>
      <c r="AT23" s="855"/>
      <c r="AU23" s="855"/>
      <c r="AV23" s="855"/>
      <c r="AW23" s="855"/>
      <c r="AX23" s="855"/>
      <c r="AY23" s="855"/>
      <c r="AZ23" s="855"/>
      <c r="BA23" s="855"/>
      <c r="BB23" s="856"/>
    </row>
    <row r="24" spans="2:54" s="213" customFormat="1" ht="12.75" customHeight="1" x14ac:dyDescent="0.25">
      <c r="B24" s="857" t="s">
        <v>223</v>
      </c>
      <c r="C24" s="858"/>
      <c r="D24" s="858"/>
      <c r="E24" s="858"/>
      <c r="F24" s="858"/>
      <c r="G24" s="858"/>
      <c r="H24" s="863" t="s">
        <v>224</v>
      </c>
      <c r="I24" s="866" t="s">
        <v>225</v>
      </c>
      <c r="J24" s="869" t="s">
        <v>226</v>
      </c>
      <c r="K24" s="872" t="s">
        <v>227</v>
      </c>
      <c r="L24" s="872"/>
      <c r="M24" s="872"/>
      <c r="N24" s="872"/>
      <c r="O24" s="872"/>
      <c r="P24" s="872"/>
      <c r="Q24" s="872"/>
      <c r="R24" s="872"/>
      <c r="S24" s="872"/>
      <c r="T24" s="872"/>
      <c r="U24" s="873" t="s">
        <v>228</v>
      </c>
      <c r="V24" s="838"/>
      <c r="W24" s="838"/>
      <c r="X24" s="838"/>
      <c r="Y24" s="838"/>
      <c r="Z24" s="838"/>
      <c r="AA24" s="838"/>
      <c r="AB24" s="838"/>
      <c r="AC24" s="838"/>
      <c r="AD24" s="838"/>
      <c r="AE24" s="839"/>
      <c r="AF24" s="837" t="s">
        <v>229</v>
      </c>
      <c r="AG24" s="838"/>
      <c r="AH24" s="838"/>
      <c r="AI24" s="838"/>
      <c r="AJ24" s="838"/>
      <c r="AK24" s="838"/>
      <c r="AL24" s="838"/>
      <c r="AM24" s="838"/>
      <c r="AN24" s="838"/>
      <c r="AO24" s="839"/>
      <c r="AQ24" s="840" t="s">
        <v>20</v>
      </c>
      <c r="AR24" s="826"/>
      <c r="AS24" s="825" t="s">
        <v>21</v>
      </c>
      <c r="AT24" s="842" t="s">
        <v>22</v>
      </c>
      <c r="AU24" s="825" t="s">
        <v>23</v>
      </c>
      <c r="AV24" s="845"/>
      <c r="AW24" s="826"/>
      <c r="AX24" s="825" t="s">
        <v>24</v>
      </c>
      <c r="AY24" s="826"/>
      <c r="AZ24" s="842" t="s">
        <v>25</v>
      </c>
      <c r="BA24" s="842" t="s">
        <v>26</v>
      </c>
      <c r="BB24" s="875" t="s">
        <v>230</v>
      </c>
    </row>
    <row r="25" spans="2:54" s="213" customFormat="1" ht="15" customHeight="1" x14ac:dyDescent="0.25">
      <c r="B25" s="859"/>
      <c r="C25" s="860"/>
      <c r="D25" s="860"/>
      <c r="E25" s="860"/>
      <c r="F25" s="860"/>
      <c r="G25" s="860"/>
      <c r="H25" s="864"/>
      <c r="I25" s="867"/>
      <c r="J25" s="870"/>
      <c r="K25" s="878" t="s">
        <v>231</v>
      </c>
      <c r="L25" s="835" t="s">
        <v>232</v>
      </c>
      <c r="M25" s="836"/>
      <c r="N25" s="836"/>
      <c r="O25" s="834"/>
      <c r="P25" s="848" t="s">
        <v>233</v>
      </c>
      <c r="Q25" s="848" t="s">
        <v>234</v>
      </c>
      <c r="R25" s="831" t="s">
        <v>235</v>
      </c>
      <c r="S25" s="832"/>
      <c r="T25" s="832"/>
      <c r="U25" s="850" t="s">
        <v>236</v>
      </c>
      <c r="V25" s="835" t="s">
        <v>237</v>
      </c>
      <c r="W25" s="836"/>
      <c r="X25" s="836"/>
      <c r="Y25" s="834"/>
      <c r="Z25" s="830" t="s">
        <v>238</v>
      </c>
      <c r="AA25" s="830" t="s">
        <v>239</v>
      </c>
      <c r="AB25" s="831" t="s">
        <v>235</v>
      </c>
      <c r="AC25" s="832"/>
      <c r="AD25" s="832"/>
      <c r="AE25" s="833"/>
      <c r="AF25" s="834" t="s">
        <v>231</v>
      </c>
      <c r="AG25" s="835" t="s">
        <v>232</v>
      </c>
      <c r="AH25" s="836"/>
      <c r="AI25" s="836"/>
      <c r="AJ25" s="834"/>
      <c r="AK25" s="830" t="s">
        <v>233</v>
      </c>
      <c r="AL25" s="830" t="s">
        <v>234</v>
      </c>
      <c r="AM25" s="831" t="s">
        <v>235</v>
      </c>
      <c r="AN25" s="832"/>
      <c r="AO25" s="833"/>
      <c r="AQ25" s="821"/>
      <c r="AR25" s="816"/>
      <c r="AS25" s="827"/>
      <c r="AT25" s="843"/>
      <c r="AU25" s="827"/>
      <c r="AV25" s="846"/>
      <c r="AW25" s="816"/>
      <c r="AX25" s="827"/>
      <c r="AY25" s="816"/>
      <c r="AZ25" s="843"/>
      <c r="BA25" s="843"/>
      <c r="BB25" s="876"/>
    </row>
    <row r="26" spans="2:54" s="213" customFormat="1" ht="63" customHeight="1" x14ac:dyDescent="0.25">
      <c r="B26" s="859"/>
      <c r="C26" s="860"/>
      <c r="D26" s="860"/>
      <c r="E26" s="860"/>
      <c r="F26" s="860"/>
      <c r="G26" s="860"/>
      <c r="H26" s="864"/>
      <c r="I26" s="867"/>
      <c r="J26" s="871"/>
      <c r="K26" s="879"/>
      <c r="L26" s="214" t="s">
        <v>240</v>
      </c>
      <c r="M26" s="214" t="s">
        <v>241</v>
      </c>
      <c r="N26" s="214" t="s">
        <v>242</v>
      </c>
      <c r="O26" s="215" t="s">
        <v>243</v>
      </c>
      <c r="P26" s="849"/>
      <c r="Q26" s="849"/>
      <c r="R26" s="216" t="s">
        <v>244</v>
      </c>
      <c r="S26" s="216" t="s">
        <v>245</v>
      </c>
      <c r="T26" s="217" t="s">
        <v>246</v>
      </c>
      <c r="U26" s="850"/>
      <c r="V26" s="214" t="s">
        <v>240</v>
      </c>
      <c r="W26" s="214" t="s">
        <v>241</v>
      </c>
      <c r="X26" s="214" t="s">
        <v>242</v>
      </c>
      <c r="Y26" s="215" t="s">
        <v>243</v>
      </c>
      <c r="Z26" s="830"/>
      <c r="AA26" s="830"/>
      <c r="AB26" s="216" t="s">
        <v>247</v>
      </c>
      <c r="AC26" s="216" t="s">
        <v>248</v>
      </c>
      <c r="AD26" s="216" t="s">
        <v>249</v>
      </c>
      <c r="AE26" s="218" t="s">
        <v>250</v>
      </c>
      <c r="AF26" s="834"/>
      <c r="AG26" s="214" t="s">
        <v>240</v>
      </c>
      <c r="AH26" s="214" t="s">
        <v>241</v>
      </c>
      <c r="AI26" s="214" t="s">
        <v>242</v>
      </c>
      <c r="AJ26" s="215" t="s">
        <v>243</v>
      </c>
      <c r="AK26" s="830"/>
      <c r="AL26" s="830"/>
      <c r="AM26" s="216" t="s">
        <v>244</v>
      </c>
      <c r="AN26" s="216" t="s">
        <v>245</v>
      </c>
      <c r="AO26" s="218" t="s">
        <v>246</v>
      </c>
      <c r="AQ26" s="841"/>
      <c r="AR26" s="829"/>
      <c r="AS26" s="828"/>
      <c r="AT26" s="844"/>
      <c r="AU26" s="828"/>
      <c r="AV26" s="847"/>
      <c r="AW26" s="829"/>
      <c r="AX26" s="828"/>
      <c r="AY26" s="829"/>
      <c r="AZ26" s="844"/>
      <c r="BA26" s="843"/>
      <c r="BB26" s="876"/>
    </row>
    <row r="27" spans="2:54" s="213" customFormat="1" ht="15.75" customHeight="1" thickBot="1" x14ac:dyDescent="0.3">
      <c r="B27" s="861"/>
      <c r="C27" s="862"/>
      <c r="D27" s="862"/>
      <c r="E27" s="862"/>
      <c r="F27" s="862"/>
      <c r="G27" s="862"/>
      <c r="H27" s="865"/>
      <c r="I27" s="868"/>
      <c r="J27" s="219" t="s">
        <v>251</v>
      </c>
      <c r="K27" s="220" t="s">
        <v>252</v>
      </c>
      <c r="L27" s="221" t="s">
        <v>252</v>
      </c>
      <c r="M27" s="221" t="s">
        <v>252</v>
      </c>
      <c r="N27" s="221" t="s">
        <v>252</v>
      </c>
      <c r="O27" s="222" t="s">
        <v>252</v>
      </c>
      <c r="P27" s="221" t="s">
        <v>252</v>
      </c>
      <c r="Q27" s="221" t="s">
        <v>252</v>
      </c>
      <c r="R27" s="221" t="s">
        <v>252</v>
      </c>
      <c r="S27" s="221" t="s">
        <v>252</v>
      </c>
      <c r="T27" s="222" t="s">
        <v>252</v>
      </c>
      <c r="U27" s="223" t="s">
        <v>252</v>
      </c>
      <c r="V27" s="221" t="s">
        <v>252</v>
      </c>
      <c r="W27" s="221" t="s">
        <v>252</v>
      </c>
      <c r="X27" s="221" t="s">
        <v>252</v>
      </c>
      <c r="Y27" s="222" t="s">
        <v>252</v>
      </c>
      <c r="Z27" s="221" t="s">
        <v>252</v>
      </c>
      <c r="AA27" s="221" t="s">
        <v>252</v>
      </c>
      <c r="AB27" s="221" t="s">
        <v>252</v>
      </c>
      <c r="AC27" s="221" t="s">
        <v>252</v>
      </c>
      <c r="AD27" s="221" t="s">
        <v>252</v>
      </c>
      <c r="AE27" s="224" t="s">
        <v>252</v>
      </c>
      <c r="AF27" s="220" t="s">
        <v>252</v>
      </c>
      <c r="AG27" s="221" t="s">
        <v>252</v>
      </c>
      <c r="AH27" s="221" t="s">
        <v>252</v>
      </c>
      <c r="AI27" s="221" t="s">
        <v>252</v>
      </c>
      <c r="AJ27" s="222" t="s">
        <v>252</v>
      </c>
      <c r="AK27" s="221" t="s">
        <v>252</v>
      </c>
      <c r="AL27" s="221" t="s">
        <v>252</v>
      </c>
      <c r="AM27" s="221" t="s">
        <v>252</v>
      </c>
      <c r="AN27" s="221" t="s">
        <v>252</v>
      </c>
      <c r="AO27" s="224" t="s">
        <v>252</v>
      </c>
      <c r="AQ27" s="821" t="s">
        <v>621</v>
      </c>
      <c r="AR27" s="823" t="s">
        <v>622</v>
      </c>
      <c r="AS27" s="823" t="s">
        <v>623</v>
      </c>
      <c r="AT27" s="823" t="s">
        <v>624</v>
      </c>
      <c r="AU27" s="823" t="s">
        <v>625</v>
      </c>
      <c r="AV27" s="816" t="s">
        <v>626</v>
      </c>
      <c r="AW27" s="816" t="s">
        <v>627</v>
      </c>
      <c r="AX27" s="816" t="s">
        <v>628</v>
      </c>
      <c r="AY27" s="816" t="s">
        <v>629</v>
      </c>
      <c r="AZ27" s="816" t="s">
        <v>630</v>
      </c>
      <c r="BA27" s="843"/>
      <c r="BB27" s="876"/>
    </row>
    <row r="28" spans="2:54" s="233" customFormat="1" ht="15.75" customHeight="1" thickBot="1" x14ac:dyDescent="0.3">
      <c r="B28" s="818" t="s">
        <v>30</v>
      </c>
      <c r="C28" s="819"/>
      <c r="D28" s="819"/>
      <c r="E28" s="819"/>
      <c r="F28" s="819"/>
      <c r="G28" s="820"/>
      <c r="H28" s="225" t="s">
        <v>72</v>
      </c>
      <c r="I28" s="226" t="s">
        <v>73</v>
      </c>
      <c r="J28" s="227" t="s">
        <v>74</v>
      </c>
      <c r="K28" s="228" t="s">
        <v>75</v>
      </c>
      <c r="L28" s="226" t="s">
        <v>76</v>
      </c>
      <c r="M28" s="228" t="s">
        <v>77</v>
      </c>
      <c r="N28" s="228" t="s">
        <v>78</v>
      </c>
      <c r="O28" s="226" t="s">
        <v>253</v>
      </c>
      <c r="P28" s="228" t="s">
        <v>80</v>
      </c>
      <c r="Q28" s="229" t="s">
        <v>254</v>
      </c>
      <c r="R28" s="230" t="s">
        <v>255</v>
      </c>
      <c r="S28" s="228" t="s">
        <v>256</v>
      </c>
      <c r="T28" s="231" t="s">
        <v>257</v>
      </c>
      <c r="U28" s="225" t="s">
        <v>258</v>
      </c>
      <c r="V28" s="226" t="s">
        <v>259</v>
      </c>
      <c r="W28" s="228" t="s">
        <v>260</v>
      </c>
      <c r="X28" s="228" t="s">
        <v>261</v>
      </c>
      <c r="Y28" s="226" t="s">
        <v>262</v>
      </c>
      <c r="Z28" s="228" t="s">
        <v>263</v>
      </c>
      <c r="AA28" s="229" t="s">
        <v>264</v>
      </c>
      <c r="AB28" s="230" t="s">
        <v>265</v>
      </c>
      <c r="AC28" s="228"/>
      <c r="AD28" s="228" t="s">
        <v>266</v>
      </c>
      <c r="AE28" s="232" t="s">
        <v>267</v>
      </c>
      <c r="AF28" s="228" t="s">
        <v>268</v>
      </c>
      <c r="AG28" s="226" t="s">
        <v>269</v>
      </c>
      <c r="AH28" s="228" t="s">
        <v>270</v>
      </c>
      <c r="AI28" s="228" t="s">
        <v>271</v>
      </c>
      <c r="AJ28" s="226" t="s">
        <v>272</v>
      </c>
      <c r="AK28" s="228" t="s">
        <v>273</v>
      </c>
      <c r="AL28" s="229" t="s">
        <v>274</v>
      </c>
      <c r="AM28" s="230" t="s">
        <v>275</v>
      </c>
      <c r="AN28" s="228" t="s">
        <v>276</v>
      </c>
      <c r="AO28" s="232" t="s">
        <v>277</v>
      </c>
      <c r="AQ28" s="822"/>
      <c r="AR28" s="824"/>
      <c r="AS28" s="824"/>
      <c r="AT28" s="824"/>
      <c r="AU28" s="824"/>
      <c r="AV28" s="817"/>
      <c r="AW28" s="817"/>
      <c r="AX28" s="817"/>
      <c r="AY28" s="817"/>
      <c r="AZ28" s="817"/>
      <c r="BA28" s="874"/>
      <c r="BB28" s="877"/>
    </row>
    <row r="29" spans="2:54" s="213" customFormat="1" ht="13.5" customHeight="1" x14ac:dyDescent="0.2">
      <c r="B29" s="234" t="s">
        <v>631</v>
      </c>
      <c r="C29" s="235"/>
      <c r="D29" s="236"/>
      <c r="E29" s="237" t="s">
        <v>632</v>
      </c>
      <c r="F29" s="238"/>
      <c r="G29" s="238"/>
      <c r="H29" s="239" t="s">
        <v>633</v>
      </c>
      <c r="I29" s="240">
        <v>38139</v>
      </c>
      <c r="J29" s="241">
        <v>3</v>
      </c>
      <c r="K29" s="242">
        <v>1479.958294717331</v>
      </c>
      <c r="L29" s="243">
        <v>0</v>
      </c>
      <c r="M29" s="243">
        <v>0</v>
      </c>
      <c r="N29" s="243">
        <v>0</v>
      </c>
      <c r="O29" s="243">
        <v>1479.958294717331</v>
      </c>
      <c r="P29" s="243">
        <v>0</v>
      </c>
      <c r="Q29" s="243">
        <v>0</v>
      </c>
      <c r="R29" s="243">
        <v>1479.958294717331</v>
      </c>
      <c r="S29" s="243">
        <v>1479.958294717331</v>
      </c>
      <c r="T29" s="244">
        <v>0</v>
      </c>
      <c r="U29" s="245">
        <v>0</v>
      </c>
      <c r="V29" s="243">
        <v>0</v>
      </c>
      <c r="W29" s="243">
        <v>0</v>
      </c>
      <c r="X29" s="243">
        <v>0</v>
      </c>
      <c r="Y29" s="243">
        <v>0</v>
      </c>
      <c r="Z29" s="243">
        <v>0</v>
      </c>
      <c r="AA29" s="243">
        <v>0</v>
      </c>
      <c r="AB29" s="243">
        <v>0</v>
      </c>
      <c r="AC29" s="243">
        <v>0</v>
      </c>
      <c r="AD29" s="243">
        <v>0</v>
      </c>
      <c r="AE29" s="246">
        <v>0</v>
      </c>
      <c r="AF29" s="242">
        <v>1479.958294717331</v>
      </c>
      <c r="AG29" s="243">
        <v>0</v>
      </c>
      <c r="AH29" s="243">
        <v>0</v>
      </c>
      <c r="AI29" s="243">
        <v>0</v>
      </c>
      <c r="AJ29" s="243">
        <v>1479.958294717331</v>
      </c>
      <c r="AK29" s="243">
        <v>0</v>
      </c>
      <c r="AL29" s="243">
        <v>0</v>
      </c>
      <c r="AM29" s="243">
        <v>1479.958294717331</v>
      </c>
      <c r="AN29" s="243">
        <v>1479.958294717331</v>
      </c>
      <c r="AO29" s="246">
        <v>0</v>
      </c>
      <c r="AP29" s="247"/>
      <c r="AQ29" s="248">
        <v>0</v>
      </c>
      <c r="AR29" s="249">
        <v>0</v>
      </c>
      <c r="AS29" s="249">
        <v>0</v>
      </c>
      <c r="AT29" s="249">
        <v>0</v>
      </c>
      <c r="AU29" s="249">
        <v>0</v>
      </c>
      <c r="AV29" s="249">
        <v>0</v>
      </c>
      <c r="AW29" s="249">
        <v>0</v>
      </c>
      <c r="AX29" s="249">
        <v>0</v>
      </c>
      <c r="AY29" s="249">
        <v>0</v>
      </c>
      <c r="AZ29" s="249">
        <v>0</v>
      </c>
      <c r="BA29" s="249">
        <v>0</v>
      </c>
      <c r="BB29" s="250">
        <v>0</v>
      </c>
    </row>
    <row r="30" spans="2:54" s="213" customFormat="1" ht="13.5" customHeight="1" x14ac:dyDescent="0.2">
      <c r="B30" s="251" t="s">
        <v>631</v>
      </c>
      <c r="C30" s="252"/>
      <c r="D30" s="253"/>
      <c r="E30" s="254" t="s">
        <v>634</v>
      </c>
      <c r="F30" s="252"/>
      <c r="G30" s="252"/>
      <c r="H30" s="255" t="s">
        <v>635</v>
      </c>
      <c r="I30" s="256">
        <v>38139</v>
      </c>
      <c r="J30" s="257">
        <v>3</v>
      </c>
      <c r="K30" s="258">
        <v>6838.5658016682119</v>
      </c>
      <c r="L30" s="259">
        <v>0</v>
      </c>
      <c r="M30" s="259">
        <v>0</v>
      </c>
      <c r="N30" s="259">
        <v>0</v>
      </c>
      <c r="O30" s="259">
        <v>6838.5658016682119</v>
      </c>
      <c r="P30" s="259">
        <v>0</v>
      </c>
      <c r="Q30" s="259">
        <v>0</v>
      </c>
      <c r="R30" s="259">
        <v>6838.5658016682119</v>
      </c>
      <c r="S30" s="259">
        <v>6838.5658016682119</v>
      </c>
      <c r="T30" s="260">
        <v>0</v>
      </c>
      <c r="U30" s="261">
        <v>0</v>
      </c>
      <c r="V30" s="259">
        <v>0</v>
      </c>
      <c r="W30" s="259">
        <v>0</v>
      </c>
      <c r="X30" s="259">
        <v>0</v>
      </c>
      <c r="Y30" s="259">
        <v>0</v>
      </c>
      <c r="Z30" s="259">
        <v>0</v>
      </c>
      <c r="AA30" s="259">
        <v>0</v>
      </c>
      <c r="AB30" s="259">
        <v>0</v>
      </c>
      <c r="AC30" s="259">
        <v>0</v>
      </c>
      <c r="AD30" s="259">
        <v>0</v>
      </c>
      <c r="AE30" s="262">
        <v>0</v>
      </c>
      <c r="AF30" s="258">
        <v>6838.5658016682119</v>
      </c>
      <c r="AG30" s="259">
        <v>0</v>
      </c>
      <c r="AH30" s="259">
        <v>0</v>
      </c>
      <c r="AI30" s="259">
        <v>0</v>
      </c>
      <c r="AJ30" s="259">
        <v>6838.5658016682119</v>
      </c>
      <c r="AK30" s="259">
        <v>0</v>
      </c>
      <c r="AL30" s="259">
        <v>0</v>
      </c>
      <c r="AM30" s="259">
        <v>6838.5658016682119</v>
      </c>
      <c r="AN30" s="259">
        <v>6838.5658016682119</v>
      </c>
      <c r="AO30" s="262">
        <v>0</v>
      </c>
      <c r="AP30" s="247"/>
      <c r="AQ30" s="263">
        <v>0</v>
      </c>
      <c r="AR30" s="264">
        <v>0</v>
      </c>
      <c r="AS30" s="264">
        <v>0</v>
      </c>
      <c r="AT30" s="264">
        <v>0</v>
      </c>
      <c r="AU30" s="264">
        <v>0</v>
      </c>
      <c r="AV30" s="264">
        <v>0</v>
      </c>
      <c r="AW30" s="264">
        <v>0</v>
      </c>
      <c r="AX30" s="264">
        <v>0</v>
      </c>
      <c r="AY30" s="264">
        <v>0</v>
      </c>
      <c r="AZ30" s="264">
        <v>0</v>
      </c>
      <c r="BA30" s="264">
        <v>0</v>
      </c>
      <c r="BB30" s="265">
        <v>0</v>
      </c>
    </row>
    <row r="31" spans="2:54" s="213" customFormat="1" ht="13.5" customHeight="1" x14ac:dyDescent="0.2">
      <c r="B31" s="251" t="s">
        <v>631</v>
      </c>
      <c r="C31" s="252"/>
      <c r="D31" s="253"/>
      <c r="E31" s="254" t="s">
        <v>636</v>
      </c>
      <c r="F31" s="252"/>
      <c r="G31" s="252"/>
      <c r="H31" s="255" t="s">
        <v>637</v>
      </c>
      <c r="I31" s="256">
        <v>38763</v>
      </c>
      <c r="J31" s="257">
        <v>3</v>
      </c>
      <c r="K31" s="258">
        <v>941.26506024096386</v>
      </c>
      <c r="L31" s="259">
        <v>0</v>
      </c>
      <c r="M31" s="259">
        <v>0</v>
      </c>
      <c r="N31" s="259">
        <v>0</v>
      </c>
      <c r="O31" s="259">
        <v>941.26506024096386</v>
      </c>
      <c r="P31" s="259">
        <v>0</v>
      </c>
      <c r="Q31" s="259">
        <v>0</v>
      </c>
      <c r="R31" s="259">
        <v>941.26506024096386</v>
      </c>
      <c r="S31" s="259">
        <v>941.26506024096386</v>
      </c>
      <c r="T31" s="260">
        <v>0</v>
      </c>
      <c r="U31" s="261">
        <v>0</v>
      </c>
      <c r="V31" s="259">
        <v>0</v>
      </c>
      <c r="W31" s="259">
        <v>0</v>
      </c>
      <c r="X31" s="259">
        <v>0</v>
      </c>
      <c r="Y31" s="259">
        <v>0</v>
      </c>
      <c r="Z31" s="259">
        <v>0</v>
      </c>
      <c r="AA31" s="259">
        <v>0</v>
      </c>
      <c r="AB31" s="259">
        <v>0</v>
      </c>
      <c r="AC31" s="259">
        <v>0</v>
      </c>
      <c r="AD31" s="259">
        <v>0</v>
      </c>
      <c r="AE31" s="262">
        <v>0</v>
      </c>
      <c r="AF31" s="258">
        <v>941.26506024096386</v>
      </c>
      <c r="AG31" s="259">
        <v>0</v>
      </c>
      <c r="AH31" s="259">
        <v>0</v>
      </c>
      <c r="AI31" s="259">
        <v>0</v>
      </c>
      <c r="AJ31" s="259">
        <v>941.26506024096386</v>
      </c>
      <c r="AK31" s="259">
        <v>0</v>
      </c>
      <c r="AL31" s="259">
        <v>0</v>
      </c>
      <c r="AM31" s="259">
        <v>941.26506024096386</v>
      </c>
      <c r="AN31" s="259">
        <v>941.26506024096386</v>
      </c>
      <c r="AO31" s="262">
        <v>0</v>
      </c>
      <c r="AP31" s="247"/>
      <c r="AQ31" s="263">
        <v>0</v>
      </c>
      <c r="AR31" s="264">
        <v>0</v>
      </c>
      <c r="AS31" s="264">
        <v>0</v>
      </c>
      <c r="AT31" s="264">
        <v>0</v>
      </c>
      <c r="AU31" s="264">
        <v>0</v>
      </c>
      <c r="AV31" s="264">
        <v>0</v>
      </c>
      <c r="AW31" s="264">
        <v>0</v>
      </c>
      <c r="AX31" s="264">
        <v>0</v>
      </c>
      <c r="AY31" s="264">
        <v>0</v>
      </c>
      <c r="AZ31" s="264">
        <v>0</v>
      </c>
      <c r="BA31" s="264">
        <v>0</v>
      </c>
      <c r="BB31" s="265">
        <v>0</v>
      </c>
    </row>
    <row r="32" spans="2:54" s="213" customFormat="1" ht="13.5" customHeight="1" x14ac:dyDescent="0.2">
      <c r="B32" s="251" t="s">
        <v>638</v>
      </c>
      <c r="C32" s="252"/>
      <c r="D32" s="253"/>
      <c r="E32" s="254" t="s">
        <v>639</v>
      </c>
      <c r="F32" s="252"/>
      <c r="G32" s="252"/>
      <c r="H32" s="255" t="s">
        <v>640</v>
      </c>
      <c r="I32" s="256">
        <v>39022</v>
      </c>
      <c r="J32" s="257">
        <v>3</v>
      </c>
      <c r="K32" s="258">
        <v>12743.280815569973</v>
      </c>
      <c r="L32" s="259">
        <v>0</v>
      </c>
      <c r="M32" s="259">
        <v>0</v>
      </c>
      <c r="N32" s="259">
        <v>0</v>
      </c>
      <c r="O32" s="259">
        <v>12743.280815569973</v>
      </c>
      <c r="P32" s="259">
        <v>0</v>
      </c>
      <c r="Q32" s="259">
        <v>0</v>
      </c>
      <c r="R32" s="259">
        <v>12743.280815569973</v>
      </c>
      <c r="S32" s="259">
        <v>12743.280815569973</v>
      </c>
      <c r="T32" s="260">
        <v>0</v>
      </c>
      <c r="U32" s="261">
        <v>0</v>
      </c>
      <c r="V32" s="259">
        <v>0</v>
      </c>
      <c r="W32" s="259">
        <v>0</v>
      </c>
      <c r="X32" s="259">
        <v>0</v>
      </c>
      <c r="Y32" s="259">
        <v>0</v>
      </c>
      <c r="Z32" s="259">
        <v>0</v>
      </c>
      <c r="AA32" s="259">
        <v>0</v>
      </c>
      <c r="AB32" s="259">
        <v>0</v>
      </c>
      <c r="AC32" s="259">
        <v>0</v>
      </c>
      <c r="AD32" s="259">
        <v>0</v>
      </c>
      <c r="AE32" s="262">
        <v>0</v>
      </c>
      <c r="AF32" s="258">
        <v>12743.280815569973</v>
      </c>
      <c r="AG32" s="259">
        <v>0</v>
      </c>
      <c r="AH32" s="259">
        <v>0</v>
      </c>
      <c r="AI32" s="259">
        <v>0</v>
      </c>
      <c r="AJ32" s="259">
        <v>12743.280815569973</v>
      </c>
      <c r="AK32" s="259">
        <v>0</v>
      </c>
      <c r="AL32" s="259">
        <v>0</v>
      </c>
      <c r="AM32" s="259">
        <v>12743.280815569973</v>
      </c>
      <c r="AN32" s="259">
        <v>12743.280815569973</v>
      </c>
      <c r="AO32" s="262">
        <v>0</v>
      </c>
      <c r="AP32" s="247"/>
      <c r="AQ32" s="263">
        <v>0</v>
      </c>
      <c r="AR32" s="264">
        <v>0</v>
      </c>
      <c r="AS32" s="264">
        <v>0</v>
      </c>
      <c r="AT32" s="264">
        <v>0</v>
      </c>
      <c r="AU32" s="264">
        <v>0</v>
      </c>
      <c r="AV32" s="264">
        <v>0</v>
      </c>
      <c r="AW32" s="264">
        <v>0</v>
      </c>
      <c r="AX32" s="264">
        <v>0</v>
      </c>
      <c r="AY32" s="264">
        <v>0</v>
      </c>
      <c r="AZ32" s="264">
        <v>0</v>
      </c>
      <c r="BA32" s="264">
        <v>0</v>
      </c>
      <c r="BB32" s="265">
        <v>0</v>
      </c>
    </row>
    <row r="33" spans="2:54" s="213" customFormat="1" ht="13.5" customHeight="1" x14ac:dyDescent="0.2">
      <c r="B33" s="251" t="s">
        <v>638</v>
      </c>
      <c r="C33" s="252"/>
      <c r="D33" s="253"/>
      <c r="E33" s="254" t="s">
        <v>641</v>
      </c>
      <c r="F33" s="252"/>
      <c r="G33" s="252"/>
      <c r="H33" s="255" t="s">
        <v>642</v>
      </c>
      <c r="I33" s="256">
        <v>39946</v>
      </c>
      <c r="J33" s="257">
        <v>3</v>
      </c>
      <c r="K33" s="258">
        <v>13032.900834105654</v>
      </c>
      <c r="L33" s="259">
        <v>13032.900834105654</v>
      </c>
      <c r="M33" s="259">
        <v>0</v>
      </c>
      <c r="N33" s="259">
        <v>0</v>
      </c>
      <c r="O33" s="259">
        <v>0</v>
      </c>
      <c r="P33" s="259">
        <v>0</v>
      </c>
      <c r="Q33" s="259">
        <v>0</v>
      </c>
      <c r="R33" s="259">
        <v>0</v>
      </c>
      <c r="S33" s="259">
        <v>0</v>
      </c>
      <c r="T33" s="260">
        <v>0</v>
      </c>
      <c r="U33" s="261">
        <v>0</v>
      </c>
      <c r="V33" s="259">
        <v>0</v>
      </c>
      <c r="W33" s="259">
        <v>0</v>
      </c>
      <c r="X33" s="259">
        <v>0</v>
      </c>
      <c r="Y33" s="259">
        <v>0</v>
      </c>
      <c r="Z33" s="259">
        <v>0</v>
      </c>
      <c r="AA33" s="259">
        <v>0</v>
      </c>
      <c r="AB33" s="259">
        <v>0</v>
      </c>
      <c r="AC33" s="259">
        <v>0</v>
      </c>
      <c r="AD33" s="259">
        <v>0</v>
      </c>
      <c r="AE33" s="262">
        <v>0</v>
      </c>
      <c r="AF33" s="258">
        <v>13032.900834105654</v>
      </c>
      <c r="AG33" s="259">
        <v>13032.900834105654</v>
      </c>
      <c r="AH33" s="259">
        <v>0</v>
      </c>
      <c r="AI33" s="259">
        <v>0</v>
      </c>
      <c r="AJ33" s="259">
        <v>0</v>
      </c>
      <c r="AK33" s="259">
        <v>0</v>
      </c>
      <c r="AL33" s="259">
        <v>0</v>
      </c>
      <c r="AM33" s="259">
        <v>0</v>
      </c>
      <c r="AN33" s="259">
        <v>0</v>
      </c>
      <c r="AO33" s="262">
        <v>0</v>
      </c>
      <c r="AP33" s="247"/>
      <c r="AQ33" s="263">
        <v>0</v>
      </c>
      <c r="AR33" s="264">
        <v>0</v>
      </c>
      <c r="AS33" s="264">
        <v>0</v>
      </c>
      <c r="AT33" s="264">
        <v>0</v>
      </c>
      <c r="AU33" s="264">
        <v>0</v>
      </c>
      <c r="AV33" s="264">
        <v>0</v>
      </c>
      <c r="AW33" s="264">
        <v>0</v>
      </c>
      <c r="AX33" s="264">
        <v>0</v>
      </c>
      <c r="AY33" s="264">
        <v>0</v>
      </c>
      <c r="AZ33" s="264">
        <v>0</v>
      </c>
      <c r="BA33" s="264">
        <v>0</v>
      </c>
      <c r="BB33" s="265">
        <v>0</v>
      </c>
    </row>
    <row r="34" spans="2:54" s="213" customFormat="1" ht="13.5" customHeight="1" x14ac:dyDescent="0.2">
      <c r="B34" s="251" t="s">
        <v>643</v>
      </c>
      <c r="C34" s="252"/>
      <c r="D34" s="253"/>
      <c r="E34" s="254" t="s">
        <v>644</v>
      </c>
      <c r="F34" s="252"/>
      <c r="G34" s="252"/>
      <c r="H34" s="255" t="s">
        <v>645</v>
      </c>
      <c r="I34" s="256">
        <v>31778</v>
      </c>
      <c r="J34" s="257">
        <v>50</v>
      </c>
      <c r="K34" s="258">
        <v>9994.786839666358</v>
      </c>
      <c r="L34" s="259">
        <v>0</v>
      </c>
      <c r="M34" s="259">
        <v>0</v>
      </c>
      <c r="N34" s="259">
        <v>0</v>
      </c>
      <c r="O34" s="259">
        <v>9994.786839666358</v>
      </c>
      <c r="P34" s="259">
        <v>0</v>
      </c>
      <c r="Q34" s="259">
        <v>0</v>
      </c>
      <c r="R34" s="259">
        <v>9994.786839666358</v>
      </c>
      <c r="S34" s="259">
        <v>9994.786839666358</v>
      </c>
      <c r="T34" s="260">
        <v>0</v>
      </c>
      <c r="U34" s="261">
        <v>0</v>
      </c>
      <c r="V34" s="259">
        <v>0</v>
      </c>
      <c r="W34" s="259">
        <v>0</v>
      </c>
      <c r="X34" s="259">
        <v>0</v>
      </c>
      <c r="Y34" s="259">
        <v>0</v>
      </c>
      <c r="Z34" s="259">
        <v>0</v>
      </c>
      <c r="AA34" s="259">
        <v>0</v>
      </c>
      <c r="AB34" s="259">
        <v>0</v>
      </c>
      <c r="AC34" s="259">
        <v>0</v>
      </c>
      <c r="AD34" s="259">
        <v>0</v>
      </c>
      <c r="AE34" s="262">
        <v>0</v>
      </c>
      <c r="AF34" s="258">
        <v>9994.786839666358</v>
      </c>
      <c r="AG34" s="259">
        <v>0</v>
      </c>
      <c r="AH34" s="259">
        <v>0</v>
      </c>
      <c r="AI34" s="259">
        <v>0</v>
      </c>
      <c r="AJ34" s="259">
        <v>9994.786839666358</v>
      </c>
      <c r="AK34" s="259">
        <v>0</v>
      </c>
      <c r="AL34" s="259">
        <v>0</v>
      </c>
      <c r="AM34" s="259">
        <v>9994.786839666358</v>
      </c>
      <c r="AN34" s="259">
        <v>9994.786839666358</v>
      </c>
      <c r="AO34" s="262">
        <v>0</v>
      </c>
      <c r="AP34" s="247"/>
      <c r="AQ34" s="263">
        <v>0</v>
      </c>
      <c r="AR34" s="264">
        <v>0</v>
      </c>
      <c r="AS34" s="264">
        <v>0</v>
      </c>
      <c r="AT34" s="264">
        <v>0</v>
      </c>
      <c r="AU34" s="264">
        <v>0</v>
      </c>
      <c r="AV34" s="264">
        <v>0</v>
      </c>
      <c r="AW34" s="264">
        <v>0</v>
      </c>
      <c r="AX34" s="264">
        <v>0</v>
      </c>
      <c r="AY34" s="264">
        <v>0</v>
      </c>
      <c r="AZ34" s="264">
        <v>0</v>
      </c>
      <c r="BA34" s="264">
        <v>0</v>
      </c>
      <c r="BB34" s="265">
        <v>0</v>
      </c>
    </row>
    <row r="35" spans="2:54" s="213" customFormat="1" ht="13.5" customHeight="1" x14ac:dyDescent="0.2">
      <c r="B35" s="251" t="s">
        <v>643</v>
      </c>
      <c r="C35" s="252"/>
      <c r="D35" s="253"/>
      <c r="E35" s="254" t="s">
        <v>646</v>
      </c>
      <c r="F35" s="252"/>
      <c r="G35" s="252"/>
      <c r="H35" s="255" t="s">
        <v>647</v>
      </c>
      <c r="I35" s="256">
        <v>31778</v>
      </c>
      <c r="J35" s="257">
        <v>50</v>
      </c>
      <c r="K35" s="258">
        <v>38293.269230769234</v>
      </c>
      <c r="L35" s="259">
        <v>0</v>
      </c>
      <c r="M35" s="259">
        <v>0</v>
      </c>
      <c r="N35" s="259">
        <v>0</v>
      </c>
      <c r="O35" s="259">
        <v>38293.269230769234</v>
      </c>
      <c r="P35" s="259">
        <v>0</v>
      </c>
      <c r="Q35" s="259">
        <v>0</v>
      </c>
      <c r="R35" s="259">
        <v>38293.269230769234</v>
      </c>
      <c r="S35" s="259">
        <v>29971.90541010195</v>
      </c>
      <c r="T35" s="260">
        <v>8321.363820667284</v>
      </c>
      <c r="U35" s="261">
        <v>0</v>
      </c>
      <c r="V35" s="259">
        <v>0</v>
      </c>
      <c r="W35" s="259">
        <v>0</v>
      </c>
      <c r="X35" s="259">
        <v>0</v>
      </c>
      <c r="Y35" s="259">
        <v>0</v>
      </c>
      <c r="Z35" s="259">
        <v>0</v>
      </c>
      <c r="AA35" s="259">
        <v>0</v>
      </c>
      <c r="AB35" s="259">
        <v>0</v>
      </c>
      <c r="AC35" s="259">
        <v>765.86538461538464</v>
      </c>
      <c r="AD35" s="259">
        <v>-765.86538461538464</v>
      </c>
      <c r="AE35" s="262">
        <v>765.86538461538464</v>
      </c>
      <c r="AF35" s="258">
        <v>38293.269230769234</v>
      </c>
      <c r="AG35" s="259">
        <v>0</v>
      </c>
      <c r="AH35" s="259">
        <v>0</v>
      </c>
      <c r="AI35" s="259">
        <v>0</v>
      </c>
      <c r="AJ35" s="259">
        <v>38293.269230769234</v>
      </c>
      <c r="AK35" s="259">
        <v>0</v>
      </c>
      <c r="AL35" s="259">
        <v>0</v>
      </c>
      <c r="AM35" s="259">
        <v>38293.269230769234</v>
      </c>
      <c r="AN35" s="259">
        <v>29206.040025486567</v>
      </c>
      <c r="AO35" s="262">
        <v>9087.229205282667</v>
      </c>
      <c r="AP35" s="247"/>
      <c r="AQ35" s="263">
        <v>9087.2292051917939</v>
      </c>
      <c r="AR35" s="264">
        <v>0</v>
      </c>
      <c r="AS35" s="264">
        <v>0</v>
      </c>
      <c r="AT35" s="264">
        <v>0</v>
      </c>
      <c r="AU35" s="264">
        <v>0</v>
      </c>
      <c r="AV35" s="264">
        <v>0</v>
      </c>
      <c r="AW35" s="264">
        <v>0</v>
      </c>
      <c r="AX35" s="264">
        <v>0</v>
      </c>
      <c r="AY35" s="264">
        <v>0</v>
      </c>
      <c r="AZ35" s="264">
        <v>0</v>
      </c>
      <c r="BA35" s="264">
        <v>0</v>
      </c>
      <c r="BB35" s="265">
        <v>0</v>
      </c>
    </row>
    <row r="36" spans="2:54" s="213" customFormat="1" ht="13.5" customHeight="1" x14ac:dyDescent="0.2">
      <c r="B36" s="251" t="s">
        <v>643</v>
      </c>
      <c r="C36" s="252"/>
      <c r="D36" s="253"/>
      <c r="E36" s="254" t="s">
        <v>648</v>
      </c>
      <c r="F36" s="252"/>
      <c r="G36" s="252"/>
      <c r="H36" s="255" t="s">
        <v>649</v>
      </c>
      <c r="I36" s="256">
        <v>31778</v>
      </c>
      <c r="J36" s="257">
        <v>50</v>
      </c>
      <c r="K36" s="258">
        <v>34556.302131603341</v>
      </c>
      <c r="L36" s="259">
        <v>0</v>
      </c>
      <c r="M36" s="259">
        <v>0</v>
      </c>
      <c r="N36" s="259">
        <v>0</v>
      </c>
      <c r="O36" s="259">
        <v>34556.302131603341</v>
      </c>
      <c r="P36" s="259">
        <v>0</v>
      </c>
      <c r="Q36" s="259">
        <v>0</v>
      </c>
      <c r="R36" s="259">
        <v>34556.302131603341</v>
      </c>
      <c r="S36" s="259">
        <v>26848.592446709914</v>
      </c>
      <c r="T36" s="260">
        <v>7707.709684893427</v>
      </c>
      <c r="U36" s="261">
        <v>0</v>
      </c>
      <c r="V36" s="259">
        <v>0</v>
      </c>
      <c r="W36" s="259">
        <v>0</v>
      </c>
      <c r="X36" s="259">
        <v>0</v>
      </c>
      <c r="Y36" s="259">
        <v>0</v>
      </c>
      <c r="Z36" s="259">
        <v>0</v>
      </c>
      <c r="AA36" s="259">
        <v>0</v>
      </c>
      <c r="AB36" s="259">
        <v>0</v>
      </c>
      <c r="AC36" s="259">
        <v>691.12604263206686</v>
      </c>
      <c r="AD36" s="259">
        <v>-691.12604263206686</v>
      </c>
      <c r="AE36" s="262">
        <v>691.12604263206686</v>
      </c>
      <c r="AF36" s="258">
        <v>34556.302131603341</v>
      </c>
      <c r="AG36" s="259">
        <v>0</v>
      </c>
      <c r="AH36" s="259">
        <v>0</v>
      </c>
      <c r="AI36" s="259">
        <v>0</v>
      </c>
      <c r="AJ36" s="259">
        <v>34556.302131603341</v>
      </c>
      <c r="AK36" s="259">
        <v>0</v>
      </c>
      <c r="AL36" s="259">
        <v>0</v>
      </c>
      <c r="AM36" s="259">
        <v>34556.302131603341</v>
      </c>
      <c r="AN36" s="259">
        <v>26157.466404077848</v>
      </c>
      <c r="AO36" s="262">
        <v>8398.835727525493</v>
      </c>
      <c r="AP36" s="247"/>
      <c r="AQ36" s="263">
        <v>8398.8357274415048</v>
      </c>
      <c r="AR36" s="264">
        <v>0</v>
      </c>
      <c r="AS36" s="264">
        <v>0</v>
      </c>
      <c r="AT36" s="264">
        <v>0</v>
      </c>
      <c r="AU36" s="264">
        <v>0</v>
      </c>
      <c r="AV36" s="264">
        <v>0</v>
      </c>
      <c r="AW36" s="264">
        <v>0</v>
      </c>
      <c r="AX36" s="264">
        <v>0</v>
      </c>
      <c r="AY36" s="264">
        <v>0</v>
      </c>
      <c r="AZ36" s="264">
        <v>0</v>
      </c>
      <c r="BA36" s="264">
        <v>0</v>
      </c>
      <c r="BB36" s="265">
        <v>0</v>
      </c>
    </row>
    <row r="37" spans="2:54" s="213" customFormat="1" ht="13.5" customHeight="1" x14ac:dyDescent="0.2">
      <c r="B37" s="251" t="s">
        <v>650</v>
      </c>
      <c r="C37" s="252"/>
      <c r="D37" s="253"/>
      <c r="E37" s="254" t="s">
        <v>651</v>
      </c>
      <c r="F37" s="252"/>
      <c r="G37" s="252"/>
      <c r="H37" s="255" t="s">
        <v>652</v>
      </c>
      <c r="I37" s="256">
        <v>35004</v>
      </c>
      <c r="J37" s="257">
        <v>50</v>
      </c>
      <c r="K37" s="258">
        <v>90163.270389249301</v>
      </c>
      <c r="L37" s="259">
        <v>0</v>
      </c>
      <c r="M37" s="259">
        <v>0</v>
      </c>
      <c r="N37" s="259">
        <v>0</v>
      </c>
      <c r="O37" s="259">
        <v>90163.270389249301</v>
      </c>
      <c r="P37" s="259">
        <v>0</v>
      </c>
      <c r="Q37" s="259">
        <v>0</v>
      </c>
      <c r="R37" s="259">
        <v>90163.270389249301</v>
      </c>
      <c r="S37" s="259">
        <v>35194.564981078169</v>
      </c>
      <c r="T37" s="260">
        <v>54968.705408171132</v>
      </c>
      <c r="U37" s="261">
        <v>0</v>
      </c>
      <c r="V37" s="259">
        <v>0</v>
      </c>
      <c r="W37" s="259">
        <v>0</v>
      </c>
      <c r="X37" s="259">
        <v>0</v>
      </c>
      <c r="Y37" s="259">
        <v>0</v>
      </c>
      <c r="Z37" s="259">
        <v>0</v>
      </c>
      <c r="AA37" s="259">
        <v>0</v>
      </c>
      <c r="AB37" s="259">
        <v>0</v>
      </c>
      <c r="AC37" s="259">
        <v>1803.2654077849861</v>
      </c>
      <c r="AD37" s="259">
        <v>-1803.2654077849861</v>
      </c>
      <c r="AE37" s="262">
        <v>1803.2654077849861</v>
      </c>
      <c r="AF37" s="258">
        <v>90163.270389249301</v>
      </c>
      <c r="AG37" s="259">
        <v>0</v>
      </c>
      <c r="AH37" s="259">
        <v>0</v>
      </c>
      <c r="AI37" s="259">
        <v>0</v>
      </c>
      <c r="AJ37" s="259">
        <v>90163.270389249301</v>
      </c>
      <c r="AK37" s="259">
        <v>0</v>
      </c>
      <c r="AL37" s="259">
        <v>0</v>
      </c>
      <c r="AM37" s="259">
        <v>90163.270389249301</v>
      </c>
      <c r="AN37" s="259">
        <v>33391.299573293181</v>
      </c>
      <c r="AO37" s="262">
        <v>56771.97081595612</v>
      </c>
      <c r="AP37" s="247"/>
      <c r="AQ37" s="263">
        <v>6163.391285052443</v>
      </c>
      <c r="AR37" s="264">
        <v>0</v>
      </c>
      <c r="AS37" s="264">
        <v>2453.6172322079137</v>
      </c>
      <c r="AT37" s="264">
        <v>286.51032922714199</v>
      </c>
      <c r="AU37" s="264">
        <v>0</v>
      </c>
      <c r="AV37" s="264">
        <v>0</v>
      </c>
      <c r="AW37" s="264">
        <v>0</v>
      </c>
      <c r="AX37" s="264">
        <v>1229.9895935803195</v>
      </c>
      <c r="AY37" s="264">
        <v>0</v>
      </c>
      <c r="AZ37" s="264">
        <v>0</v>
      </c>
      <c r="BA37" s="264">
        <v>29073.001575133305</v>
      </c>
      <c r="BB37" s="265">
        <v>17565.460800187277</v>
      </c>
    </row>
    <row r="38" spans="2:54" s="213" customFormat="1" ht="13.5" customHeight="1" x14ac:dyDescent="0.2">
      <c r="B38" s="251" t="s">
        <v>643</v>
      </c>
      <c r="C38" s="252"/>
      <c r="D38" s="253"/>
      <c r="E38" s="254" t="s">
        <v>653</v>
      </c>
      <c r="F38" s="252"/>
      <c r="G38" s="252"/>
      <c r="H38" s="255" t="s">
        <v>654</v>
      </c>
      <c r="I38" s="256">
        <v>38260</v>
      </c>
      <c r="J38" s="257">
        <v>50</v>
      </c>
      <c r="K38" s="258">
        <v>14408.59592215014</v>
      </c>
      <c r="L38" s="259">
        <v>0</v>
      </c>
      <c r="M38" s="259">
        <v>0</v>
      </c>
      <c r="N38" s="259">
        <v>0</v>
      </c>
      <c r="O38" s="259">
        <v>14408.59592215014</v>
      </c>
      <c r="P38" s="259">
        <v>0</v>
      </c>
      <c r="Q38" s="259">
        <v>0</v>
      </c>
      <c r="R38" s="259">
        <v>14408.59592215014</v>
      </c>
      <c r="S38" s="259">
        <v>11365.835457213469</v>
      </c>
      <c r="T38" s="260">
        <v>3042.7604649366713</v>
      </c>
      <c r="U38" s="261">
        <v>0</v>
      </c>
      <c r="V38" s="259">
        <v>0</v>
      </c>
      <c r="W38" s="259">
        <v>0</v>
      </c>
      <c r="X38" s="259">
        <v>0</v>
      </c>
      <c r="Y38" s="259">
        <v>0</v>
      </c>
      <c r="Z38" s="259">
        <v>0</v>
      </c>
      <c r="AA38" s="259">
        <v>0</v>
      </c>
      <c r="AB38" s="259">
        <v>0</v>
      </c>
      <c r="AC38" s="259">
        <v>288.17191844300282</v>
      </c>
      <c r="AD38" s="259">
        <v>-288.17191844300282</v>
      </c>
      <c r="AE38" s="262">
        <v>288.17191844300282</v>
      </c>
      <c r="AF38" s="258">
        <v>14408.59592215014</v>
      </c>
      <c r="AG38" s="259">
        <v>0</v>
      </c>
      <c r="AH38" s="259">
        <v>0</v>
      </c>
      <c r="AI38" s="259">
        <v>0</v>
      </c>
      <c r="AJ38" s="259">
        <v>14408.59592215014</v>
      </c>
      <c r="AK38" s="259">
        <v>0</v>
      </c>
      <c r="AL38" s="259">
        <v>0</v>
      </c>
      <c r="AM38" s="259">
        <v>14408.59592215014</v>
      </c>
      <c r="AN38" s="259">
        <v>11077.663538770466</v>
      </c>
      <c r="AO38" s="262">
        <v>3330.9323833796734</v>
      </c>
      <c r="AP38" s="247"/>
      <c r="AQ38" s="263">
        <v>3330.9323833463641</v>
      </c>
      <c r="AR38" s="264">
        <v>0</v>
      </c>
      <c r="AS38" s="264">
        <v>0</v>
      </c>
      <c r="AT38" s="264">
        <v>0</v>
      </c>
      <c r="AU38" s="264">
        <v>0</v>
      </c>
      <c r="AV38" s="264">
        <v>0</v>
      </c>
      <c r="AW38" s="264">
        <v>0</v>
      </c>
      <c r="AX38" s="264">
        <v>0</v>
      </c>
      <c r="AY38" s="264">
        <v>0</v>
      </c>
      <c r="AZ38" s="264">
        <v>0</v>
      </c>
      <c r="BA38" s="264">
        <v>0</v>
      </c>
      <c r="BB38" s="265">
        <v>0</v>
      </c>
    </row>
    <row r="39" spans="2:54" s="213" customFormat="1" ht="13.5" customHeight="1" x14ac:dyDescent="0.2">
      <c r="B39" s="251" t="s">
        <v>655</v>
      </c>
      <c r="C39" s="252"/>
      <c r="D39" s="253"/>
      <c r="E39" s="254" t="s">
        <v>656</v>
      </c>
      <c r="F39" s="252"/>
      <c r="G39" s="252"/>
      <c r="H39" s="255" t="s">
        <v>657</v>
      </c>
      <c r="I39" s="256">
        <v>38260</v>
      </c>
      <c r="J39" s="257">
        <v>50</v>
      </c>
      <c r="K39" s="258">
        <v>968.4893419833179</v>
      </c>
      <c r="L39" s="259">
        <v>0</v>
      </c>
      <c r="M39" s="259">
        <v>0</v>
      </c>
      <c r="N39" s="259">
        <v>0</v>
      </c>
      <c r="O39" s="259">
        <v>968.4893419833179</v>
      </c>
      <c r="P39" s="259">
        <v>0</v>
      </c>
      <c r="Q39" s="259">
        <v>0</v>
      </c>
      <c r="R39" s="259">
        <v>968.4893419833179</v>
      </c>
      <c r="S39" s="259">
        <v>565.49274019153552</v>
      </c>
      <c r="T39" s="260">
        <v>402.99660179178238</v>
      </c>
      <c r="U39" s="261">
        <v>0</v>
      </c>
      <c r="V39" s="259">
        <v>0</v>
      </c>
      <c r="W39" s="259">
        <v>0</v>
      </c>
      <c r="X39" s="259">
        <v>0</v>
      </c>
      <c r="Y39" s="259">
        <v>0</v>
      </c>
      <c r="Z39" s="259">
        <v>0</v>
      </c>
      <c r="AA39" s="259">
        <v>0</v>
      </c>
      <c r="AB39" s="259">
        <v>0</v>
      </c>
      <c r="AC39" s="259">
        <v>19.369786839666357</v>
      </c>
      <c r="AD39" s="259">
        <v>-19.369786839666357</v>
      </c>
      <c r="AE39" s="262">
        <v>19.369786839666357</v>
      </c>
      <c r="AF39" s="258">
        <v>968.4893419833179</v>
      </c>
      <c r="AG39" s="259">
        <v>0</v>
      </c>
      <c r="AH39" s="259">
        <v>0</v>
      </c>
      <c r="AI39" s="259">
        <v>0</v>
      </c>
      <c r="AJ39" s="259">
        <v>968.4893419833179</v>
      </c>
      <c r="AK39" s="259">
        <v>0</v>
      </c>
      <c r="AL39" s="259">
        <v>0</v>
      </c>
      <c r="AM39" s="259">
        <v>968.4893419833179</v>
      </c>
      <c r="AN39" s="259">
        <v>546.12295335186911</v>
      </c>
      <c r="AO39" s="262">
        <v>422.36638863144879</v>
      </c>
      <c r="AP39" s="247"/>
      <c r="AQ39" s="263">
        <v>59.157400503327239</v>
      </c>
      <c r="AR39" s="264">
        <v>0</v>
      </c>
      <c r="AS39" s="264">
        <v>35.080078241296704</v>
      </c>
      <c r="AT39" s="264">
        <v>0</v>
      </c>
      <c r="AU39" s="264">
        <v>0</v>
      </c>
      <c r="AV39" s="264">
        <v>0</v>
      </c>
      <c r="AW39" s="264">
        <v>0</v>
      </c>
      <c r="AX39" s="264">
        <v>0</v>
      </c>
      <c r="AY39" s="264">
        <v>0</v>
      </c>
      <c r="AZ39" s="264">
        <v>0</v>
      </c>
      <c r="BA39" s="264">
        <v>301.75741957291189</v>
      </c>
      <c r="BB39" s="265">
        <v>26.371490309689349</v>
      </c>
    </row>
    <row r="40" spans="2:54" s="213" customFormat="1" ht="13.5" customHeight="1" x14ac:dyDescent="0.2">
      <c r="B40" s="251" t="s">
        <v>655</v>
      </c>
      <c r="C40" s="252"/>
      <c r="D40" s="253"/>
      <c r="E40" s="254" t="s">
        <v>658</v>
      </c>
      <c r="F40" s="252"/>
      <c r="G40" s="252"/>
      <c r="H40" s="255" t="s">
        <v>659</v>
      </c>
      <c r="I40" s="256">
        <v>33604</v>
      </c>
      <c r="J40" s="257">
        <v>50</v>
      </c>
      <c r="K40" s="258">
        <v>955.74606116774794</v>
      </c>
      <c r="L40" s="259">
        <v>0</v>
      </c>
      <c r="M40" s="259">
        <v>0</v>
      </c>
      <c r="N40" s="259">
        <v>0</v>
      </c>
      <c r="O40" s="259">
        <v>955.74606116774794</v>
      </c>
      <c r="P40" s="259">
        <v>0</v>
      </c>
      <c r="Q40" s="259">
        <v>0</v>
      </c>
      <c r="R40" s="259">
        <v>955.74606116774794</v>
      </c>
      <c r="S40" s="259">
        <v>234.74571362372569</v>
      </c>
      <c r="T40" s="260">
        <v>721.00034754402225</v>
      </c>
      <c r="U40" s="261">
        <v>0</v>
      </c>
      <c r="V40" s="259">
        <v>0</v>
      </c>
      <c r="W40" s="259">
        <v>0</v>
      </c>
      <c r="X40" s="259">
        <v>0</v>
      </c>
      <c r="Y40" s="259">
        <v>0</v>
      </c>
      <c r="Z40" s="259">
        <v>0</v>
      </c>
      <c r="AA40" s="259">
        <v>0</v>
      </c>
      <c r="AB40" s="259">
        <v>0</v>
      </c>
      <c r="AC40" s="259">
        <v>19.114921223354958</v>
      </c>
      <c r="AD40" s="259">
        <v>-19.114921223354958</v>
      </c>
      <c r="AE40" s="262">
        <v>19.114921223354958</v>
      </c>
      <c r="AF40" s="258">
        <v>955.74606116774794</v>
      </c>
      <c r="AG40" s="259">
        <v>0</v>
      </c>
      <c r="AH40" s="259">
        <v>0</v>
      </c>
      <c r="AI40" s="259">
        <v>0</v>
      </c>
      <c r="AJ40" s="259">
        <v>955.74606116774794</v>
      </c>
      <c r="AK40" s="259">
        <v>0</v>
      </c>
      <c r="AL40" s="259">
        <v>0</v>
      </c>
      <c r="AM40" s="259">
        <v>955.74606116774794</v>
      </c>
      <c r="AN40" s="259">
        <v>215.63079240037072</v>
      </c>
      <c r="AO40" s="262">
        <v>740.11526876737719</v>
      </c>
      <c r="AP40" s="247"/>
      <c r="AQ40" s="263">
        <v>0</v>
      </c>
      <c r="AR40" s="264">
        <v>0</v>
      </c>
      <c r="AS40" s="264">
        <v>0</v>
      </c>
      <c r="AT40" s="264">
        <v>0</v>
      </c>
      <c r="AU40" s="264">
        <v>0</v>
      </c>
      <c r="AV40" s="264">
        <v>0</v>
      </c>
      <c r="AW40" s="264">
        <v>0</v>
      </c>
      <c r="AX40" s="264">
        <v>0</v>
      </c>
      <c r="AY40" s="264">
        <v>0</v>
      </c>
      <c r="AZ40" s="264">
        <v>0</v>
      </c>
      <c r="BA40" s="264">
        <v>740.11526875997606</v>
      </c>
      <c r="BB40" s="265">
        <v>0</v>
      </c>
    </row>
    <row r="41" spans="2:54" s="213" customFormat="1" ht="13.5" customHeight="1" x14ac:dyDescent="0.2">
      <c r="B41" s="251" t="s">
        <v>655</v>
      </c>
      <c r="C41" s="252"/>
      <c r="D41" s="253"/>
      <c r="E41" s="254" t="s">
        <v>660</v>
      </c>
      <c r="F41" s="252"/>
      <c r="G41" s="252"/>
      <c r="H41" s="255" t="s">
        <v>661</v>
      </c>
      <c r="I41" s="256">
        <v>33604</v>
      </c>
      <c r="J41" s="257">
        <v>50</v>
      </c>
      <c r="K41" s="258">
        <v>1100.5560704355885</v>
      </c>
      <c r="L41" s="259">
        <v>0</v>
      </c>
      <c r="M41" s="259">
        <v>0</v>
      </c>
      <c r="N41" s="259">
        <v>0</v>
      </c>
      <c r="O41" s="259">
        <v>1100.5560704355885</v>
      </c>
      <c r="P41" s="259">
        <v>0</v>
      </c>
      <c r="Q41" s="259">
        <v>0</v>
      </c>
      <c r="R41" s="259">
        <v>1100.5560704355885</v>
      </c>
      <c r="S41" s="259">
        <v>270.49447791164658</v>
      </c>
      <c r="T41" s="260">
        <v>830.06159252394195</v>
      </c>
      <c r="U41" s="261">
        <v>0</v>
      </c>
      <c r="V41" s="259">
        <v>0</v>
      </c>
      <c r="W41" s="259">
        <v>0</v>
      </c>
      <c r="X41" s="259">
        <v>0</v>
      </c>
      <c r="Y41" s="259">
        <v>0</v>
      </c>
      <c r="Z41" s="259">
        <v>0</v>
      </c>
      <c r="AA41" s="259">
        <v>0</v>
      </c>
      <c r="AB41" s="259">
        <v>0</v>
      </c>
      <c r="AC41" s="259">
        <v>22.011121408711769</v>
      </c>
      <c r="AD41" s="259">
        <v>-22.011121408711769</v>
      </c>
      <c r="AE41" s="262">
        <v>22.011121408711769</v>
      </c>
      <c r="AF41" s="258">
        <v>1100.5560704355885</v>
      </c>
      <c r="AG41" s="259">
        <v>0</v>
      </c>
      <c r="AH41" s="259">
        <v>0</v>
      </c>
      <c r="AI41" s="259">
        <v>0</v>
      </c>
      <c r="AJ41" s="259">
        <v>1100.5560704355885</v>
      </c>
      <c r="AK41" s="259">
        <v>0</v>
      </c>
      <c r="AL41" s="259">
        <v>0</v>
      </c>
      <c r="AM41" s="259">
        <v>1100.5560704355885</v>
      </c>
      <c r="AN41" s="259">
        <v>248.48335650293481</v>
      </c>
      <c r="AO41" s="262">
        <v>852.07271393265364</v>
      </c>
      <c r="AP41" s="247"/>
      <c r="AQ41" s="263">
        <v>0</v>
      </c>
      <c r="AR41" s="264">
        <v>0</v>
      </c>
      <c r="AS41" s="264">
        <v>0</v>
      </c>
      <c r="AT41" s="264">
        <v>0</v>
      </c>
      <c r="AU41" s="264">
        <v>0</v>
      </c>
      <c r="AV41" s="264">
        <v>0</v>
      </c>
      <c r="AW41" s="264">
        <v>0</v>
      </c>
      <c r="AX41" s="264">
        <v>0</v>
      </c>
      <c r="AY41" s="264">
        <v>0</v>
      </c>
      <c r="AZ41" s="264">
        <v>0</v>
      </c>
      <c r="BA41" s="264">
        <v>852.07271392413293</v>
      </c>
      <c r="BB41" s="265">
        <v>0</v>
      </c>
    </row>
    <row r="42" spans="2:54" s="213" customFormat="1" ht="13.5" customHeight="1" x14ac:dyDescent="0.2">
      <c r="B42" s="251" t="s">
        <v>643</v>
      </c>
      <c r="C42" s="252"/>
      <c r="D42" s="253"/>
      <c r="E42" s="254" t="s">
        <v>662</v>
      </c>
      <c r="F42" s="252"/>
      <c r="G42" s="252"/>
      <c r="H42" s="255" t="s">
        <v>663</v>
      </c>
      <c r="I42" s="256">
        <v>38353</v>
      </c>
      <c r="J42" s="257">
        <v>50</v>
      </c>
      <c r="K42" s="258">
        <v>156244.70284986097</v>
      </c>
      <c r="L42" s="259">
        <v>15529.164735866543</v>
      </c>
      <c r="M42" s="259">
        <v>0</v>
      </c>
      <c r="N42" s="259">
        <v>0</v>
      </c>
      <c r="O42" s="259">
        <v>140715.53811399444</v>
      </c>
      <c r="P42" s="259">
        <v>0</v>
      </c>
      <c r="Q42" s="259">
        <v>0</v>
      </c>
      <c r="R42" s="259">
        <v>140715.53811399444</v>
      </c>
      <c r="S42" s="259">
        <v>36538.825692386148</v>
      </c>
      <c r="T42" s="260">
        <v>104176.71242160829</v>
      </c>
      <c r="U42" s="261">
        <v>0</v>
      </c>
      <c r="V42" s="259">
        <v>0</v>
      </c>
      <c r="W42" s="259">
        <v>0</v>
      </c>
      <c r="X42" s="259">
        <v>0</v>
      </c>
      <c r="Y42" s="259">
        <v>0</v>
      </c>
      <c r="Z42" s="259">
        <v>0</v>
      </c>
      <c r="AA42" s="259">
        <v>0</v>
      </c>
      <c r="AB42" s="259">
        <v>0</v>
      </c>
      <c r="AC42" s="259">
        <v>3124.8940569972196</v>
      </c>
      <c r="AD42" s="259">
        <v>-3124.8940569972196</v>
      </c>
      <c r="AE42" s="262">
        <v>3124.8940569972196</v>
      </c>
      <c r="AF42" s="258">
        <v>156244.70284986097</v>
      </c>
      <c r="AG42" s="259">
        <v>15529.164735866543</v>
      </c>
      <c r="AH42" s="259">
        <v>0</v>
      </c>
      <c r="AI42" s="259">
        <v>0</v>
      </c>
      <c r="AJ42" s="259">
        <v>140715.53811399444</v>
      </c>
      <c r="AK42" s="259">
        <v>0</v>
      </c>
      <c r="AL42" s="259">
        <v>0</v>
      </c>
      <c r="AM42" s="259">
        <v>140715.53811399444</v>
      </c>
      <c r="AN42" s="259">
        <v>33413.93163538893</v>
      </c>
      <c r="AO42" s="262">
        <v>107301.60647860551</v>
      </c>
      <c r="AP42" s="247"/>
      <c r="AQ42" s="263">
        <v>107301.60647753249</v>
      </c>
      <c r="AR42" s="264">
        <v>0</v>
      </c>
      <c r="AS42" s="264">
        <v>0</v>
      </c>
      <c r="AT42" s="264">
        <v>0</v>
      </c>
      <c r="AU42" s="264">
        <v>0</v>
      </c>
      <c r="AV42" s="264">
        <v>0</v>
      </c>
      <c r="AW42" s="264">
        <v>0</v>
      </c>
      <c r="AX42" s="264">
        <v>0</v>
      </c>
      <c r="AY42" s="264">
        <v>0</v>
      </c>
      <c r="AZ42" s="264">
        <v>0</v>
      </c>
      <c r="BA42" s="264">
        <v>0</v>
      </c>
      <c r="BB42" s="265">
        <v>0</v>
      </c>
    </row>
    <row r="43" spans="2:54" s="213" customFormat="1" ht="13.5" customHeight="1" x14ac:dyDescent="0.2">
      <c r="B43" s="251" t="s">
        <v>643</v>
      </c>
      <c r="C43" s="252"/>
      <c r="D43" s="253"/>
      <c r="E43" s="254" t="s">
        <v>664</v>
      </c>
      <c r="F43" s="252"/>
      <c r="G43" s="252"/>
      <c r="H43" s="255" t="s">
        <v>665</v>
      </c>
      <c r="I43" s="256">
        <v>33604</v>
      </c>
      <c r="J43" s="257">
        <v>50</v>
      </c>
      <c r="K43" s="258">
        <v>14218.894810009268</v>
      </c>
      <c r="L43" s="259">
        <v>0</v>
      </c>
      <c r="M43" s="259">
        <v>0</v>
      </c>
      <c r="N43" s="259">
        <v>0</v>
      </c>
      <c r="O43" s="259">
        <v>14218.894810009268</v>
      </c>
      <c r="P43" s="259">
        <v>0</v>
      </c>
      <c r="Q43" s="259">
        <v>0</v>
      </c>
      <c r="R43" s="259">
        <v>14218.894810009268</v>
      </c>
      <c r="S43" s="259">
        <v>5092.094821594068</v>
      </c>
      <c r="T43" s="260">
        <v>9126.7999884151996</v>
      </c>
      <c r="U43" s="261">
        <v>0</v>
      </c>
      <c r="V43" s="259">
        <v>0</v>
      </c>
      <c r="W43" s="259">
        <v>0</v>
      </c>
      <c r="X43" s="259">
        <v>0</v>
      </c>
      <c r="Y43" s="259">
        <v>0</v>
      </c>
      <c r="Z43" s="259">
        <v>0</v>
      </c>
      <c r="AA43" s="259">
        <v>0</v>
      </c>
      <c r="AB43" s="259">
        <v>0</v>
      </c>
      <c r="AC43" s="259">
        <v>284.37789620018538</v>
      </c>
      <c r="AD43" s="259">
        <v>-284.37789620018538</v>
      </c>
      <c r="AE43" s="262">
        <v>284.37789620018538</v>
      </c>
      <c r="AF43" s="258">
        <v>14218.894810009268</v>
      </c>
      <c r="AG43" s="259">
        <v>0</v>
      </c>
      <c r="AH43" s="259">
        <v>0</v>
      </c>
      <c r="AI43" s="259">
        <v>0</v>
      </c>
      <c r="AJ43" s="259">
        <v>14218.894810009268</v>
      </c>
      <c r="AK43" s="259">
        <v>0</v>
      </c>
      <c r="AL43" s="259">
        <v>0</v>
      </c>
      <c r="AM43" s="259">
        <v>14218.894810009268</v>
      </c>
      <c r="AN43" s="259">
        <v>4807.7169253938828</v>
      </c>
      <c r="AO43" s="262">
        <v>9411.1778846153848</v>
      </c>
      <c r="AP43" s="247"/>
      <c r="AQ43" s="263">
        <v>9411.1778845212721</v>
      </c>
      <c r="AR43" s="264">
        <v>0</v>
      </c>
      <c r="AS43" s="264">
        <v>0</v>
      </c>
      <c r="AT43" s="264">
        <v>0</v>
      </c>
      <c r="AU43" s="264">
        <v>0</v>
      </c>
      <c r="AV43" s="264">
        <v>0</v>
      </c>
      <c r="AW43" s="264">
        <v>0</v>
      </c>
      <c r="AX43" s="264">
        <v>0</v>
      </c>
      <c r="AY43" s="264">
        <v>0</v>
      </c>
      <c r="AZ43" s="264">
        <v>0</v>
      </c>
      <c r="BA43" s="264">
        <v>0</v>
      </c>
      <c r="BB43" s="265">
        <v>0</v>
      </c>
    </row>
    <row r="44" spans="2:54" s="213" customFormat="1" ht="13.5" customHeight="1" x14ac:dyDescent="0.2">
      <c r="B44" s="251" t="s">
        <v>655</v>
      </c>
      <c r="C44" s="252"/>
      <c r="D44" s="253"/>
      <c r="E44" s="254" t="s">
        <v>666</v>
      </c>
      <c r="F44" s="252"/>
      <c r="G44" s="252"/>
      <c r="H44" s="255" t="s">
        <v>667</v>
      </c>
      <c r="I44" s="256">
        <v>33604</v>
      </c>
      <c r="J44" s="257">
        <v>50</v>
      </c>
      <c r="K44" s="258">
        <v>1592.9101019462466</v>
      </c>
      <c r="L44" s="259">
        <v>0</v>
      </c>
      <c r="M44" s="259">
        <v>0</v>
      </c>
      <c r="N44" s="259">
        <v>0</v>
      </c>
      <c r="O44" s="259">
        <v>1592.9101019462466</v>
      </c>
      <c r="P44" s="259">
        <v>0</v>
      </c>
      <c r="Q44" s="259">
        <v>0</v>
      </c>
      <c r="R44" s="259">
        <v>1592.9101019462466</v>
      </c>
      <c r="S44" s="259">
        <v>394.41805684275568</v>
      </c>
      <c r="T44" s="260">
        <v>1198.4920451034909</v>
      </c>
      <c r="U44" s="261">
        <v>0</v>
      </c>
      <c r="V44" s="259">
        <v>0</v>
      </c>
      <c r="W44" s="259">
        <v>0</v>
      </c>
      <c r="X44" s="259">
        <v>0</v>
      </c>
      <c r="Y44" s="259">
        <v>0</v>
      </c>
      <c r="Z44" s="259">
        <v>0</v>
      </c>
      <c r="AA44" s="259">
        <v>0</v>
      </c>
      <c r="AB44" s="259">
        <v>0</v>
      </c>
      <c r="AC44" s="259">
        <v>31.858202038924933</v>
      </c>
      <c r="AD44" s="259">
        <v>-31.858202038924933</v>
      </c>
      <c r="AE44" s="262">
        <v>31.858202038924933</v>
      </c>
      <c r="AF44" s="258">
        <v>1592.9101019462466</v>
      </c>
      <c r="AG44" s="259">
        <v>0</v>
      </c>
      <c r="AH44" s="259">
        <v>0</v>
      </c>
      <c r="AI44" s="259">
        <v>0</v>
      </c>
      <c r="AJ44" s="259">
        <v>1592.9101019462466</v>
      </c>
      <c r="AK44" s="259">
        <v>0</v>
      </c>
      <c r="AL44" s="259">
        <v>0</v>
      </c>
      <c r="AM44" s="259">
        <v>1592.9101019462466</v>
      </c>
      <c r="AN44" s="259">
        <v>362.55985480383072</v>
      </c>
      <c r="AO44" s="262">
        <v>1230.3502471424158</v>
      </c>
      <c r="AP44" s="247"/>
      <c r="AQ44" s="263">
        <v>172.32508146637153</v>
      </c>
      <c r="AR44" s="264">
        <v>0</v>
      </c>
      <c r="AS44" s="264">
        <v>102.18801518227862</v>
      </c>
      <c r="AT44" s="264">
        <v>0</v>
      </c>
      <c r="AU44" s="264">
        <v>0</v>
      </c>
      <c r="AV44" s="264">
        <v>0</v>
      </c>
      <c r="AW44" s="264">
        <v>0</v>
      </c>
      <c r="AX44" s="264">
        <v>0</v>
      </c>
      <c r="AY44" s="264">
        <v>0</v>
      </c>
      <c r="AZ44" s="264">
        <v>0</v>
      </c>
      <c r="BA44" s="264">
        <v>879.01718920288579</v>
      </c>
      <c r="BB44" s="265">
        <v>76.819961278576557</v>
      </c>
    </row>
    <row r="45" spans="2:54" s="213" customFormat="1" ht="13.5" customHeight="1" x14ac:dyDescent="0.2">
      <c r="B45" s="251" t="s">
        <v>668</v>
      </c>
      <c r="C45" s="252"/>
      <c r="D45" s="253"/>
      <c r="E45" s="254" t="s">
        <v>669</v>
      </c>
      <c r="F45" s="252"/>
      <c r="G45" s="252"/>
      <c r="H45" s="255" t="s">
        <v>670</v>
      </c>
      <c r="I45" s="256">
        <v>38961</v>
      </c>
      <c r="J45" s="257">
        <v>50</v>
      </c>
      <c r="K45" s="258">
        <v>1472.8626042632068</v>
      </c>
      <c r="L45" s="259">
        <v>0</v>
      </c>
      <c r="M45" s="259">
        <v>0</v>
      </c>
      <c r="N45" s="259">
        <v>0</v>
      </c>
      <c r="O45" s="259">
        <v>1472.8626042632068</v>
      </c>
      <c r="P45" s="259">
        <v>0</v>
      </c>
      <c r="Q45" s="259">
        <v>0</v>
      </c>
      <c r="R45" s="259">
        <v>1472.8626042632068</v>
      </c>
      <c r="S45" s="259">
        <v>635.50041512202665</v>
      </c>
      <c r="T45" s="260">
        <v>837.36218914118012</v>
      </c>
      <c r="U45" s="261">
        <v>0</v>
      </c>
      <c r="V45" s="259">
        <v>0</v>
      </c>
      <c r="W45" s="259">
        <v>0</v>
      </c>
      <c r="X45" s="259">
        <v>0</v>
      </c>
      <c r="Y45" s="259">
        <v>0</v>
      </c>
      <c r="Z45" s="259">
        <v>0</v>
      </c>
      <c r="AA45" s="259">
        <v>0</v>
      </c>
      <c r="AB45" s="259">
        <v>0</v>
      </c>
      <c r="AC45" s="259">
        <v>29.457252085264134</v>
      </c>
      <c r="AD45" s="259">
        <v>-29.457252085264134</v>
      </c>
      <c r="AE45" s="262">
        <v>29.457252085264134</v>
      </c>
      <c r="AF45" s="258">
        <v>1472.8626042632068</v>
      </c>
      <c r="AG45" s="259">
        <v>0</v>
      </c>
      <c r="AH45" s="259">
        <v>0</v>
      </c>
      <c r="AI45" s="259">
        <v>0</v>
      </c>
      <c r="AJ45" s="259">
        <v>1472.8626042632068</v>
      </c>
      <c r="AK45" s="259">
        <v>0</v>
      </c>
      <c r="AL45" s="259">
        <v>0</v>
      </c>
      <c r="AM45" s="259">
        <v>1472.8626042632068</v>
      </c>
      <c r="AN45" s="259">
        <v>606.04316303676251</v>
      </c>
      <c r="AO45" s="262">
        <v>866.81944122644427</v>
      </c>
      <c r="AP45" s="247"/>
      <c r="AQ45" s="263">
        <v>0</v>
      </c>
      <c r="AR45" s="264">
        <v>0</v>
      </c>
      <c r="AS45" s="264">
        <v>0</v>
      </c>
      <c r="AT45" s="264">
        <v>0</v>
      </c>
      <c r="AU45" s="264">
        <v>0</v>
      </c>
      <c r="AV45" s="264">
        <v>0</v>
      </c>
      <c r="AW45" s="264">
        <v>0</v>
      </c>
      <c r="AX45" s="264">
        <v>0</v>
      </c>
      <c r="AY45" s="264">
        <v>0</v>
      </c>
      <c r="AZ45" s="264">
        <v>0</v>
      </c>
      <c r="BA45" s="264">
        <v>866.8194412177761</v>
      </c>
      <c r="BB45" s="265">
        <v>0</v>
      </c>
    </row>
    <row r="46" spans="2:54" s="213" customFormat="1" ht="13.5" customHeight="1" x14ac:dyDescent="0.2">
      <c r="B46" s="251" t="s">
        <v>668</v>
      </c>
      <c r="C46" s="252"/>
      <c r="D46" s="253"/>
      <c r="E46" s="254" t="s">
        <v>671</v>
      </c>
      <c r="F46" s="252"/>
      <c r="G46" s="252"/>
      <c r="H46" s="255" t="s">
        <v>672</v>
      </c>
      <c r="I46" s="256">
        <v>33604</v>
      </c>
      <c r="J46" s="257">
        <v>50</v>
      </c>
      <c r="K46" s="258">
        <v>3504.4022242817423</v>
      </c>
      <c r="L46" s="259">
        <v>0</v>
      </c>
      <c r="M46" s="259">
        <v>0</v>
      </c>
      <c r="N46" s="259">
        <v>0</v>
      </c>
      <c r="O46" s="259">
        <v>3504.4022242817423</v>
      </c>
      <c r="P46" s="259">
        <v>0</v>
      </c>
      <c r="Q46" s="259">
        <v>0</v>
      </c>
      <c r="R46" s="259">
        <v>3504.4022242817423</v>
      </c>
      <c r="S46" s="259">
        <v>1634.2581865925238</v>
      </c>
      <c r="T46" s="260">
        <v>1870.1440376892185</v>
      </c>
      <c r="U46" s="261">
        <v>0</v>
      </c>
      <c r="V46" s="259">
        <v>0</v>
      </c>
      <c r="W46" s="259">
        <v>0</v>
      </c>
      <c r="X46" s="259">
        <v>0</v>
      </c>
      <c r="Y46" s="259">
        <v>0</v>
      </c>
      <c r="Z46" s="259">
        <v>0</v>
      </c>
      <c r="AA46" s="259">
        <v>0</v>
      </c>
      <c r="AB46" s="259">
        <v>0</v>
      </c>
      <c r="AC46" s="259">
        <v>70.088044485634839</v>
      </c>
      <c r="AD46" s="259">
        <v>-70.088044485634839</v>
      </c>
      <c r="AE46" s="262">
        <v>70.088044485634839</v>
      </c>
      <c r="AF46" s="258">
        <v>3504.4022242817423</v>
      </c>
      <c r="AG46" s="259">
        <v>0</v>
      </c>
      <c r="AH46" s="259">
        <v>0</v>
      </c>
      <c r="AI46" s="259">
        <v>0</v>
      </c>
      <c r="AJ46" s="259">
        <v>3504.4022242817423</v>
      </c>
      <c r="AK46" s="259">
        <v>0</v>
      </c>
      <c r="AL46" s="259">
        <v>0</v>
      </c>
      <c r="AM46" s="259">
        <v>3504.4022242817423</v>
      </c>
      <c r="AN46" s="259">
        <v>1564.170142106889</v>
      </c>
      <c r="AO46" s="262">
        <v>1940.2320821748533</v>
      </c>
      <c r="AP46" s="247"/>
      <c r="AQ46" s="263">
        <v>0</v>
      </c>
      <c r="AR46" s="264">
        <v>0</v>
      </c>
      <c r="AS46" s="264">
        <v>0</v>
      </c>
      <c r="AT46" s="264">
        <v>0</v>
      </c>
      <c r="AU46" s="264">
        <v>0</v>
      </c>
      <c r="AV46" s="264">
        <v>0</v>
      </c>
      <c r="AW46" s="264">
        <v>0</v>
      </c>
      <c r="AX46" s="264">
        <v>0</v>
      </c>
      <c r="AY46" s="264">
        <v>0</v>
      </c>
      <c r="AZ46" s="264">
        <v>0</v>
      </c>
      <c r="BA46" s="264">
        <v>1940.2320821554511</v>
      </c>
      <c r="BB46" s="265">
        <v>0</v>
      </c>
    </row>
    <row r="47" spans="2:54" s="213" customFormat="1" ht="13.5" customHeight="1" x14ac:dyDescent="0.2">
      <c r="B47" s="251" t="s">
        <v>643</v>
      </c>
      <c r="C47" s="252"/>
      <c r="D47" s="253"/>
      <c r="E47" s="254" t="s">
        <v>673</v>
      </c>
      <c r="F47" s="252"/>
      <c r="G47" s="252"/>
      <c r="H47" s="255" t="s">
        <v>674</v>
      </c>
      <c r="I47" s="256">
        <v>33604</v>
      </c>
      <c r="J47" s="257">
        <v>50</v>
      </c>
      <c r="K47" s="258">
        <v>229098.47370250232</v>
      </c>
      <c r="L47" s="259">
        <v>0</v>
      </c>
      <c r="M47" s="259">
        <v>0</v>
      </c>
      <c r="N47" s="259">
        <v>0</v>
      </c>
      <c r="O47" s="259">
        <v>229098.47370250232</v>
      </c>
      <c r="P47" s="259">
        <v>0</v>
      </c>
      <c r="Q47" s="259">
        <v>0</v>
      </c>
      <c r="R47" s="259">
        <v>229098.47370250232</v>
      </c>
      <c r="S47" s="259">
        <v>164573.82644520389</v>
      </c>
      <c r="T47" s="260">
        <v>64524.647257298435</v>
      </c>
      <c r="U47" s="261">
        <v>0</v>
      </c>
      <c r="V47" s="259">
        <v>0</v>
      </c>
      <c r="W47" s="259">
        <v>0</v>
      </c>
      <c r="X47" s="259">
        <v>0</v>
      </c>
      <c r="Y47" s="259">
        <v>0</v>
      </c>
      <c r="Z47" s="259">
        <v>0</v>
      </c>
      <c r="AA47" s="259">
        <v>0</v>
      </c>
      <c r="AB47" s="259">
        <v>0</v>
      </c>
      <c r="AC47" s="259">
        <v>4581.9694740500463</v>
      </c>
      <c r="AD47" s="259">
        <v>-4581.9694740500463</v>
      </c>
      <c r="AE47" s="262">
        <v>4581.9694740500463</v>
      </c>
      <c r="AF47" s="258">
        <v>229098.47370250232</v>
      </c>
      <c r="AG47" s="259">
        <v>0</v>
      </c>
      <c r="AH47" s="259">
        <v>0</v>
      </c>
      <c r="AI47" s="259">
        <v>0</v>
      </c>
      <c r="AJ47" s="259">
        <v>229098.47370250232</v>
      </c>
      <c r="AK47" s="259">
        <v>0</v>
      </c>
      <c r="AL47" s="259">
        <v>0</v>
      </c>
      <c r="AM47" s="259">
        <v>229098.47370250232</v>
      </c>
      <c r="AN47" s="259">
        <v>159991.85697115384</v>
      </c>
      <c r="AO47" s="262">
        <v>69106.616731348477</v>
      </c>
      <c r="AP47" s="247"/>
      <c r="AQ47" s="263">
        <v>69106.616730657406</v>
      </c>
      <c r="AR47" s="264">
        <v>0</v>
      </c>
      <c r="AS47" s="264">
        <v>0</v>
      </c>
      <c r="AT47" s="264">
        <v>0</v>
      </c>
      <c r="AU47" s="264">
        <v>0</v>
      </c>
      <c r="AV47" s="264">
        <v>0</v>
      </c>
      <c r="AW47" s="264">
        <v>0</v>
      </c>
      <c r="AX47" s="264">
        <v>0</v>
      </c>
      <c r="AY47" s="264">
        <v>0</v>
      </c>
      <c r="AZ47" s="264">
        <v>0</v>
      </c>
      <c r="BA47" s="264">
        <v>0</v>
      </c>
      <c r="BB47" s="265">
        <v>0</v>
      </c>
    </row>
    <row r="48" spans="2:54" s="213" customFormat="1" ht="13.5" customHeight="1" x14ac:dyDescent="0.2">
      <c r="B48" s="251" t="s">
        <v>643</v>
      </c>
      <c r="C48" s="252"/>
      <c r="D48" s="253"/>
      <c r="E48" s="254" t="s">
        <v>675</v>
      </c>
      <c r="F48" s="252"/>
      <c r="G48" s="252"/>
      <c r="H48" s="255" t="s">
        <v>676</v>
      </c>
      <c r="I48" s="256">
        <v>35796</v>
      </c>
      <c r="J48" s="257">
        <v>50</v>
      </c>
      <c r="K48" s="258">
        <v>40917.39168211307</v>
      </c>
      <c r="L48" s="259">
        <v>0</v>
      </c>
      <c r="M48" s="259">
        <v>0</v>
      </c>
      <c r="N48" s="259">
        <v>0</v>
      </c>
      <c r="O48" s="259">
        <v>40917.39168211307</v>
      </c>
      <c r="P48" s="259">
        <v>0</v>
      </c>
      <c r="Q48" s="259">
        <v>0</v>
      </c>
      <c r="R48" s="259">
        <v>40917.39168211307</v>
      </c>
      <c r="S48" s="259">
        <v>9689.4578747683045</v>
      </c>
      <c r="T48" s="260">
        <v>31227.933807344765</v>
      </c>
      <c r="U48" s="261">
        <v>0</v>
      </c>
      <c r="V48" s="259">
        <v>0</v>
      </c>
      <c r="W48" s="259">
        <v>0</v>
      </c>
      <c r="X48" s="259">
        <v>0</v>
      </c>
      <c r="Y48" s="259">
        <v>0</v>
      </c>
      <c r="Z48" s="259">
        <v>0</v>
      </c>
      <c r="AA48" s="259">
        <v>0</v>
      </c>
      <c r="AB48" s="259">
        <v>0</v>
      </c>
      <c r="AC48" s="259">
        <v>818.34783364226143</v>
      </c>
      <c r="AD48" s="259">
        <v>-818.34783364226143</v>
      </c>
      <c r="AE48" s="262">
        <v>818.34783364226143</v>
      </c>
      <c r="AF48" s="258">
        <v>40917.39168211307</v>
      </c>
      <c r="AG48" s="259">
        <v>0</v>
      </c>
      <c r="AH48" s="259">
        <v>0</v>
      </c>
      <c r="AI48" s="259">
        <v>0</v>
      </c>
      <c r="AJ48" s="259">
        <v>40917.39168211307</v>
      </c>
      <c r="AK48" s="259">
        <v>0</v>
      </c>
      <c r="AL48" s="259">
        <v>0</v>
      </c>
      <c r="AM48" s="259">
        <v>40917.39168211307</v>
      </c>
      <c r="AN48" s="259">
        <v>8871.1100411260431</v>
      </c>
      <c r="AO48" s="262">
        <v>32046.281640987028</v>
      </c>
      <c r="AP48" s="247"/>
      <c r="AQ48" s="263">
        <v>32046.281640666566</v>
      </c>
      <c r="AR48" s="264">
        <v>0</v>
      </c>
      <c r="AS48" s="264">
        <v>0</v>
      </c>
      <c r="AT48" s="264">
        <v>0</v>
      </c>
      <c r="AU48" s="264">
        <v>0</v>
      </c>
      <c r="AV48" s="264">
        <v>0</v>
      </c>
      <c r="AW48" s="264">
        <v>0</v>
      </c>
      <c r="AX48" s="264">
        <v>0</v>
      </c>
      <c r="AY48" s="264">
        <v>0</v>
      </c>
      <c r="AZ48" s="264">
        <v>0</v>
      </c>
      <c r="BA48" s="264">
        <v>0</v>
      </c>
      <c r="BB48" s="265">
        <v>0</v>
      </c>
    </row>
    <row r="49" spans="2:54" s="213" customFormat="1" ht="13.5" customHeight="1" x14ac:dyDescent="0.2">
      <c r="B49" s="251" t="s">
        <v>677</v>
      </c>
      <c r="C49" s="252"/>
      <c r="D49" s="253"/>
      <c r="E49" s="254" t="s">
        <v>678</v>
      </c>
      <c r="F49" s="252"/>
      <c r="G49" s="252"/>
      <c r="H49" s="255" t="s">
        <v>679</v>
      </c>
      <c r="I49" s="256">
        <v>34335</v>
      </c>
      <c r="J49" s="257">
        <v>40</v>
      </c>
      <c r="K49" s="258">
        <v>4381.371640407785</v>
      </c>
      <c r="L49" s="259">
        <v>0</v>
      </c>
      <c r="M49" s="259">
        <v>0</v>
      </c>
      <c r="N49" s="259">
        <v>0</v>
      </c>
      <c r="O49" s="259">
        <v>4381.371640407785</v>
      </c>
      <c r="P49" s="259">
        <v>0</v>
      </c>
      <c r="Q49" s="259">
        <v>0</v>
      </c>
      <c r="R49" s="259">
        <v>4381.371640407785</v>
      </c>
      <c r="S49" s="259">
        <v>1397.5459530429414</v>
      </c>
      <c r="T49" s="260">
        <v>2983.8256873648434</v>
      </c>
      <c r="U49" s="261">
        <v>0</v>
      </c>
      <c r="V49" s="259">
        <v>0</v>
      </c>
      <c r="W49" s="259">
        <v>0</v>
      </c>
      <c r="X49" s="259">
        <v>0</v>
      </c>
      <c r="Y49" s="259">
        <v>0</v>
      </c>
      <c r="Z49" s="259">
        <v>0</v>
      </c>
      <c r="AA49" s="259">
        <v>0</v>
      </c>
      <c r="AB49" s="259">
        <v>0</v>
      </c>
      <c r="AC49" s="259">
        <v>109.53429101019462</v>
      </c>
      <c r="AD49" s="259">
        <v>-109.53429101019462</v>
      </c>
      <c r="AE49" s="262">
        <v>109.53429101019462</v>
      </c>
      <c r="AF49" s="258">
        <v>4381.371640407785</v>
      </c>
      <c r="AG49" s="259">
        <v>0</v>
      </c>
      <c r="AH49" s="259">
        <v>0</v>
      </c>
      <c r="AI49" s="259">
        <v>0</v>
      </c>
      <c r="AJ49" s="259">
        <v>4381.371640407785</v>
      </c>
      <c r="AK49" s="259">
        <v>0</v>
      </c>
      <c r="AL49" s="259">
        <v>0</v>
      </c>
      <c r="AM49" s="259">
        <v>4381.371640407785</v>
      </c>
      <c r="AN49" s="259">
        <v>1288.0116620327467</v>
      </c>
      <c r="AO49" s="262">
        <v>3093.3599783750383</v>
      </c>
      <c r="AP49" s="247"/>
      <c r="AQ49" s="263">
        <v>0</v>
      </c>
      <c r="AR49" s="264">
        <v>0</v>
      </c>
      <c r="AS49" s="264">
        <v>0</v>
      </c>
      <c r="AT49" s="264">
        <v>0</v>
      </c>
      <c r="AU49" s="264">
        <v>0</v>
      </c>
      <c r="AV49" s="264">
        <v>0</v>
      </c>
      <c r="AW49" s="264">
        <v>0</v>
      </c>
      <c r="AX49" s="264">
        <v>0</v>
      </c>
      <c r="AY49" s="264">
        <v>0</v>
      </c>
      <c r="AZ49" s="264">
        <v>0</v>
      </c>
      <c r="BA49" s="264">
        <v>3093.3599783441045</v>
      </c>
      <c r="BB49" s="265">
        <v>0</v>
      </c>
    </row>
    <row r="50" spans="2:54" s="213" customFormat="1" ht="13.5" customHeight="1" x14ac:dyDescent="0.2">
      <c r="B50" s="251" t="s">
        <v>643</v>
      </c>
      <c r="C50" s="252"/>
      <c r="D50" s="253"/>
      <c r="E50" s="254" t="s">
        <v>680</v>
      </c>
      <c r="F50" s="252"/>
      <c r="G50" s="252"/>
      <c r="H50" s="255" t="s">
        <v>681</v>
      </c>
      <c r="I50" s="256">
        <v>31048</v>
      </c>
      <c r="J50" s="257">
        <v>50</v>
      </c>
      <c r="K50" s="258">
        <v>753.48702502316962</v>
      </c>
      <c r="L50" s="259">
        <v>0</v>
      </c>
      <c r="M50" s="259">
        <v>0</v>
      </c>
      <c r="N50" s="259">
        <v>0</v>
      </c>
      <c r="O50" s="259">
        <v>753.48702502316962</v>
      </c>
      <c r="P50" s="259">
        <v>0</v>
      </c>
      <c r="Q50" s="259">
        <v>0</v>
      </c>
      <c r="R50" s="259">
        <v>753.48702502316962</v>
      </c>
      <c r="S50" s="259">
        <v>289.78639558232936</v>
      </c>
      <c r="T50" s="260">
        <v>463.70062944084026</v>
      </c>
      <c r="U50" s="261">
        <v>-753.48702502316962</v>
      </c>
      <c r="V50" s="259">
        <v>0</v>
      </c>
      <c r="W50" s="259">
        <v>0</v>
      </c>
      <c r="X50" s="259">
        <v>0</v>
      </c>
      <c r="Y50" s="259">
        <v>-753.48702502316962</v>
      </c>
      <c r="Z50" s="259">
        <v>0</v>
      </c>
      <c r="AA50" s="259">
        <v>0</v>
      </c>
      <c r="AB50" s="259">
        <v>-753.48702502316962</v>
      </c>
      <c r="AC50" s="259">
        <v>0</v>
      </c>
      <c r="AD50" s="259">
        <v>-289.78639558232936</v>
      </c>
      <c r="AE50" s="262">
        <v>-463.70062944084026</v>
      </c>
      <c r="AF50" s="258">
        <v>0</v>
      </c>
      <c r="AG50" s="259">
        <v>0</v>
      </c>
      <c r="AH50" s="259">
        <v>0</v>
      </c>
      <c r="AI50" s="259">
        <v>0</v>
      </c>
      <c r="AJ50" s="259">
        <v>0</v>
      </c>
      <c r="AK50" s="259">
        <v>0</v>
      </c>
      <c r="AL50" s="259">
        <v>0</v>
      </c>
      <c r="AM50" s="259">
        <v>0</v>
      </c>
      <c r="AN50" s="259">
        <v>0</v>
      </c>
      <c r="AO50" s="262">
        <v>0</v>
      </c>
      <c r="AP50" s="247"/>
      <c r="AQ50" s="263">
        <v>0</v>
      </c>
      <c r="AR50" s="264">
        <v>0</v>
      </c>
      <c r="AS50" s="264">
        <v>0</v>
      </c>
      <c r="AT50" s="264">
        <v>0</v>
      </c>
      <c r="AU50" s="264">
        <v>0</v>
      </c>
      <c r="AV50" s="264">
        <v>0</v>
      </c>
      <c r="AW50" s="264">
        <v>0</v>
      </c>
      <c r="AX50" s="264">
        <v>0</v>
      </c>
      <c r="AY50" s="264">
        <v>0</v>
      </c>
      <c r="AZ50" s="264">
        <v>0</v>
      </c>
      <c r="BA50" s="264">
        <v>0</v>
      </c>
      <c r="BB50" s="265">
        <v>0</v>
      </c>
    </row>
    <row r="51" spans="2:54" s="213" customFormat="1" ht="13.5" customHeight="1" x14ac:dyDescent="0.2">
      <c r="B51" s="251" t="s">
        <v>643</v>
      </c>
      <c r="C51" s="252"/>
      <c r="D51" s="253"/>
      <c r="E51" s="254" t="s">
        <v>682</v>
      </c>
      <c r="F51" s="252"/>
      <c r="G51" s="252"/>
      <c r="H51" s="255" t="s">
        <v>683</v>
      </c>
      <c r="I51" s="256">
        <v>31413</v>
      </c>
      <c r="J51" s="257">
        <v>50</v>
      </c>
      <c r="K51" s="258">
        <v>21764.631603336424</v>
      </c>
      <c r="L51" s="259">
        <v>0</v>
      </c>
      <c r="M51" s="259">
        <v>0</v>
      </c>
      <c r="N51" s="259">
        <v>0</v>
      </c>
      <c r="O51" s="259">
        <v>21764.631603336424</v>
      </c>
      <c r="P51" s="259">
        <v>0</v>
      </c>
      <c r="Q51" s="259">
        <v>0</v>
      </c>
      <c r="R51" s="259">
        <v>21764.631603336424</v>
      </c>
      <c r="S51" s="259">
        <v>8621.925220111214</v>
      </c>
      <c r="T51" s="260">
        <v>13142.70638322521</v>
      </c>
      <c r="U51" s="261">
        <v>0</v>
      </c>
      <c r="V51" s="259">
        <v>0</v>
      </c>
      <c r="W51" s="259">
        <v>0</v>
      </c>
      <c r="X51" s="259">
        <v>0</v>
      </c>
      <c r="Y51" s="259">
        <v>0</v>
      </c>
      <c r="Z51" s="259">
        <v>0</v>
      </c>
      <c r="AA51" s="259">
        <v>0</v>
      </c>
      <c r="AB51" s="259">
        <v>0</v>
      </c>
      <c r="AC51" s="259">
        <v>435.29263206672846</v>
      </c>
      <c r="AD51" s="259">
        <v>-435.29263206672846</v>
      </c>
      <c r="AE51" s="262">
        <v>435.29263206672846</v>
      </c>
      <c r="AF51" s="258">
        <v>21764.631603336424</v>
      </c>
      <c r="AG51" s="259">
        <v>0</v>
      </c>
      <c r="AH51" s="259">
        <v>0</v>
      </c>
      <c r="AI51" s="259">
        <v>0</v>
      </c>
      <c r="AJ51" s="259">
        <v>21764.631603336424</v>
      </c>
      <c r="AK51" s="259">
        <v>0</v>
      </c>
      <c r="AL51" s="259">
        <v>0</v>
      </c>
      <c r="AM51" s="259">
        <v>21764.631603336424</v>
      </c>
      <c r="AN51" s="259">
        <v>8186.6325880444856</v>
      </c>
      <c r="AO51" s="262">
        <v>13577.999015291938</v>
      </c>
      <c r="AP51" s="247"/>
      <c r="AQ51" s="263">
        <v>13577.999015156158</v>
      </c>
      <c r="AR51" s="264">
        <v>0</v>
      </c>
      <c r="AS51" s="264">
        <v>0</v>
      </c>
      <c r="AT51" s="264">
        <v>0</v>
      </c>
      <c r="AU51" s="264">
        <v>0</v>
      </c>
      <c r="AV51" s="264">
        <v>0</v>
      </c>
      <c r="AW51" s="264">
        <v>0</v>
      </c>
      <c r="AX51" s="264">
        <v>0</v>
      </c>
      <c r="AY51" s="264">
        <v>0</v>
      </c>
      <c r="AZ51" s="264">
        <v>0</v>
      </c>
      <c r="BA51" s="264">
        <v>0</v>
      </c>
      <c r="BB51" s="265">
        <v>0</v>
      </c>
    </row>
    <row r="52" spans="2:54" s="213" customFormat="1" ht="13.5" customHeight="1" x14ac:dyDescent="0.2">
      <c r="B52" s="251" t="s">
        <v>643</v>
      </c>
      <c r="C52" s="252"/>
      <c r="D52" s="253"/>
      <c r="E52" s="254" t="s">
        <v>684</v>
      </c>
      <c r="F52" s="252"/>
      <c r="G52" s="252"/>
      <c r="H52" s="255" t="s">
        <v>685</v>
      </c>
      <c r="I52" s="256">
        <v>39132</v>
      </c>
      <c r="J52" s="257">
        <v>50</v>
      </c>
      <c r="K52" s="258">
        <v>92232.889249304906</v>
      </c>
      <c r="L52" s="259">
        <v>0</v>
      </c>
      <c r="M52" s="259">
        <v>0</v>
      </c>
      <c r="N52" s="259">
        <v>0</v>
      </c>
      <c r="O52" s="259">
        <v>92232.889249304906</v>
      </c>
      <c r="P52" s="259">
        <v>0</v>
      </c>
      <c r="Q52" s="259">
        <v>0</v>
      </c>
      <c r="R52" s="259">
        <v>92232.889249304906</v>
      </c>
      <c r="S52" s="259">
        <v>54181.502761044183</v>
      </c>
      <c r="T52" s="260">
        <v>38051.386488260723</v>
      </c>
      <c r="U52" s="261">
        <v>0</v>
      </c>
      <c r="V52" s="259">
        <v>0</v>
      </c>
      <c r="W52" s="259">
        <v>0</v>
      </c>
      <c r="X52" s="259">
        <v>0</v>
      </c>
      <c r="Y52" s="259">
        <v>0</v>
      </c>
      <c r="Z52" s="259">
        <v>0</v>
      </c>
      <c r="AA52" s="259">
        <v>0</v>
      </c>
      <c r="AB52" s="259">
        <v>0</v>
      </c>
      <c r="AC52" s="259">
        <v>1844.657784986098</v>
      </c>
      <c r="AD52" s="259">
        <v>-1844.657784986098</v>
      </c>
      <c r="AE52" s="262">
        <v>1844.657784986098</v>
      </c>
      <c r="AF52" s="258">
        <v>92232.889249304906</v>
      </c>
      <c r="AG52" s="259">
        <v>0</v>
      </c>
      <c r="AH52" s="259">
        <v>0</v>
      </c>
      <c r="AI52" s="259">
        <v>0</v>
      </c>
      <c r="AJ52" s="259">
        <v>92232.889249304906</v>
      </c>
      <c r="AK52" s="259">
        <v>0</v>
      </c>
      <c r="AL52" s="259">
        <v>0</v>
      </c>
      <c r="AM52" s="259">
        <v>92232.889249304906</v>
      </c>
      <c r="AN52" s="259">
        <v>52336.844976058084</v>
      </c>
      <c r="AO52" s="262">
        <v>39896.044273246822</v>
      </c>
      <c r="AP52" s="247"/>
      <c r="AQ52" s="263">
        <v>39896.044272847859</v>
      </c>
      <c r="AR52" s="264">
        <v>0</v>
      </c>
      <c r="AS52" s="264">
        <v>0</v>
      </c>
      <c r="AT52" s="264">
        <v>0</v>
      </c>
      <c r="AU52" s="264">
        <v>0</v>
      </c>
      <c r="AV52" s="264">
        <v>0</v>
      </c>
      <c r="AW52" s="264">
        <v>0</v>
      </c>
      <c r="AX52" s="264">
        <v>0</v>
      </c>
      <c r="AY52" s="264">
        <v>0</v>
      </c>
      <c r="AZ52" s="264">
        <v>0</v>
      </c>
      <c r="BA52" s="264">
        <v>0</v>
      </c>
      <c r="BB52" s="265">
        <v>0</v>
      </c>
    </row>
    <row r="53" spans="2:54" s="213" customFormat="1" ht="13.5" customHeight="1" x14ac:dyDescent="0.2">
      <c r="B53" s="251" t="s">
        <v>643</v>
      </c>
      <c r="C53" s="252"/>
      <c r="D53" s="253"/>
      <c r="E53" s="254" t="s">
        <v>686</v>
      </c>
      <c r="F53" s="252"/>
      <c r="G53" s="252"/>
      <c r="H53" s="255" t="s">
        <v>687</v>
      </c>
      <c r="I53" s="256">
        <v>39350</v>
      </c>
      <c r="J53" s="257">
        <v>50</v>
      </c>
      <c r="K53" s="258">
        <v>161682.45192307694</v>
      </c>
      <c r="L53" s="259">
        <v>24488.003938832251</v>
      </c>
      <c r="M53" s="259">
        <v>0</v>
      </c>
      <c r="N53" s="259">
        <v>0</v>
      </c>
      <c r="O53" s="259">
        <v>137194.44798424467</v>
      </c>
      <c r="P53" s="259">
        <v>0</v>
      </c>
      <c r="Q53" s="259">
        <v>0</v>
      </c>
      <c r="R53" s="259">
        <v>137194.44798424467</v>
      </c>
      <c r="S53" s="259">
        <v>38168.711792903807</v>
      </c>
      <c r="T53" s="260">
        <v>99025.736191340868</v>
      </c>
      <c r="U53" s="261">
        <v>0</v>
      </c>
      <c r="V53" s="259">
        <v>0</v>
      </c>
      <c r="W53" s="259">
        <v>0</v>
      </c>
      <c r="X53" s="259">
        <v>0</v>
      </c>
      <c r="Y53" s="259">
        <v>0</v>
      </c>
      <c r="Z53" s="259">
        <v>0</v>
      </c>
      <c r="AA53" s="259">
        <v>0</v>
      </c>
      <c r="AB53" s="259">
        <v>0</v>
      </c>
      <c r="AC53" s="259">
        <v>3233.6490384615386</v>
      </c>
      <c r="AD53" s="259">
        <v>-3233.6490384615386</v>
      </c>
      <c r="AE53" s="262">
        <v>3233.6490384615386</v>
      </c>
      <c r="AF53" s="258">
        <v>161682.45192307694</v>
      </c>
      <c r="AG53" s="259">
        <v>24488.003938832251</v>
      </c>
      <c r="AH53" s="259">
        <v>0</v>
      </c>
      <c r="AI53" s="259">
        <v>0</v>
      </c>
      <c r="AJ53" s="259">
        <v>137194.44798424467</v>
      </c>
      <c r="AK53" s="259">
        <v>0</v>
      </c>
      <c r="AL53" s="259">
        <v>0</v>
      </c>
      <c r="AM53" s="259">
        <v>137194.44798424467</v>
      </c>
      <c r="AN53" s="259">
        <v>34935.062754442268</v>
      </c>
      <c r="AO53" s="262">
        <v>102259.3852298024</v>
      </c>
      <c r="AP53" s="247"/>
      <c r="AQ53" s="263">
        <v>102259.38522877981</v>
      </c>
      <c r="AR53" s="264">
        <v>0</v>
      </c>
      <c r="AS53" s="264">
        <v>0</v>
      </c>
      <c r="AT53" s="264">
        <v>0</v>
      </c>
      <c r="AU53" s="264">
        <v>0</v>
      </c>
      <c r="AV53" s="264">
        <v>0</v>
      </c>
      <c r="AW53" s="264">
        <v>0</v>
      </c>
      <c r="AX53" s="264">
        <v>0</v>
      </c>
      <c r="AY53" s="264">
        <v>0</v>
      </c>
      <c r="AZ53" s="264">
        <v>0</v>
      </c>
      <c r="BA53" s="264">
        <v>0</v>
      </c>
      <c r="BB53" s="265">
        <v>0</v>
      </c>
    </row>
    <row r="54" spans="2:54" s="213" customFormat="1" ht="13.5" customHeight="1" x14ac:dyDescent="0.2">
      <c r="B54" s="251" t="s">
        <v>643</v>
      </c>
      <c r="C54" s="252"/>
      <c r="D54" s="253"/>
      <c r="E54" s="254" t="s">
        <v>688</v>
      </c>
      <c r="F54" s="252"/>
      <c r="G54" s="252"/>
      <c r="H54" s="255" t="s">
        <v>689</v>
      </c>
      <c r="I54" s="256">
        <v>40103</v>
      </c>
      <c r="J54" s="257">
        <v>50</v>
      </c>
      <c r="K54" s="258">
        <v>26772.155931417979</v>
      </c>
      <c r="L54" s="259">
        <v>26772.155931417979</v>
      </c>
      <c r="M54" s="259">
        <v>0</v>
      </c>
      <c r="N54" s="259">
        <v>0</v>
      </c>
      <c r="O54" s="259">
        <v>0</v>
      </c>
      <c r="P54" s="259">
        <v>0</v>
      </c>
      <c r="Q54" s="259">
        <v>0</v>
      </c>
      <c r="R54" s="259">
        <v>0</v>
      </c>
      <c r="S54" s="259">
        <v>0</v>
      </c>
      <c r="T54" s="260">
        <v>0</v>
      </c>
      <c r="U54" s="261">
        <v>0</v>
      </c>
      <c r="V54" s="259">
        <v>0</v>
      </c>
      <c r="W54" s="259">
        <v>0</v>
      </c>
      <c r="X54" s="259">
        <v>0</v>
      </c>
      <c r="Y54" s="259">
        <v>0</v>
      </c>
      <c r="Z54" s="259">
        <v>0</v>
      </c>
      <c r="AA54" s="259">
        <v>0</v>
      </c>
      <c r="AB54" s="259">
        <v>0</v>
      </c>
      <c r="AC54" s="259">
        <v>0</v>
      </c>
      <c r="AD54" s="259">
        <v>0</v>
      </c>
      <c r="AE54" s="262">
        <v>0</v>
      </c>
      <c r="AF54" s="258">
        <v>26772.155931417979</v>
      </c>
      <c r="AG54" s="259">
        <v>26772.155931417979</v>
      </c>
      <c r="AH54" s="259">
        <v>0</v>
      </c>
      <c r="AI54" s="259">
        <v>0</v>
      </c>
      <c r="AJ54" s="259">
        <v>0</v>
      </c>
      <c r="AK54" s="259">
        <v>0</v>
      </c>
      <c r="AL54" s="259">
        <v>0</v>
      </c>
      <c r="AM54" s="259">
        <v>0</v>
      </c>
      <c r="AN54" s="259">
        <v>0</v>
      </c>
      <c r="AO54" s="262">
        <v>0</v>
      </c>
      <c r="AP54" s="247"/>
      <c r="AQ54" s="263">
        <v>0</v>
      </c>
      <c r="AR54" s="264">
        <v>0</v>
      </c>
      <c r="AS54" s="264">
        <v>0</v>
      </c>
      <c r="AT54" s="264">
        <v>0</v>
      </c>
      <c r="AU54" s="264">
        <v>0</v>
      </c>
      <c r="AV54" s="264">
        <v>0</v>
      </c>
      <c r="AW54" s="264">
        <v>0</v>
      </c>
      <c r="AX54" s="264">
        <v>0</v>
      </c>
      <c r="AY54" s="264">
        <v>0</v>
      </c>
      <c r="AZ54" s="264">
        <v>0</v>
      </c>
      <c r="BA54" s="264">
        <v>0</v>
      </c>
      <c r="BB54" s="265">
        <v>0</v>
      </c>
    </row>
    <row r="55" spans="2:54" s="213" customFormat="1" ht="13.5" customHeight="1" x14ac:dyDescent="0.2">
      <c r="B55" s="251" t="s">
        <v>643</v>
      </c>
      <c r="C55" s="252"/>
      <c r="D55" s="253"/>
      <c r="E55" s="254" t="s">
        <v>690</v>
      </c>
      <c r="F55" s="252"/>
      <c r="G55" s="252"/>
      <c r="H55" s="255" t="s">
        <v>691</v>
      </c>
      <c r="I55" s="256">
        <v>33786</v>
      </c>
      <c r="J55" s="257">
        <v>50</v>
      </c>
      <c r="K55" s="258">
        <v>34235.287303058387</v>
      </c>
      <c r="L55" s="259">
        <v>0</v>
      </c>
      <c r="M55" s="259">
        <v>0</v>
      </c>
      <c r="N55" s="259">
        <v>0</v>
      </c>
      <c r="O55" s="259">
        <v>34235.287303058387</v>
      </c>
      <c r="P55" s="259">
        <v>0</v>
      </c>
      <c r="Q55" s="259">
        <v>0</v>
      </c>
      <c r="R55" s="259">
        <v>34235.287303058387</v>
      </c>
      <c r="S55" s="259">
        <v>34235.287303058387</v>
      </c>
      <c r="T55" s="260">
        <v>0</v>
      </c>
      <c r="U55" s="261">
        <v>0</v>
      </c>
      <c r="V55" s="259">
        <v>0</v>
      </c>
      <c r="W55" s="259">
        <v>0</v>
      </c>
      <c r="X55" s="259">
        <v>0</v>
      </c>
      <c r="Y55" s="259">
        <v>0</v>
      </c>
      <c r="Z55" s="259">
        <v>0</v>
      </c>
      <c r="AA55" s="259">
        <v>0</v>
      </c>
      <c r="AB55" s="259">
        <v>0</v>
      </c>
      <c r="AC55" s="259">
        <v>0</v>
      </c>
      <c r="AD55" s="259">
        <v>0</v>
      </c>
      <c r="AE55" s="262">
        <v>0</v>
      </c>
      <c r="AF55" s="258">
        <v>34235.287303058387</v>
      </c>
      <c r="AG55" s="259">
        <v>0</v>
      </c>
      <c r="AH55" s="259">
        <v>0</v>
      </c>
      <c r="AI55" s="259">
        <v>0</v>
      </c>
      <c r="AJ55" s="259">
        <v>34235.287303058387</v>
      </c>
      <c r="AK55" s="259">
        <v>0</v>
      </c>
      <c r="AL55" s="259">
        <v>0</v>
      </c>
      <c r="AM55" s="259">
        <v>34235.287303058387</v>
      </c>
      <c r="AN55" s="259">
        <v>34235.287303058387</v>
      </c>
      <c r="AO55" s="262">
        <v>0</v>
      </c>
      <c r="AP55" s="247"/>
      <c r="AQ55" s="263">
        <v>0</v>
      </c>
      <c r="AR55" s="264">
        <v>0</v>
      </c>
      <c r="AS55" s="264">
        <v>0</v>
      </c>
      <c r="AT55" s="264">
        <v>0</v>
      </c>
      <c r="AU55" s="264">
        <v>0</v>
      </c>
      <c r="AV55" s="264">
        <v>0</v>
      </c>
      <c r="AW55" s="264">
        <v>0</v>
      </c>
      <c r="AX55" s="264">
        <v>0</v>
      </c>
      <c r="AY55" s="264">
        <v>0</v>
      </c>
      <c r="AZ55" s="264">
        <v>0</v>
      </c>
      <c r="BA55" s="264">
        <v>0</v>
      </c>
      <c r="BB55" s="265">
        <v>0</v>
      </c>
    </row>
    <row r="56" spans="2:54" s="213" customFormat="1" ht="13.5" customHeight="1" x14ac:dyDescent="0.2">
      <c r="B56" s="251" t="s">
        <v>643</v>
      </c>
      <c r="C56" s="252"/>
      <c r="D56" s="253"/>
      <c r="E56" s="254" t="s">
        <v>692</v>
      </c>
      <c r="F56" s="252"/>
      <c r="G56" s="252"/>
      <c r="H56" s="255" t="s">
        <v>693</v>
      </c>
      <c r="I56" s="256">
        <v>29221</v>
      </c>
      <c r="J56" s="257">
        <v>50</v>
      </c>
      <c r="K56" s="258">
        <v>6499.6524559777572</v>
      </c>
      <c r="L56" s="259">
        <v>0</v>
      </c>
      <c r="M56" s="259">
        <v>0</v>
      </c>
      <c r="N56" s="259">
        <v>0</v>
      </c>
      <c r="O56" s="259">
        <v>6499.6524559777572</v>
      </c>
      <c r="P56" s="259">
        <v>0</v>
      </c>
      <c r="Q56" s="259">
        <v>0</v>
      </c>
      <c r="R56" s="259">
        <v>6499.6524559777572</v>
      </c>
      <c r="S56" s="259">
        <v>4853.4184816187835</v>
      </c>
      <c r="T56" s="260">
        <v>1646.2339743589737</v>
      </c>
      <c r="U56" s="261">
        <v>0</v>
      </c>
      <c r="V56" s="259">
        <v>0</v>
      </c>
      <c r="W56" s="259">
        <v>0</v>
      </c>
      <c r="X56" s="259">
        <v>0</v>
      </c>
      <c r="Y56" s="259">
        <v>0</v>
      </c>
      <c r="Z56" s="259">
        <v>0</v>
      </c>
      <c r="AA56" s="259">
        <v>0</v>
      </c>
      <c r="AB56" s="259">
        <v>0</v>
      </c>
      <c r="AC56" s="259">
        <v>129.99304911955514</v>
      </c>
      <c r="AD56" s="259">
        <v>-129.99304911955514</v>
      </c>
      <c r="AE56" s="262">
        <v>129.99304911955514</v>
      </c>
      <c r="AF56" s="258">
        <v>6499.6524559777572</v>
      </c>
      <c r="AG56" s="259">
        <v>0</v>
      </c>
      <c r="AH56" s="259">
        <v>0</v>
      </c>
      <c r="AI56" s="259">
        <v>0</v>
      </c>
      <c r="AJ56" s="259">
        <v>6499.6524559777572</v>
      </c>
      <c r="AK56" s="259">
        <v>0</v>
      </c>
      <c r="AL56" s="259">
        <v>0</v>
      </c>
      <c r="AM56" s="259">
        <v>6499.6524559777572</v>
      </c>
      <c r="AN56" s="259">
        <v>4723.425432499228</v>
      </c>
      <c r="AO56" s="262">
        <v>1776.2270234785292</v>
      </c>
      <c r="AP56" s="247"/>
      <c r="AQ56" s="263">
        <v>1776.227023460767</v>
      </c>
      <c r="AR56" s="264">
        <v>0</v>
      </c>
      <c r="AS56" s="264">
        <v>0</v>
      </c>
      <c r="AT56" s="264">
        <v>0</v>
      </c>
      <c r="AU56" s="264">
        <v>0</v>
      </c>
      <c r="AV56" s="264">
        <v>0</v>
      </c>
      <c r="AW56" s="264">
        <v>0</v>
      </c>
      <c r="AX56" s="264">
        <v>0</v>
      </c>
      <c r="AY56" s="264">
        <v>0</v>
      </c>
      <c r="AZ56" s="264">
        <v>0</v>
      </c>
      <c r="BA56" s="264">
        <v>0</v>
      </c>
      <c r="BB56" s="265">
        <v>0</v>
      </c>
    </row>
    <row r="57" spans="2:54" s="213" customFormat="1" ht="13.5" customHeight="1" x14ac:dyDescent="0.2">
      <c r="B57" s="251" t="s">
        <v>655</v>
      </c>
      <c r="C57" s="252"/>
      <c r="D57" s="253"/>
      <c r="E57" s="254" t="s">
        <v>694</v>
      </c>
      <c r="F57" s="252"/>
      <c r="G57" s="252"/>
      <c r="H57" s="255" t="s">
        <v>695</v>
      </c>
      <c r="I57" s="256">
        <v>31413</v>
      </c>
      <c r="J57" s="257">
        <v>50</v>
      </c>
      <c r="K57" s="258">
        <v>122473.35495829472</v>
      </c>
      <c r="L57" s="259">
        <v>0</v>
      </c>
      <c r="M57" s="259">
        <v>0</v>
      </c>
      <c r="N57" s="259">
        <v>0</v>
      </c>
      <c r="O57" s="259">
        <v>122473.35495829472</v>
      </c>
      <c r="P57" s="259">
        <v>0</v>
      </c>
      <c r="Q57" s="259">
        <v>0</v>
      </c>
      <c r="R57" s="259">
        <v>122473.35495829472</v>
      </c>
      <c r="S57" s="259">
        <v>89215.846076614151</v>
      </c>
      <c r="T57" s="260">
        <v>33257.508881680566</v>
      </c>
      <c r="U57" s="261">
        <v>0</v>
      </c>
      <c r="V57" s="259">
        <v>0</v>
      </c>
      <c r="W57" s="259">
        <v>0</v>
      </c>
      <c r="X57" s="259">
        <v>0</v>
      </c>
      <c r="Y57" s="259">
        <v>0</v>
      </c>
      <c r="Z57" s="259">
        <v>0</v>
      </c>
      <c r="AA57" s="259">
        <v>0</v>
      </c>
      <c r="AB57" s="259">
        <v>0</v>
      </c>
      <c r="AC57" s="259">
        <v>2449.4670991658945</v>
      </c>
      <c r="AD57" s="259">
        <v>-2449.4670991658945</v>
      </c>
      <c r="AE57" s="262">
        <v>2449.4670991658945</v>
      </c>
      <c r="AF57" s="258">
        <v>122473.35495829472</v>
      </c>
      <c r="AG57" s="259">
        <v>0</v>
      </c>
      <c r="AH57" s="259">
        <v>0</v>
      </c>
      <c r="AI57" s="259">
        <v>0</v>
      </c>
      <c r="AJ57" s="259">
        <v>122473.35495829472</v>
      </c>
      <c r="AK57" s="259">
        <v>0</v>
      </c>
      <c r="AL57" s="259">
        <v>0</v>
      </c>
      <c r="AM57" s="259">
        <v>122473.35495829472</v>
      </c>
      <c r="AN57" s="259">
        <v>86766.378977448258</v>
      </c>
      <c r="AO57" s="262">
        <v>35706.975980846459</v>
      </c>
      <c r="AP57" s="247"/>
      <c r="AQ57" s="263">
        <v>5001.1836540923532</v>
      </c>
      <c r="AR57" s="264">
        <v>0</v>
      </c>
      <c r="AS57" s="264">
        <v>2965.6799046602187</v>
      </c>
      <c r="AT57" s="264">
        <v>0</v>
      </c>
      <c r="AU57" s="264">
        <v>0</v>
      </c>
      <c r="AV57" s="264">
        <v>0</v>
      </c>
      <c r="AW57" s="264">
        <v>0</v>
      </c>
      <c r="AX57" s="264">
        <v>0</v>
      </c>
      <c r="AY57" s="264">
        <v>0</v>
      </c>
      <c r="AZ57" s="264">
        <v>0</v>
      </c>
      <c r="BA57" s="264">
        <v>25510.659045680255</v>
      </c>
      <c r="BB57" s="265">
        <v>2229.453376056565</v>
      </c>
    </row>
    <row r="58" spans="2:54" s="213" customFormat="1" ht="13.5" customHeight="1" x14ac:dyDescent="0.2">
      <c r="B58" s="251" t="s">
        <v>655</v>
      </c>
      <c r="C58" s="252"/>
      <c r="D58" s="253"/>
      <c r="E58" s="254" t="s">
        <v>696</v>
      </c>
      <c r="F58" s="252"/>
      <c r="G58" s="252"/>
      <c r="H58" s="255" t="s">
        <v>697</v>
      </c>
      <c r="I58" s="256">
        <v>34335</v>
      </c>
      <c r="J58" s="257">
        <v>50</v>
      </c>
      <c r="K58" s="258">
        <v>2173.3086190917516</v>
      </c>
      <c r="L58" s="259">
        <v>0</v>
      </c>
      <c r="M58" s="259">
        <v>0</v>
      </c>
      <c r="N58" s="259">
        <v>0</v>
      </c>
      <c r="O58" s="259">
        <v>2173.3086190917516</v>
      </c>
      <c r="P58" s="259">
        <v>0</v>
      </c>
      <c r="Q58" s="259">
        <v>0</v>
      </c>
      <c r="R58" s="259">
        <v>2173.3086190917516</v>
      </c>
      <c r="S58" s="259">
        <v>2173.3086190917516</v>
      </c>
      <c r="T58" s="260">
        <v>0</v>
      </c>
      <c r="U58" s="261">
        <v>0</v>
      </c>
      <c r="V58" s="259">
        <v>0</v>
      </c>
      <c r="W58" s="259">
        <v>0</v>
      </c>
      <c r="X58" s="259">
        <v>0</v>
      </c>
      <c r="Y58" s="259">
        <v>0</v>
      </c>
      <c r="Z58" s="259">
        <v>0</v>
      </c>
      <c r="AA58" s="259">
        <v>0</v>
      </c>
      <c r="AB58" s="259">
        <v>0</v>
      </c>
      <c r="AC58" s="259">
        <v>0</v>
      </c>
      <c r="AD58" s="259">
        <v>0</v>
      </c>
      <c r="AE58" s="262">
        <v>0</v>
      </c>
      <c r="AF58" s="258">
        <v>2173.3086190917516</v>
      </c>
      <c r="AG58" s="259">
        <v>0</v>
      </c>
      <c r="AH58" s="259">
        <v>0</v>
      </c>
      <c r="AI58" s="259">
        <v>0</v>
      </c>
      <c r="AJ58" s="259">
        <v>2173.3086190917516</v>
      </c>
      <c r="AK58" s="259">
        <v>0</v>
      </c>
      <c r="AL58" s="259">
        <v>0</v>
      </c>
      <c r="AM58" s="259">
        <v>2173.3086190917516</v>
      </c>
      <c r="AN58" s="259">
        <v>2173.3086190917516</v>
      </c>
      <c r="AO58" s="262">
        <v>0</v>
      </c>
      <c r="AP58" s="247"/>
      <c r="AQ58" s="263">
        <v>0</v>
      </c>
      <c r="AR58" s="264">
        <v>0</v>
      </c>
      <c r="AS58" s="264">
        <v>0</v>
      </c>
      <c r="AT58" s="264">
        <v>0</v>
      </c>
      <c r="AU58" s="264">
        <v>0</v>
      </c>
      <c r="AV58" s="264">
        <v>0</v>
      </c>
      <c r="AW58" s="264">
        <v>0</v>
      </c>
      <c r="AX58" s="264">
        <v>0</v>
      </c>
      <c r="AY58" s="264">
        <v>0</v>
      </c>
      <c r="AZ58" s="264">
        <v>0</v>
      </c>
      <c r="BA58" s="264">
        <v>0</v>
      </c>
      <c r="BB58" s="265">
        <v>0</v>
      </c>
    </row>
    <row r="59" spans="2:54" s="213" customFormat="1" ht="13.5" customHeight="1" x14ac:dyDescent="0.2">
      <c r="B59" s="251" t="s">
        <v>650</v>
      </c>
      <c r="C59" s="252"/>
      <c r="D59" s="253"/>
      <c r="E59" s="254" t="s">
        <v>698</v>
      </c>
      <c r="F59" s="252"/>
      <c r="G59" s="252"/>
      <c r="H59" s="255" t="s">
        <v>699</v>
      </c>
      <c r="I59" s="256">
        <v>29221</v>
      </c>
      <c r="J59" s="257">
        <v>50</v>
      </c>
      <c r="K59" s="258">
        <v>148082.49246987951</v>
      </c>
      <c r="L59" s="259">
        <v>43443.002780352181</v>
      </c>
      <c r="M59" s="259">
        <v>0</v>
      </c>
      <c r="N59" s="259">
        <v>0</v>
      </c>
      <c r="O59" s="259">
        <v>104639.48968952733</v>
      </c>
      <c r="P59" s="259">
        <v>0</v>
      </c>
      <c r="Q59" s="259">
        <v>0</v>
      </c>
      <c r="R59" s="259">
        <v>104639.48968952733</v>
      </c>
      <c r="S59" s="259">
        <v>39700.772841567414</v>
      </c>
      <c r="T59" s="260">
        <v>64938.716847959913</v>
      </c>
      <c r="U59" s="261">
        <v>0</v>
      </c>
      <c r="V59" s="259">
        <v>0</v>
      </c>
      <c r="W59" s="259">
        <v>0</v>
      </c>
      <c r="X59" s="259">
        <v>0</v>
      </c>
      <c r="Y59" s="259">
        <v>0</v>
      </c>
      <c r="Z59" s="259">
        <v>0</v>
      </c>
      <c r="AA59" s="259">
        <v>0</v>
      </c>
      <c r="AB59" s="259">
        <v>0</v>
      </c>
      <c r="AC59" s="259">
        <v>2961.6498493975901</v>
      </c>
      <c r="AD59" s="259">
        <v>-2961.6498493975901</v>
      </c>
      <c r="AE59" s="262">
        <v>2961.6498493975901</v>
      </c>
      <c r="AF59" s="258">
        <v>148082.49246987951</v>
      </c>
      <c r="AG59" s="259">
        <v>43443.002780352181</v>
      </c>
      <c r="AH59" s="259">
        <v>0</v>
      </c>
      <c r="AI59" s="259">
        <v>0</v>
      </c>
      <c r="AJ59" s="259">
        <v>104639.48968952733</v>
      </c>
      <c r="AK59" s="259">
        <v>0</v>
      </c>
      <c r="AL59" s="259">
        <v>0</v>
      </c>
      <c r="AM59" s="259">
        <v>104639.48968952733</v>
      </c>
      <c r="AN59" s="259">
        <v>36739.122992169825</v>
      </c>
      <c r="AO59" s="262">
        <v>67900.366697357502</v>
      </c>
      <c r="AP59" s="247"/>
      <c r="AQ59" s="263">
        <v>7371.534268398822</v>
      </c>
      <c r="AR59" s="264">
        <v>0</v>
      </c>
      <c r="AS59" s="264">
        <v>2934.5733010038171</v>
      </c>
      <c r="AT59" s="264">
        <v>342.67185263252924</v>
      </c>
      <c r="AU59" s="264">
        <v>0</v>
      </c>
      <c r="AV59" s="264">
        <v>0</v>
      </c>
      <c r="AW59" s="264">
        <v>0</v>
      </c>
      <c r="AX59" s="264">
        <v>1471.0911606148522</v>
      </c>
      <c r="AY59" s="264">
        <v>0</v>
      </c>
      <c r="AZ59" s="264">
        <v>0</v>
      </c>
      <c r="BA59" s="264">
        <v>34771.867870219845</v>
      </c>
      <c r="BB59" s="265">
        <v>21008.628243808627</v>
      </c>
    </row>
    <row r="60" spans="2:54" s="213" customFormat="1" ht="13.5" customHeight="1" x14ac:dyDescent="0.2">
      <c r="B60" s="251" t="s">
        <v>655</v>
      </c>
      <c r="C60" s="252"/>
      <c r="D60" s="253"/>
      <c r="E60" s="254" t="s">
        <v>700</v>
      </c>
      <c r="F60" s="252"/>
      <c r="G60" s="252"/>
      <c r="H60" s="255" t="s">
        <v>701</v>
      </c>
      <c r="I60" s="256">
        <v>23743</v>
      </c>
      <c r="J60" s="257">
        <v>50</v>
      </c>
      <c r="K60" s="258">
        <v>5613.125579240037</v>
      </c>
      <c r="L60" s="259">
        <v>0</v>
      </c>
      <c r="M60" s="259">
        <v>0</v>
      </c>
      <c r="N60" s="259">
        <v>0</v>
      </c>
      <c r="O60" s="259">
        <v>5613.125579240037</v>
      </c>
      <c r="P60" s="259">
        <v>0</v>
      </c>
      <c r="Q60" s="259">
        <v>0</v>
      </c>
      <c r="R60" s="259">
        <v>5613.125579240037</v>
      </c>
      <c r="S60" s="259">
        <v>5613.125579240037</v>
      </c>
      <c r="T60" s="260">
        <v>0</v>
      </c>
      <c r="U60" s="261">
        <v>0</v>
      </c>
      <c r="V60" s="259">
        <v>0</v>
      </c>
      <c r="W60" s="259">
        <v>0</v>
      </c>
      <c r="X60" s="259">
        <v>0</v>
      </c>
      <c r="Y60" s="259">
        <v>0</v>
      </c>
      <c r="Z60" s="259">
        <v>0</v>
      </c>
      <c r="AA60" s="259">
        <v>0</v>
      </c>
      <c r="AB60" s="259">
        <v>0</v>
      </c>
      <c r="AC60" s="259">
        <v>0</v>
      </c>
      <c r="AD60" s="259">
        <v>0</v>
      </c>
      <c r="AE60" s="262">
        <v>0</v>
      </c>
      <c r="AF60" s="258">
        <v>5613.125579240037</v>
      </c>
      <c r="AG60" s="259">
        <v>0</v>
      </c>
      <c r="AH60" s="259">
        <v>0</v>
      </c>
      <c r="AI60" s="259">
        <v>0</v>
      </c>
      <c r="AJ60" s="259">
        <v>5613.125579240037</v>
      </c>
      <c r="AK60" s="259">
        <v>0</v>
      </c>
      <c r="AL60" s="259">
        <v>0</v>
      </c>
      <c r="AM60" s="259">
        <v>5613.125579240037</v>
      </c>
      <c r="AN60" s="259">
        <v>5613.125579240037</v>
      </c>
      <c r="AO60" s="262">
        <v>0</v>
      </c>
      <c r="AP60" s="247"/>
      <c r="AQ60" s="263">
        <v>0</v>
      </c>
      <c r="AR60" s="264">
        <v>0</v>
      </c>
      <c r="AS60" s="264">
        <v>0</v>
      </c>
      <c r="AT60" s="264">
        <v>0</v>
      </c>
      <c r="AU60" s="264">
        <v>0</v>
      </c>
      <c r="AV60" s="264">
        <v>0</v>
      </c>
      <c r="AW60" s="264">
        <v>0</v>
      </c>
      <c r="AX60" s="264">
        <v>0</v>
      </c>
      <c r="AY60" s="264">
        <v>0</v>
      </c>
      <c r="AZ60" s="264">
        <v>0</v>
      </c>
      <c r="BA60" s="264">
        <v>0</v>
      </c>
      <c r="BB60" s="265">
        <v>0</v>
      </c>
    </row>
    <row r="61" spans="2:54" s="213" customFormat="1" ht="13.5" customHeight="1" x14ac:dyDescent="0.2">
      <c r="B61" s="251" t="s">
        <v>655</v>
      </c>
      <c r="C61" s="252"/>
      <c r="D61" s="253"/>
      <c r="E61" s="254" t="s">
        <v>702</v>
      </c>
      <c r="F61" s="252"/>
      <c r="G61" s="252"/>
      <c r="H61" s="255" t="s">
        <v>703</v>
      </c>
      <c r="I61" s="256">
        <v>27030</v>
      </c>
      <c r="J61" s="257">
        <v>50</v>
      </c>
      <c r="K61" s="258">
        <v>2863.1835032437443</v>
      </c>
      <c r="L61" s="259">
        <v>0</v>
      </c>
      <c r="M61" s="259">
        <v>0</v>
      </c>
      <c r="N61" s="259">
        <v>0</v>
      </c>
      <c r="O61" s="259">
        <v>2863.1835032437443</v>
      </c>
      <c r="P61" s="259">
        <v>0</v>
      </c>
      <c r="Q61" s="259">
        <v>0</v>
      </c>
      <c r="R61" s="259">
        <v>2863.1835032437443</v>
      </c>
      <c r="S61" s="259">
        <v>2863.1835032437443</v>
      </c>
      <c r="T61" s="260">
        <v>0</v>
      </c>
      <c r="U61" s="261">
        <v>0</v>
      </c>
      <c r="V61" s="259">
        <v>0</v>
      </c>
      <c r="W61" s="259">
        <v>0</v>
      </c>
      <c r="X61" s="259">
        <v>0</v>
      </c>
      <c r="Y61" s="259">
        <v>0</v>
      </c>
      <c r="Z61" s="259">
        <v>0</v>
      </c>
      <c r="AA61" s="259">
        <v>0</v>
      </c>
      <c r="AB61" s="259">
        <v>0</v>
      </c>
      <c r="AC61" s="259">
        <v>0</v>
      </c>
      <c r="AD61" s="259">
        <v>0</v>
      </c>
      <c r="AE61" s="262">
        <v>0</v>
      </c>
      <c r="AF61" s="258">
        <v>2863.1835032437443</v>
      </c>
      <c r="AG61" s="259">
        <v>0</v>
      </c>
      <c r="AH61" s="259">
        <v>0</v>
      </c>
      <c r="AI61" s="259">
        <v>0</v>
      </c>
      <c r="AJ61" s="259">
        <v>2863.1835032437443</v>
      </c>
      <c r="AK61" s="259">
        <v>0</v>
      </c>
      <c r="AL61" s="259">
        <v>0</v>
      </c>
      <c r="AM61" s="259">
        <v>2863.1835032437443</v>
      </c>
      <c r="AN61" s="259">
        <v>2863.1835032437443</v>
      </c>
      <c r="AO61" s="262">
        <v>0</v>
      </c>
      <c r="AP61" s="247"/>
      <c r="AQ61" s="263">
        <v>0</v>
      </c>
      <c r="AR61" s="264">
        <v>0</v>
      </c>
      <c r="AS61" s="264">
        <v>0</v>
      </c>
      <c r="AT61" s="264">
        <v>0</v>
      </c>
      <c r="AU61" s="264">
        <v>0</v>
      </c>
      <c r="AV61" s="264">
        <v>0</v>
      </c>
      <c r="AW61" s="264">
        <v>0</v>
      </c>
      <c r="AX61" s="264">
        <v>0</v>
      </c>
      <c r="AY61" s="264">
        <v>0</v>
      </c>
      <c r="AZ61" s="264">
        <v>0</v>
      </c>
      <c r="BA61" s="264">
        <v>0</v>
      </c>
      <c r="BB61" s="265">
        <v>0</v>
      </c>
    </row>
    <row r="62" spans="2:54" s="213" customFormat="1" ht="13.5" customHeight="1" x14ac:dyDescent="0.2">
      <c r="B62" s="251" t="s">
        <v>655</v>
      </c>
      <c r="C62" s="252"/>
      <c r="D62" s="253"/>
      <c r="E62" s="254" t="s">
        <v>704</v>
      </c>
      <c r="F62" s="252"/>
      <c r="G62" s="252"/>
      <c r="H62" s="255" t="s">
        <v>705</v>
      </c>
      <c r="I62" s="256">
        <v>34700</v>
      </c>
      <c r="J62" s="257">
        <v>50</v>
      </c>
      <c r="K62" s="258">
        <v>1361.2140871177016</v>
      </c>
      <c r="L62" s="259">
        <v>0</v>
      </c>
      <c r="M62" s="259">
        <v>0</v>
      </c>
      <c r="N62" s="259">
        <v>0</v>
      </c>
      <c r="O62" s="259">
        <v>1361.2140871177016</v>
      </c>
      <c r="P62" s="259">
        <v>0</v>
      </c>
      <c r="Q62" s="259">
        <v>0</v>
      </c>
      <c r="R62" s="259">
        <v>1361.2140871177016</v>
      </c>
      <c r="S62" s="259">
        <v>1361.2140871177016</v>
      </c>
      <c r="T62" s="260">
        <v>0</v>
      </c>
      <c r="U62" s="261">
        <v>0</v>
      </c>
      <c r="V62" s="259">
        <v>0</v>
      </c>
      <c r="W62" s="259">
        <v>0</v>
      </c>
      <c r="X62" s="259">
        <v>0</v>
      </c>
      <c r="Y62" s="259">
        <v>0</v>
      </c>
      <c r="Z62" s="259">
        <v>0</v>
      </c>
      <c r="AA62" s="259">
        <v>0</v>
      </c>
      <c r="AB62" s="259">
        <v>0</v>
      </c>
      <c r="AC62" s="259">
        <v>0</v>
      </c>
      <c r="AD62" s="259">
        <v>0</v>
      </c>
      <c r="AE62" s="262">
        <v>0</v>
      </c>
      <c r="AF62" s="258">
        <v>1361.2140871177016</v>
      </c>
      <c r="AG62" s="259">
        <v>0</v>
      </c>
      <c r="AH62" s="259">
        <v>0</v>
      </c>
      <c r="AI62" s="259">
        <v>0</v>
      </c>
      <c r="AJ62" s="259">
        <v>1361.2140871177016</v>
      </c>
      <c r="AK62" s="259">
        <v>0</v>
      </c>
      <c r="AL62" s="259">
        <v>0</v>
      </c>
      <c r="AM62" s="259">
        <v>1361.2140871177016</v>
      </c>
      <c r="AN62" s="259">
        <v>1361.2140871177016</v>
      </c>
      <c r="AO62" s="262">
        <v>0</v>
      </c>
      <c r="AP62" s="247"/>
      <c r="AQ62" s="263">
        <v>0</v>
      </c>
      <c r="AR62" s="264">
        <v>0</v>
      </c>
      <c r="AS62" s="264">
        <v>0</v>
      </c>
      <c r="AT62" s="264">
        <v>0</v>
      </c>
      <c r="AU62" s="264">
        <v>0</v>
      </c>
      <c r="AV62" s="264">
        <v>0</v>
      </c>
      <c r="AW62" s="264">
        <v>0</v>
      </c>
      <c r="AX62" s="264">
        <v>0</v>
      </c>
      <c r="AY62" s="264">
        <v>0</v>
      </c>
      <c r="AZ62" s="264">
        <v>0</v>
      </c>
      <c r="BA62" s="264">
        <v>0</v>
      </c>
      <c r="BB62" s="265">
        <v>0</v>
      </c>
    </row>
    <row r="63" spans="2:54" s="213" customFormat="1" ht="13.5" customHeight="1" x14ac:dyDescent="0.2">
      <c r="B63" s="251" t="s">
        <v>655</v>
      </c>
      <c r="C63" s="252"/>
      <c r="D63" s="253"/>
      <c r="E63" s="254" t="s">
        <v>706</v>
      </c>
      <c r="F63" s="252"/>
      <c r="G63" s="252"/>
      <c r="H63" s="255" t="s">
        <v>707</v>
      </c>
      <c r="I63" s="256">
        <v>34700</v>
      </c>
      <c r="J63" s="257">
        <v>50</v>
      </c>
      <c r="K63" s="258">
        <v>6688.7743280815575</v>
      </c>
      <c r="L63" s="259">
        <v>0</v>
      </c>
      <c r="M63" s="259">
        <v>0</v>
      </c>
      <c r="N63" s="259">
        <v>0</v>
      </c>
      <c r="O63" s="259">
        <v>6688.7743280815575</v>
      </c>
      <c r="P63" s="259">
        <v>0</v>
      </c>
      <c r="Q63" s="259">
        <v>0</v>
      </c>
      <c r="R63" s="259">
        <v>6688.7743280815575</v>
      </c>
      <c r="S63" s="259">
        <v>6688.7743280815575</v>
      </c>
      <c r="T63" s="260">
        <v>0</v>
      </c>
      <c r="U63" s="261">
        <v>0</v>
      </c>
      <c r="V63" s="259">
        <v>0</v>
      </c>
      <c r="W63" s="259">
        <v>0</v>
      </c>
      <c r="X63" s="259">
        <v>0</v>
      </c>
      <c r="Y63" s="259">
        <v>0</v>
      </c>
      <c r="Z63" s="259">
        <v>0</v>
      </c>
      <c r="AA63" s="259">
        <v>0</v>
      </c>
      <c r="AB63" s="259">
        <v>0</v>
      </c>
      <c r="AC63" s="259">
        <v>0</v>
      </c>
      <c r="AD63" s="259">
        <v>0</v>
      </c>
      <c r="AE63" s="262">
        <v>0</v>
      </c>
      <c r="AF63" s="258">
        <v>6688.7743280815575</v>
      </c>
      <c r="AG63" s="259">
        <v>0</v>
      </c>
      <c r="AH63" s="259">
        <v>0</v>
      </c>
      <c r="AI63" s="259">
        <v>0</v>
      </c>
      <c r="AJ63" s="259">
        <v>6688.7743280815575</v>
      </c>
      <c r="AK63" s="259">
        <v>0</v>
      </c>
      <c r="AL63" s="259">
        <v>0</v>
      </c>
      <c r="AM63" s="259">
        <v>6688.7743280815575</v>
      </c>
      <c r="AN63" s="259">
        <v>6688.7743280815575</v>
      </c>
      <c r="AO63" s="262">
        <v>0</v>
      </c>
      <c r="AP63" s="247"/>
      <c r="AQ63" s="263">
        <v>0</v>
      </c>
      <c r="AR63" s="264">
        <v>0</v>
      </c>
      <c r="AS63" s="264">
        <v>0</v>
      </c>
      <c r="AT63" s="264">
        <v>0</v>
      </c>
      <c r="AU63" s="264">
        <v>0</v>
      </c>
      <c r="AV63" s="264">
        <v>0</v>
      </c>
      <c r="AW63" s="264">
        <v>0</v>
      </c>
      <c r="AX63" s="264">
        <v>0</v>
      </c>
      <c r="AY63" s="264">
        <v>0</v>
      </c>
      <c r="AZ63" s="264">
        <v>0</v>
      </c>
      <c r="BA63" s="264">
        <v>0</v>
      </c>
      <c r="BB63" s="265">
        <v>0</v>
      </c>
    </row>
    <row r="64" spans="2:54" s="213" customFormat="1" ht="13.5" customHeight="1" x14ac:dyDescent="0.2">
      <c r="B64" s="251" t="s">
        <v>643</v>
      </c>
      <c r="C64" s="252"/>
      <c r="D64" s="253"/>
      <c r="E64" s="254" t="s">
        <v>708</v>
      </c>
      <c r="F64" s="252"/>
      <c r="G64" s="252"/>
      <c r="H64" s="255" t="s">
        <v>709</v>
      </c>
      <c r="I64" s="256">
        <v>32509</v>
      </c>
      <c r="J64" s="257">
        <v>50</v>
      </c>
      <c r="K64" s="258">
        <v>128984.01297497684</v>
      </c>
      <c r="L64" s="259">
        <v>0</v>
      </c>
      <c r="M64" s="259">
        <v>0</v>
      </c>
      <c r="N64" s="259">
        <v>0</v>
      </c>
      <c r="O64" s="259">
        <v>128984.01297497684</v>
      </c>
      <c r="P64" s="259">
        <v>0</v>
      </c>
      <c r="Q64" s="259">
        <v>0</v>
      </c>
      <c r="R64" s="259">
        <v>128984.01297497684</v>
      </c>
      <c r="S64" s="259">
        <v>81210.655120481926</v>
      </c>
      <c r="T64" s="260">
        <v>47773.357854494912</v>
      </c>
      <c r="U64" s="261">
        <v>0</v>
      </c>
      <c r="V64" s="259">
        <v>0</v>
      </c>
      <c r="W64" s="259">
        <v>0</v>
      </c>
      <c r="X64" s="259">
        <v>0</v>
      </c>
      <c r="Y64" s="259">
        <v>0</v>
      </c>
      <c r="Z64" s="259">
        <v>0</v>
      </c>
      <c r="AA64" s="259">
        <v>0</v>
      </c>
      <c r="AB64" s="259">
        <v>0</v>
      </c>
      <c r="AC64" s="259">
        <v>2579.680259499537</v>
      </c>
      <c r="AD64" s="259">
        <v>-2579.680259499537</v>
      </c>
      <c r="AE64" s="262">
        <v>2579.680259499537</v>
      </c>
      <c r="AF64" s="258">
        <v>128984.01297497684</v>
      </c>
      <c r="AG64" s="259">
        <v>0</v>
      </c>
      <c r="AH64" s="259">
        <v>0</v>
      </c>
      <c r="AI64" s="259">
        <v>0</v>
      </c>
      <c r="AJ64" s="259">
        <v>128984.01297497684</v>
      </c>
      <c r="AK64" s="259">
        <v>0</v>
      </c>
      <c r="AL64" s="259">
        <v>0</v>
      </c>
      <c r="AM64" s="259">
        <v>128984.01297497684</v>
      </c>
      <c r="AN64" s="259">
        <v>78630.974860982387</v>
      </c>
      <c r="AO64" s="262">
        <v>50353.038113994451</v>
      </c>
      <c r="AP64" s="247"/>
      <c r="AQ64" s="263">
        <v>50353.038113490918</v>
      </c>
      <c r="AR64" s="264">
        <v>0</v>
      </c>
      <c r="AS64" s="264">
        <v>0</v>
      </c>
      <c r="AT64" s="264">
        <v>0</v>
      </c>
      <c r="AU64" s="264">
        <v>0</v>
      </c>
      <c r="AV64" s="264">
        <v>0</v>
      </c>
      <c r="AW64" s="264">
        <v>0</v>
      </c>
      <c r="AX64" s="264">
        <v>0</v>
      </c>
      <c r="AY64" s="264">
        <v>0</v>
      </c>
      <c r="AZ64" s="264">
        <v>0</v>
      </c>
      <c r="BA64" s="264">
        <v>0</v>
      </c>
      <c r="BB64" s="265">
        <v>0</v>
      </c>
    </row>
    <row r="65" spans="2:54" s="213" customFormat="1" ht="13.5" customHeight="1" x14ac:dyDescent="0.2">
      <c r="B65" s="251" t="s">
        <v>643</v>
      </c>
      <c r="C65" s="252"/>
      <c r="D65" s="253"/>
      <c r="E65" s="254" t="s">
        <v>710</v>
      </c>
      <c r="F65" s="252"/>
      <c r="G65" s="252"/>
      <c r="H65" s="255" t="s">
        <v>711</v>
      </c>
      <c r="I65" s="256">
        <v>32509</v>
      </c>
      <c r="J65" s="257">
        <v>50</v>
      </c>
      <c r="K65" s="258">
        <v>274924.65535217797</v>
      </c>
      <c r="L65" s="259">
        <v>228074.56267377202</v>
      </c>
      <c r="M65" s="259">
        <v>0</v>
      </c>
      <c r="N65" s="259">
        <v>0</v>
      </c>
      <c r="O65" s="259">
        <v>46850.092678405956</v>
      </c>
      <c r="P65" s="259">
        <v>0</v>
      </c>
      <c r="Q65" s="259">
        <v>0</v>
      </c>
      <c r="R65" s="259">
        <v>46850.092678405956</v>
      </c>
      <c r="S65" s="259">
        <v>3420.2128468294632</v>
      </c>
      <c r="T65" s="260">
        <v>43429.879831576494</v>
      </c>
      <c r="U65" s="261">
        <v>0</v>
      </c>
      <c r="V65" s="259">
        <v>0</v>
      </c>
      <c r="W65" s="259">
        <v>0</v>
      </c>
      <c r="X65" s="259">
        <v>0</v>
      </c>
      <c r="Y65" s="259">
        <v>0</v>
      </c>
      <c r="Z65" s="259">
        <v>0</v>
      </c>
      <c r="AA65" s="259">
        <v>0</v>
      </c>
      <c r="AB65" s="259">
        <v>0</v>
      </c>
      <c r="AC65" s="259">
        <v>5498.4931070435596</v>
      </c>
      <c r="AD65" s="259">
        <v>-5498.4931070435596</v>
      </c>
      <c r="AE65" s="262">
        <v>5498.4931070435596</v>
      </c>
      <c r="AF65" s="258">
        <v>274924.65535217797</v>
      </c>
      <c r="AG65" s="259">
        <v>228074.56267377202</v>
      </c>
      <c r="AH65" s="259">
        <v>0</v>
      </c>
      <c r="AI65" s="259">
        <v>0</v>
      </c>
      <c r="AJ65" s="259">
        <v>46850.092678405956</v>
      </c>
      <c r="AK65" s="259">
        <v>0</v>
      </c>
      <c r="AL65" s="259">
        <v>0</v>
      </c>
      <c r="AM65" s="259">
        <v>46850.092678405956</v>
      </c>
      <c r="AN65" s="259">
        <v>-2078.2802602140964</v>
      </c>
      <c r="AO65" s="262">
        <v>48928.37293862005</v>
      </c>
      <c r="AP65" s="247"/>
      <c r="AQ65" s="263">
        <v>48928.372938130764</v>
      </c>
      <c r="AR65" s="264">
        <v>0</v>
      </c>
      <c r="AS65" s="264">
        <v>0</v>
      </c>
      <c r="AT65" s="264">
        <v>0</v>
      </c>
      <c r="AU65" s="264">
        <v>0</v>
      </c>
      <c r="AV65" s="264">
        <v>0</v>
      </c>
      <c r="AW65" s="264">
        <v>0</v>
      </c>
      <c r="AX65" s="264">
        <v>0</v>
      </c>
      <c r="AY65" s="264">
        <v>0</v>
      </c>
      <c r="AZ65" s="264">
        <v>0</v>
      </c>
      <c r="BA65" s="264">
        <v>0</v>
      </c>
      <c r="BB65" s="265">
        <v>0</v>
      </c>
    </row>
    <row r="66" spans="2:54" s="213" customFormat="1" ht="13.5" customHeight="1" x14ac:dyDescent="0.2">
      <c r="B66" s="251" t="s">
        <v>655</v>
      </c>
      <c r="C66" s="252"/>
      <c r="D66" s="253"/>
      <c r="E66" s="254" t="s">
        <v>712</v>
      </c>
      <c r="F66" s="252"/>
      <c r="G66" s="252"/>
      <c r="H66" s="255" t="s">
        <v>713</v>
      </c>
      <c r="I66" s="256">
        <v>25934</v>
      </c>
      <c r="J66" s="257">
        <v>50</v>
      </c>
      <c r="K66" s="258">
        <v>1511.8164967562559</v>
      </c>
      <c r="L66" s="259">
        <v>0</v>
      </c>
      <c r="M66" s="259">
        <v>0</v>
      </c>
      <c r="N66" s="259">
        <v>0</v>
      </c>
      <c r="O66" s="259">
        <v>1511.8164967562559</v>
      </c>
      <c r="P66" s="259">
        <v>0</v>
      </c>
      <c r="Q66" s="259">
        <v>0</v>
      </c>
      <c r="R66" s="259">
        <v>1511.8164967562559</v>
      </c>
      <c r="S66" s="259">
        <v>1511.8164967562559</v>
      </c>
      <c r="T66" s="260">
        <v>0</v>
      </c>
      <c r="U66" s="261">
        <v>0</v>
      </c>
      <c r="V66" s="259">
        <v>0</v>
      </c>
      <c r="W66" s="259">
        <v>0</v>
      </c>
      <c r="X66" s="259">
        <v>0</v>
      </c>
      <c r="Y66" s="259">
        <v>0</v>
      </c>
      <c r="Z66" s="259">
        <v>0</v>
      </c>
      <c r="AA66" s="259">
        <v>0</v>
      </c>
      <c r="AB66" s="259">
        <v>0</v>
      </c>
      <c r="AC66" s="259">
        <v>0</v>
      </c>
      <c r="AD66" s="259">
        <v>0</v>
      </c>
      <c r="AE66" s="262">
        <v>0</v>
      </c>
      <c r="AF66" s="258">
        <v>1511.8164967562559</v>
      </c>
      <c r="AG66" s="259">
        <v>0</v>
      </c>
      <c r="AH66" s="259">
        <v>0</v>
      </c>
      <c r="AI66" s="259">
        <v>0</v>
      </c>
      <c r="AJ66" s="259">
        <v>1511.8164967562559</v>
      </c>
      <c r="AK66" s="259">
        <v>0</v>
      </c>
      <c r="AL66" s="259">
        <v>0</v>
      </c>
      <c r="AM66" s="259">
        <v>1511.8164967562559</v>
      </c>
      <c r="AN66" s="259">
        <v>1511.8164967562559</v>
      </c>
      <c r="AO66" s="262">
        <v>0</v>
      </c>
      <c r="AP66" s="247"/>
      <c r="AQ66" s="263">
        <v>0</v>
      </c>
      <c r="AR66" s="264">
        <v>0</v>
      </c>
      <c r="AS66" s="264">
        <v>0</v>
      </c>
      <c r="AT66" s="264">
        <v>0</v>
      </c>
      <c r="AU66" s="264">
        <v>0</v>
      </c>
      <c r="AV66" s="264">
        <v>0</v>
      </c>
      <c r="AW66" s="264">
        <v>0</v>
      </c>
      <c r="AX66" s="264">
        <v>0</v>
      </c>
      <c r="AY66" s="264">
        <v>0</v>
      </c>
      <c r="AZ66" s="264">
        <v>0</v>
      </c>
      <c r="BA66" s="264">
        <v>0</v>
      </c>
      <c r="BB66" s="265">
        <v>0</v>
      </c>
    </row>
    <row r="67" spans="2:54" s="213" customFormat="1" ht="13.5" customHeight="1" x14ac:dyDescent="0.2">
      <c r="B67" s="251" t="s">
        <v>643</v>
      </c>
      <c r="C67" s="252"/>
      <c r="D67" s="253"/>
      <c r="E67" s="254" t="s">
        <v>714</v>
      </c>
      <c r="F67" s="252"/>
      <c r="G67" s="252"/>
      <c r="H67" s="255" t="s">
        <v>715</v>
      </c>
      <c r="I67" s="256">
        <v>34700</v>
      </c>
      <c r="J67" s="257">
        <v>50</v>
      </c>
      <c r="K67" s="258">
        <v>69627.702154772938</v>
      </c>
      <c r="L67" s="259">
        <v>64610.930259499539</v>
      </c>
      <c r="M67" s="259">
        <v>0</v>
      </c>
      <c r="N67" s="259">
        <v>0</v>
      </c>
      <c r="O67" s="259">
        <v>5016.7718952733994</v>
      </c>
      <c r="P67" s="259">
        <v>0</v>
      </c>
      <c r="Q67" s="259">
        <v>0</v>
      </c>
      <c r="R67" s="259">
        <v>5016.7718952733994</v>
      </c>
      <c r="S67" s="259">
        <v>187.5394823013433</v>
      </c>
      <c r="T67" s="260">
        <v>4829.2324129720564</v>
      </c>
      <c r="U67" s="261">
        <v>0</v>
      </c>
      <c r="V67" s="259">
        <v>0</v>
      </c>
      <c r="W67" s="259">
        <v>0</v>
      </c>
      <c r="X67" s="259">
        <v>0</v>
      </c>
      <c r="Y67" s="259">
        <v>0</v>
      </c>
      <c r="Z67" s="259">
        <v>0</v>
      </c>
      <c r="AA67" s="259">
        <v>0</v>
      </c>
      <c r="AB67" s="259">
        <v>0</v>
      </c>
      <c r="AC67" s="259">
        <v>1392.5540430954588</v>
      </c>
      <c r="AD67" s="259">
        <v>-1392.5540430954588</v>
      </c>
      <c r="AE67" s="262">
        <v>1392.5540430954588</v>
      </c>
      <c r="AF67" s="258">
        <v>69627.702154772938</v>
      </c>
      <c r="AG67" s="259">
        <v>64610.930259499539</v>
      </c>
      <c r="AH67" s="259">
        <v>0</v>
      </c>
      <c r="AI67" s="259">
        <v>0</v>
      </c>
      <c r="AJ67" s="259">
        <v>5016.7718952733994</v>
      </c>
      <c r="AK67" s="259">
        <v>0</v>
      </c>
      <c r="AL67" s="259">
        <v>0</v>
      </c>
      <c r="AM67" s="259">
        <v>5016.7718952733994</v>
      </c>
      <c r="AN67" s="259">
        <v>-1205.0145607941156</v>
      </c>
      <c r="AO67" s="262">
        <v>6221.7864560675152</v>
      </c>
      <c r="AP67" s="247"/>
      <c r="AQ67" s="263">
        <v>6221.7864560052976</v>
      </c>
      <c r="AR67" s="264">
        <v>0</v>
      </c>
      <c r="AS67" s="264">
        <v>0</v>
      </c>
      <c r="AT67" s="264">
        <v>0</v>
      </c>
      <c r="AU67" s="264">
        <v>0</v>
      </c>
      <c r="AV67" s="264">
        <v>0</v>
      </c>
      <c r="AW67" s="264">
        <v>0</v>
      </c>
      <c r="AX67" s="264">
        <v>0</v>
      </c>
      <c r="AY67" s="264">
        <v>0</v>
      </c>
      <c r="AZ67" s="264">
        <v>0</v>
      </c>
      <c r="BA67" s="264">
        <v>0</v>
      </c>
      <c r="BB67" s="265">
        <v>0</v>
      </c>
    </row>
    <row r="68" spans="2:54" s="213" customFormat="1" ht="13.5" customHeight="1" x14ac:dyDescent="0.2">
      <c r="B68" s="251" t="s">
        <v>643</v>
      </c>
      <c r="C68" s="252"/>
      <c r="D68" s="253"/>
      <c r="E68" s="254" t="s">
        <v>716</v>
      </c>
      <c r="F68" s="252"/>
      <c r="G68" s="252"/>
      <c r="H68" s="255" t="s">
        <v>717</v>
      </c>
      <c r="I68" s="256">
        <v>27395</v>
      </c>
      <c r="J68" s="257">
        <v>50</v>
      </c>
      <c r="K68" s="258">
        <v>7635.8317886932346</v>
      </c>
      <c r="L68" s="259">
        <v>0</v>
      </c>
      <c r="M68" s="259">
        <v>0</v>
      </c>
      <c r="N68" s="259">
        <v>0</v>
      </c>
      <c r="O68" s="259">
        <v>7635.8317886932346</v>
      </c>
      <c r="P68" s="259">
        <v>0</v>
      </c>
      <c r="Q68" s="259">
        <v>0</v>
      </c>
      <c r="R68" s="259">
        <v>7635.8317886932346</v>
      </c>
      <c r="S68" s="259">
        <v>5708.7643844609202</v>
      </c>
      <c r="T68" s="260">
        <v>1927.0674042323144</v>
      </c>
      <c r="U68" s="261">
        <v>0</v>
      </c>
      <c r="V68" s="259">
        <v>0</v>
      </c>
      <c r="W68" s="259">
        <v>0</v>
      </c>
      <c r="X68" s="259">
        <v>0</v>
      </c>
      <c r="Y68" s="259">
        <v>0</v>
      </c>
      <c r="Z68" s="259">
        <v>0</v>
      </c>
      <c r="AA68" s="259">
        <v>0</v>
      </c>
      <c r="AB68" s="259">
        <v>0</v>
      </c>
      <c r="AC68" s="259">
        <v>152.71663577386468</v>
      </c>
      <c r="AD68" s="259">
        <v>-152.71663577386468</v>
      </c>
      <c r="AE68" s="262">
        <v>152.71663577386468</v>
      </c>
      <c r="AF68" s="258">
        <v>7635.8317886932346</v>
      </c>
      <c r="AG68" s="259">
        <v>0</v>
      </c>
      <c r="AH68" s="259">
        <v>0</v>
      </c>
      <c r="AI68" s="259">
        <v>0</v>
      </c>
      <c r="AJ68" s="259">
        <v>7635.8317886932346</v>
      </c>
      <c r="AK68" s="259">
        <v>0</v>
      </c>
      <c r="AL68" s="259">
        <v>0</v>
      </c>
      <c r="AM68" s="259">
        <v>7635.8317886932346</v>
      </c>
      <c r="AN68" s="259">
        <v>5556.0477486870559</v>
      </c>
      <c r="AO68" s="262">
        <v>2079.7840400061787</v>
      </c>
      <c r="AP68" s="247"/>
      <c r="AQ68" s="263">
        <v>2079.7840399853808</v>
      </c>
      <c r="AR68" s="264">
        <v>0</v>
      </c>
      <c r="AS68" s="264">
        <v>0</v>
      </c>
      <c r="AT68" s="264">
        <v>0</v>
      </c>
      <c r="AU68" s="264">
        <v>0</v>
      </c>
      <c r="AV68" s="264">
        <v>0</v>
      </c>
      <c r="AW68" s="264">
        <v>0</v>
      </c>
      <c r="AX68" s="264">
        <v>0</v>
      </c>
      <c r="AY68" s="264">
        <v>0</v>
      </c>
      <c r="AZ68" s="264">
        <v>0</v>
      </c>
      <c r="BA68" s="264">
        <v>0</v>
      </c>
      <c r="BB68" s="265">
        <v>0</v>
      </c>
    </row>
    <row r="69" spans="2:54" s="213" customFormat="1" ht="13.5" customHeight="1" x14ac:dyDescent="0.2">
      <c r="B69" s="251" t="s">
        <v>718</v>
      </c>
      <c r="C69" s="252"/>
      <c r="D69" s="253"/>
      <c r="E69" s="254" t="s">
        <v>719</v>
      </c>
      <c r="F69" s="252"/>
      <c r="G69" s="252"/>
      <c r="H69" s="255" t="s">
        <v>720</v>
      </c>
      <c r="I69" s="256">
        <v>33239</v>
      </c>
      <c r="J69" s="257">
        <v>10</v>
      </c>
      <c r="K69" s="258">
        <v>10151.181649675626</v>
      </c>
      <c r="L69" s="259">
        <v>0</v>
      </c>
      <c r="M69" s="259">
        <v>0</v>
      </c>
      <c r="N69" s="259">
        <v>0</v>
      </c>
      <c r="O69" s="259">
        <v>10151.181649675626</v>
      </c>
      <c r="P69" s="259">
        <v>0</v>
      </c>
      <c r="Q69" s="259">
        <v>0</v>
      </c>
      <c r="R69" s="259">
        <v>10151.181649675626</v>
      </c>
      <c r="S69" s="259">
        <v>6867.861831943158</v>
      </c>
      <c r="T69" s="260">
        <v>3283.3198177324675</v>
      </c>
      <c r="U69" s="261">
        <v>0</v>
      </c>
      <c r="V69" s="259">
        <v>0</v>
      </c>
      <c r="W69" s="259">
        <v>0</v>
      </c>
      <c r="X69" s="259">
        <v>0</v>
      </c>
      <c r="Y69" s="259">
        <v>0</v>
      </c>
      <c r="Z69" s="259">
        <v>0</v>
      </c>
      <c r="AA69" s="259">
        <v>0</v>
      </c>
      <c r="AB69" s="259">
        <v>0</v>
      </c>
      <c r="AC69" s="259">
        <v>1015.1181649675625</v>
      </c>
      <c r="AD69" s="259">
        <v>-1015.1181649675625</v>
      </c>
      <c r="AE69" s="262">
        <v>1015.1181649675625</v>
      </c>
      <c r="AF69" s="258">
        <v>10151.181649675626</v>
      </c>
      <c r="AG69" s="259">
        <v>0</v>
      </c>
      <c r="AH69" s="259">
        <v>0</v>
      </c>
      <c r="AI69" s="259">
        <v>0</v>
      </c>
      <c r="AJ69" s="259">
        <v>10151.181649675626</v>
      </c>
      <c r="AK69" s="259">
        <v>0</v>
      </c>
      <c r="AL69" s="259">
        <v>0</v>
      </c>
      <c r="AM69" s="259">
        <v>10151.181649675626</v>
      </c>
      <c r="AN69" s="259">
        <v>5852.7436669755953</v>
      </c>
      <c r="AO69" s="262">
        <v>4298.4379827000303</v>
      </c>
      <c r="AP69" s="247"/>
      <c r="AQ69" s="263">
        <v>0</v>
      </c>
      <c r="AR69" s="264">
        <v>0</v>
      </c>
      <c r="AS69" s="264">
        <v>0</v>
      </c>
      <c r="AT69" s="264">
        <v>0</v>
      </c>
      <c r="AU69" s="264">
        <v>0</v>
      </c>
      <c r="AV69" s="264">
        <v>0</v>
      </c>
      <c r="AW69" s="264">
        <v>0</v>
      </c>
      <c r="AX69" s="264">
        <v>0</v>
      </c>
      <c r="AY69" s="264">
        <v>0</v>
      </c>
      <c r="AZ69" s="264">
        <v>0</v>
      </c>
      <c r="BA69" s="264">
        <v>4298.4379826570457</v>
      </c>
      <c r="BB69" s="265">
        <v>0</v>
      </c>
    </row>
    <row r="70" spans="2:54" s="213" customFormat="1" ht="13.5" customHeight="1" x14ac:dyDescent="0.2">
      <c r="B70" s="251" t="s">
        <v>643</v>
      </c>
      <c r="C70" s="252"/>
      <c r="D70" s="253"/>
      <c r="E70" s="254" t="s">
        <v>721</v>
      </c>
      <c r="F70" s="252"/>
      <c r="G70" s="252"/>
      <c r="H70" s="255" t="s">
        <v>722</v>
      </c>
      <c r="I70" s="256">
        <v>29952</v>
      </c>
      <c r="J70" s="257">
        <v>50</v>
      </c>
      <c r="K70" s="258">
        <v>12318.118628359593</v>
      </c>
      <c r="L70" s="259">
        <v>0</v>
      </c>
      <c r="M70" s="259">
        <v>0</v>
      </c>
      <c r="N70" s="259">
        <v>0</v>
      </c>
      <c r="O70" s="259">
        <v>12318.118628359593</v>
      </c>
      <c r="P70" s="259">
        <v>0</v>
      </c>
      <c r="Q70" s="259">
        <v>0</v>
      </c>
      <c r="R70" s="259">
        <v>12318.118628359593</v>
      </c>
      <c r="S70" s="259">
        <v>7317.58186592524</v>
      </c>
      <c r="T70" s="260">
        <v>5000.5367624343526</v>
      </c>
      <c r="U70" s="261">
        <v>0</v>
      </c>
      <c r="V70" s="259">
        <v>0</v>
      </c>
      <c r="W70" s="259">
        <v>0</v>
      </c>
      <c r="X70" s="259">
        <v>0</v>
      </c>
      <c r="Y70" s="259">
        <v>0</v>
      </c>
      <c r="Z70" s="259">
        <v>0</v>
      </c>
      <c r="AA70" s="259">
        <v>0</v>
      </c>
      <c r="AB70" s="259">
        <v>0</v>
      </c>
      <c r="AC70" s="259">
        <v>246.36237256719184</v>
      </c>
      <c r="AD70" s="259">
        <v>-246.36237256719184</v>
      </c>
      <c r="AE70" s="262">
        <v>246.36237256719184</v>
      </c>
      <c r="AF70" s="258">
        <v>12318.118628359593</v>
      </c>
      <c r="AG70" s="259">
        <v>0</v>
      </c>
      <c r="AH70" s="259">
        <v>0</v>
      </c>
      <c r="AI70" s="259">
        <v>0</v>
      </c>
      <c r="AJ70" s="259">
        <v>12318.118628359593</v>
      </c>
      <c r="AK70" s="259">
        <v>0</v>
      </c>
      <c r="AL70" s="259">
        <v>0</v>
      </c>
      <c r="AM70" s="259">
        <v>12318.118628359593</v>
      </c>
      <c r="AN70" s="259">
        <v>7071.2194933580486</v>
      </c>
      <c r="AO70" s="262">
        <v>5246.899135001544</v>
      </c>
      <c r="AP70" s="247"/>
      <c r="AQ70" s="263">
        <v>5246.8991349490752</v>
      </c>
      <c r="AR70" s="264">
        <v>0</v>
      </c>
      <c r="AS70" s="264">
        <v>0</v>
      </c>
      <c r="AT70" s="264">
        <v>0</v>
      </c>
      <c r="AU70" s="264">
        <v>0</v>
      </c>
      <c r="AV70" s="264">
        <v>0</v>
      </c>
      <c r="AW70" s="264">
        <v>0</v>
      </c>
      <c r="AX70" s="264">
        <v>0</v>
      </c>
      <c r="AY70" s="264">
        <v>0</v>
      </c>
      <c r="AZ70" s="264">
        <v>0</v>
      </c>
      <c r="BA70" s="264">
        <v>0</v>
      </c>
      <c r="BB70" s="265">
        <v>0</v>
      </c>
    </row>
    <row r="71" spans="2:54" s="213" customFormat="1" ht="13.5" customHeight="1" x14ac:dyDescent="0.2">
      <c r="B71" s="251" t="s">
        <v>643</v>
      </c>
      <c r="C71" s="252"/>
      <c r="D71" s="253"/>
      <c r="E71" s="254" t="s">
        <v>723</v>
      </c>
      <c r="F71" s="252"/>
      <c r="G71" s="252"/>
      <c r="H71" s="255" t="s">
        <v>724</v>
      </c>
      <c r="I71" s="256">
        <v>31413</v>
      </c>
      <c r="J71" s="257">
        <v>50</v>
      </c>
      <c r="K71" s="258">
        <v>72719.242354031507</v>
      </c>
      <c r="L71" s="259">
        <v>0</v>
      </c>
      <c r="M71" s="259">
        <v>0</v>
      </c>
      <c r="N71" s="259">
        <v>0</v>
      </c>
      <c r="O71" s="259">
        <v>72719.242354031507</v>
      </c>
      <c r="P71" s="259">
        <v>0</v>
      </c>
      <c r="Q71" s="259">
        <v>0</v>
      </c>
      <c r="R71" s="259">
        <v>72719.242354031507</v>
      </c>
      <c r="S71" s="259">
        <v>40308.313542632073</v>
      </c>
      <c r="T71" s="260">
        <v>32410.928811399433</v>
      </c>
      <c r="U71" s="261">
        <v>0</v>
      </c>
      <c r="V71" s="259">
        <v>0</v>
      </c>
      <c r="W71" s="259">
        <v>0</v>
      </c>
      <c r="X71" s="259">
        <v>0</v>
      </c>
      <c r="Y71" s="259">
        <v>0</v>
      </c>
      <c r="Z71" s="259">
        <v>0</v>
      </c>
      <c r="AA71" s="259">
        <v>0</v>
      </c>
      <c r="AB71" s="259">
        <v>0</v>
      </c>
      <c r="AC71" s="259">
        <v>1454.3848470806302</v>
      </c>
      <c r="AD71" s="259">
        <v>-1454.3848470806302</v>
      </c>
      <c r="AE71" s="262">
        <v>1454.3848470806302</v>
      </c>
      <c r="AF71" s="258">
        <v>72719.242354031507</v>
      </c>
      <c r="AG71" s="259">
        <v>0</v>
      </c>
      <c r="AH71" s="259">
        <v>0</v>
      </c>
      <c r="AI71" s="259">
        <v>0</v>
      </c>
      <c r="AJ71" s="259">
        <v>72719.242354031507</v>
      </c>
      <c r="AK71" s="259">
        <v>0</v>
      </c>
      <c r="AL71" s="259">
        <v>0</v>
      </c>
      <c r="AM71" s="259">
        <v>72719.242354031507</v>
      </c>
      <c r="AN71" s="259">
        <v>38853.92869555144</v>
      </c>
      <c r="AO71" s="262">
        <v>33865.313658480067</v>
      </c>
      <c r="AP71" s="247"/>
      <c r="AQ71" s="263">
        <v>33865.313658141415</v>
      </c>
      <c r="AR71" s="264">
        <v>0</v>
      </c>
      <c r="AS71" s="264">
        <v>0</v>
      </c>
      <c r="AT71" s="264">
        <v>0</v>
      </c>
      <c r="AU71" s="264">
        <v>0</v>
      </c>
      <c r="AV71" s="264">
        <v>0</v>
      </c>
      <c r="AW71" s="264">
        <v>0</v>
      </c>
      <c r="AX71" s="264">
        <v>0</v>
      </c>
      <c r="AY71" s="264">
        <v>0</v>
      </c>
      <c r="AZ71" s="264">
        <v>0</v>
      </c>
      <c r="BA71" s="264">
        <v>0</v>
      </c>
      <c r="BB71" s="265">
        <v>0</v>
      </c>
    </row>
    <row r="72" spans="2:54" s="213" customFormat="1" ht="13.5" customHeight="1" x14ac:dyDescent="0.2">
      <c r="B72" s="251" t="s">
        <v>643</v>
      </c>
      <c r="C72" s="252"/>
      <c r="D72" s="253"/>
      <c r="E72" s="254" t="s">
        <v>725</v>
      </c>
      <c r="F72" s="252"/>
      <c r="G72" s="252"/>
      <c r="H72" s="255" t="s">
        <v>726</v>
      </c>
      <c r="I72" s="256">
        <v>39052</v>
      </c>
      <c r="J72" s="257">
        <v>50</v>
      </c>
      <c r="K72" s="258">
        <v>28585.495829471733</v>
      </c>
      <c r="L72" s="259">
        <v>0</v>
      </c>
      <c r="M72" s="259">
        <v>0</v>
      </c>
      <c r="N72" s="259">
        <v>0</v>
      </c>
      <c r="O72" s="259">
        <v>28585.495829471733</v>
      </c>
      <c r="P72" s="259">
        <v>0</v>
      </c>
      <c r="Q72" s="259">
        <v>0</v>
      </c>
      <c r="R72" s="259">
        <v>28585.495829471733</v>
      </c>
      <c r="S72" s="259">
        <v>11818.147590361445</v>
      </c>
      <c r="T72" s="260">
        <v>16767.348239110288</v>
      </c>
      <c r="U72" s="261">
        <v>0</v>
      </c>
      <c r="V72" s="259">
        <v>0</v>
      </c>
      <c r="W72" s="259">
        <v>0</v>
      </c>
      <c r="X72" s="259">
        <v>0</v>
      </c>
      <c r="Y72" s="259">
        <v>0</v>
      </c>
      <c r="Z72" s="259">
        <v>0</v>
      </c>
      <c r="AA72" s="259">
        <v>0</v>
      </c>
      <c r="AB72" s="259">
        <v>0</v>
      </c>
      <c r="AC72" s="259">
        <v>571.70991658943467</v>
      </c>
      <c r="AD72" s="259">
        <v>-571.70991658943467</v>
      </c>
      <c r="AE72" s="262">
        <v>571.70991658943467</v>
      </c>
      <c r="AF72" s="258">
        <v>28585.495829471733</v>
      </c>
      <c r="AG72" s="259">
        <v>0</v>
      </c>
      <c r="AH72" s="259">
        <v>0</v>
      </c>
      <c r="AI72" s="259">
        <v>0</v>
      </c>
      <c r="AJ72" s="259">
        <v>28585.495829471733</v>
      </c>
      <c r="AK72" s="259">
        <v>0</v>
      </c>
      <c r="AL72" s="259">
        <v>0</v>
      </c>
      <c r="AM72" s="259">
        <v>28585.495829471733</v>
      </c>
      <c r="AN72" s="259">
        <v>11246.43767377201</v>
      </c>
      <c r="AO72" s="262">
        <v>17339.05815569972</v>
      </c>
      <c r="AP72" s="247"/>
      <c r="AQ72" s="263">
        <v>17339.058155526331</v>
      </c>
      <c r="AR72" s="264">
        <v>0</v>
      </c>
      <c r="AS72" s="264">
        <v>0</v>
      </c>
      <c r="AT72" s="264">
        <v>0</v>
      </c>
      <c r="AU72" s="264">
        <v>0</v>
      </c>
      <c r="AV72" s="264">
        <v>0</v>
      </c>
      <c r="AW72" s="264">
        <v>0</v>
      </c>
      <c r="AX72" s="264">
        <v>0</v>
      </c>
      <c r="AY72" s="264">
        <v>0</v>
      </c>
      <c r="AZ72" s="264">
        <v>0</v>
      </c>
      <c r="BA72" s="264">
        <v>0</v>
      </c>
      <c r="BB72" s="265">
        <v>0</v>
      </c>
    </row>
    <row r="73" spans="2:54" s="213" customFormat="1" ht="13.5" customHeight="1" x14ac:dyDescent="0.2">
      <c r="B73" s="251" t="s">
        <v>655</v>
      </c>
      <c r="C73" s="252"/>
      <c r="D73" s="253"/>
      <c r="E73" s="254" t="s">
        <v>727</v>
      </c>
      <c r="F73" s="252"/>
      <c r="G73" s="252"/>
      <c r="H73" s="255" t="s">
        <v>728</v>
      </c>
      <c r="I73" s="256">
        <v>39173</v>
      </c>
      <c r="J73" s="257">
        <v>50</v>
      </c>
      <c r="K73" s="258">
        <v>90756.487488415209</v>
      </c>
      <c r="L73" s="259">
        <v>90756.487488415209</v>
      </c>
      <c r="M73" s="259">
        <v>0</v>
      </c>
      <c r="N73" s="259">
        <v>0</v>
      </c>
      <c r="O73" s="259">
        <v>0</v>
      </c>
      <c r="P73" s="259">
        <v>0</v>
      </c>
      <c r="Q73" s="259">
        <v>0</v>
      </c>
      <c r="R73" s="259">
        <v>0</v>
      </c>
      <c r="S73" s="259">
        <v>0</v>
      </c>
      <c r="T73" s="260">
        <v>0</v>
      </c>
      <c r="U73" s="261">
        <v>0</v>
      </c>
      <c r="V73" s="259">
        <v>0</v>
      </c>
      <c r="W73" s="259">
        <v>0</v>
      </c>
      <c r="X73" s="259">
        <v>0</v>
      </c>
      <c r="Y73" s="259">
        <v>0</v>
      </c>
      <c r="Z73" s="259">
        <v>0</v>
      </c>
      <c r="AA73" s="259">
        <v>0</v>
      </c>
      <c r="AB73" s="259">
        <v>0</v>
      </c>
      <c r="AC73" s="259">
        <v>0</v>
      </c>
      <c r="AD73" s="259">
        <v>0</v>
      </c>
      <c r="AE73" s="262">
        <v>0</v>
      </c>
      <c r="AF73" s="258">
        <v>90756.487488415209</v>
      </c>
      <c r="AG73" s="259">
        <v>90756.487488415209</v>
      </c>
      <c r="AH73" s="259">
        <v>0</v>
      </c>
      <c r="AI73" s="259">
        <v>0</v>
      </c>
      <c r="AJ73" s="259">
        <v>0</v>
      </c>
      <c r="AK73" s="259">
        <v>0</v>
      </c>
      <c r="AL73" s="259">
        <v>0</v>
      </c>
      <c r="AM73" s="259">
        <v>0</v>
      </c>
      <c r="AN73" s="259">
        <v>0</v>
      </c>
      <c r="AO73" s="262">
        <v>0</v>
      </c>
      <c r="AP73" s="247"/>
      <c r="AQ73" s="263">
        <v>0</v>
      </c>
      <c r="AR73" s="264">
        <v>0</v>
      </c>
      <c r="AS73" s="264">
        <v>0</v>
      </c>
      <c r="AT73" s="264">
        <v>0</v>
      </c>
      <c r="AU73" s="264">
        <v>0</v>
      </c>
      <c r="AV73" s="264">
        <v>0</v>
      </c>
      <c r="AW73" s="264">
        <v>0</v>
      </c>
      <c r="AX73" s="264">
        <v>0</v>
      </c>
      <c r="AY73" s="264">
        <v>0</v>
      </c>
      <c r="AZ73" s="264">
        <v>0</v>
      </c>
      <c r="BA73" s="264">
        <v>0</v>
      </c>
      <c r="BB73" s="265">
        <v>0</v>
      </c>
    </row>
    <row r="74" spans="2:54" s="213" customFormat="1" ht="13.5" customHeight="1" x14ac:dyDescent="0.2">
      <c r="B74" s="251" t="s">
        <v>668</v>
      </c>
      <c r="C74" s="252"/>
      <c r="D74" s="253"/>
      <c r="E74" s="254" t="s">
        <v>729</v>
      </c>
      <c r="F74" s="252"/>
      <c r="G74" s="252"/>
      <c r="H74" s="255" t="s">
        <v>730</v>
      </c>
      <c r="I74" s="256">
        <v>40543</v>
      </c>
      <c r="J74" s="257">
        <v>50</v>
      </c>
      <c r="K74" s="258">
        <v>35514.365152919374</v>
      </c>
      <c r="L74" s="259">
        <v>35514.365152919374</v>
      </c>
      <c r="M74" s="259">
        <v>0</v>
      </c>
      <c r="N74" s="259">
        <v>0</v>
      </c>
      <c r="O74" s="259">
        <v>0</v>
      </c>
      <c r="P74" s="259">
        <v>0</v>
      </c>
      <c r="Q74" s="259">
        <v>0</v>
      </c>
      <c r="R74" s="259">
        <v>0</v>
      </c>
      <c r="S74" s="259">
        <v>0</v>
      </c>
      <c r="T74" s="260">
        <v>0</v>
      </c>
      <c r="U74" s="261">
        <v>0</v>
      </c>
      <c r="V74" s="259">
        <v>0</v>
      </c>
      <c r="W74" s="259">
        <v>0</v>
      </c>
      <c r="X74" s="259">
        <v>0</v>
      </c>
      <c r="Y74" s="259">
        <v>0</v>
      </c>
      <c r="Z74" s="259">
        <v>0</v>
      </c>
      <c r="AA74" s="259">
        <v>0</v>
      </c>
      <c r="AB74" s="259">
        <v>0</v>
      </c>
      <c r="AC74" s="259">
        <v>0</v>
      </c>
      <c r="AD74" s="259">
        <v>0</v>
      </c>
      <c r="AE74" s="262">
        <v>0</v>
      </c>
      <c r="AF74" s="258">
        <v>35514.365152919374</v>
      </c>
      <c r="AG74" s="259">
        <v>35514.365152919374</v>
      </c>
      <c r="AH74" s="259">
        <v>0</v>
      </c>
      <c r="AI74" s="259">
        <v>0</v>
      </c>
      <c r="AJ74" s="259">
        <v>0</v>
      </c>
      <c r="AK74" s="259">
        <v>0</v>
      </c>
      <c r="AL74" s="259">
        <v>0</v>
      </c>
      <c r="AM74" s="259">
        <v>0</v>
      </c>
      <c r="AN74" s="259">
        <v>0</v>
      </c>
      <c r="AO74" s="262">
        <v>0</v>
      </c>
      <c r="AP74" s="247"/>
      <c r="AQ74" s="263">
        <v>0</v>
      </c>
      <c r="AR74" s="264">
        <v>0</v>
      </c>
      <c r="AS74" s="264">
        <v>0</v>
      </c>
      <c r="AT74" s="264">
        <v>0</v>
      </c>
      <c r="AU74" s="264">
        <v>0</v>
      </c>
      <c r="AV74" s="264">
        <v>0</v>
      </c>
      <c r="AW74" s="264">
        <v>0</v>
      </c>
      <c r="AX74" s="264">
        <v>0</v>
      </c>
      <c r="AY74" s="264">
        <v>0</v>
      </c>
      <c r="AZ74" s="264">
        <v>0</v>
      </c>
      <c r="BA74" s="264">
        <v>0</v>
      </c>
      <c r="BB74" s="265">
        <v>0</v>
      </c>
    </row>
    <row r="75" spans="2:54" s="213" customFormat="1" ht="13.5" customHeight="1" x14ac:dyDescent="0.2">
      <c r="B75" s="251" t="s">
        <v>668</v>
      </c>
      <c r="C75" s="252"/>
      <c r="D75" s="253"/>
      <c r="E75" s="254" t="s">
        <v>731</v>
      </c>
      <c r="F75" s="252"/>
      <c r="G75" s="252"/>
      <c r="H75" s="255" t="s">
        <v>732</v>
      </c>
      <c r="I75" s="256">
        <v>40543</v>
      </c>
      <c r="J75" s="257">
        <v>50</v>
      </c>
      <c r="K75" s="258">
        <v>39966.693697868395</v>
      </c>
      <c r="L75" s="259">
        <v>39966.693697868395</v>
      </c>
      <c r="M75" s="259">
        <v>0</v>
      </c>
      <c r="N75" s="259">
        <v>0</v>
      </c>
      <c r="O75" s="259">
        <v>0</v>
      </c>
      <c r="P75" s="259">
        <v>0</v>
      </c>
      <c r="Q75" s="259">
        <v>0</v>
      </c>
      <c r="R75" s="259">
        <v>0</v>
      </c>
      <c r="S75" s="259">
        <v>0</v>
      </c>
      <c r="T75" s="260">
        <v>0</v>
      </c>
      <c r="U75" s="261">
        <v>0</v>
      </c>
      <c r="V75" s="259">
        <v>0</v>
      </c>
      <c r="W75" s="259">
        <v>0</v>
      </c>
      <c r="X75" s="259">
        <v>0</v>
      </c>
      <c r="Y75" s="259">
        <v>0</v>
      </c>
      <c r="Z75" s="259">
        <v>0</v>
      </c>
      <c r="AA75" s="259">
        <v>0</v>
      </c>
      <c r="AB75" s="259">
        <v>0</v>
      </c>
      <c r="AC75" s="259">
        <v>0</v>
      </c>
      <c r="AD75" s="259">
        <v>0</v>
      </c>
      <c r="AE75" s="262">
        <v>0</v>
      </c>
      <c r="AF75" s="258">
        <v>39966.693697868395</v>
      </c>
      <c r="AG75" s="259">
        <v>39966.693697868395</v>
      </c>
      <c r="AH75" s="259">
        <v>0</v>
      </c>
      <c r="AI75" s="259">
        <v>0</v>
      </c>
      <c r="AJ75" s="259">
        <v>0</v>
      </c>
      <c r="AK75" s="259">
        <v>0</v>
      </c>
      <c r="AL75" s="259">
        <v>0</v>
      </c>
      <c r="AM75" s="259">
        <v>0</v>
      </c>
      <c r="AN75" s="259">
        <v>0</v>
      </c>
      <c r="AO75" s="262">
        <v>0</v>
      </c>
      <c r="AP75" s="247"/>
      <c r="AQ75" s="263">
        <v>0</v>
      </c>
      <c r="AR75" s="264">
        <v>0</v>
      </c>
      <c r="AS75" s="264">
        <v>0</v>
      </c>
      <c r="AT75" s="264">
        <v>0</v>
      </c>
      <c r="AU75" s="264">
        <v>0</v>
      </c>
      <c r="AV75" s="264">
        <v>0</v>
      </c>
      <c r="AW75" s="264">
        <v>0</v>
      </c>
      <c r="AX75" s="264">
        <v>0</v>
      </c>
      <c r="AY75" s="264">
        <v>0</v>
      </c>
      <c r="AZ75" s="264">
        <v>0</v>
      </c>
      <c r="BA75" s="264">
        <v>0</v>
      </c>
      <c r="BB75" s="265">
        <v>0</v>
      </c>
    </row>
    <row r="76" spans="2:54" s="213" customFormat="1" ht="13.5" customHeight="1" x14ac:dyDescent="0.2">
      <c r="B76" s="251" t="s">
        <v>668</v>
      </c>
      <c r="C76" s="252"/>
      <c r="D76" s="253"/>
      <c r="E76" s="254" t="s">
        <v>733</v>
      </c>
      <c r="F76" s="252"/>
      <c r="G76" s="252"/>
      <c r="H76" s="255" t="s">
        <v>734</v>
      </c>
      <c r="I76" s="256">
        <v>40543</v>
      </c>
      <c r="J76" s="257">
        <v>50</v>
      </c>
      <c r="K76" s="258">
        <v>91697.752548656164</v>
      </c>
      <c r="L76" s="259">
        <v>91697.752548656164</v>
      </c>
      <c r="M76" s="259">
        <v>0</v>
      </c>
      <c r="N76" s="259">
        <v>0</v>
      </c>
      <c r="O76" s="259">
        <v>0</v>
      </c>
      <c r="P76" s="259">
        <v>0</v>
      </c>
      <c r="Q76" s="259">
        <v>0</v>
      </c>
      <c r="R76" s="259">
        <v>0</v>
      </c>
      <c r="S76" s="259">
        <v>0</v>
      </c>
      <c r="T76" s="260">
        <v>0</v>
      </c>
      <c r="U76" s="261">
        <v>0</v>
      </c>
      <c r="V76" s="259">
        <v>0</v>
      </c>
      <c r="W76" s="259">
        <v>0</v>
      </c>
      <c r="X76" s="259">
        <v>0</v>
      </c>
      <c r="Y76" s="259">
        <v>0</v>
      </c>
      <c r="Z76" s="259">
        <v>0</v>
      </c>
      <c r="AA76" s="259">
        <v>0</v>
      </c>
      <c r="AB76" s="259">
        <v>0</v>
      </c>
      <c r="AC76" s="259">
        <v>0</v>
      </c>
      <c r="AD76" s="259">
        <v>0</v>
      </c>
      <c r="AE76" s="262">
        <v>0</v>
      </c>
      <c r="AF76" s="258">
        <v>91697.752548656164</v>
      </c>
      <c r="AG76" s="259">
        <v>91697.752548656164</v>
      </c>
      <c r="AH76" s="259">
        <v>0</v>
      </c>
      <c r="AI76" s="259">
        <v>0</v>
      </c>
      <c r="AJ76" s="259">
        <v>0</v>
      </c>
      <c r="AK76" s="259">
        <v>0</v>
      </c>
      <c r="AL76" s="259">
        <v>0</v>
      </c>
      <c r="AM76" s="259">
        <v>0</v>
      </c>
      <c r="AN76" s="259">
        <v>0</v>
      </c>
      <c r="AO76" s="262">
        <v>0</v>
      </c>
      <c r="AP76" s="247"/>
      <c r="AQ76" s="263">
        <v>0</v>
      </c>
      <c r="AR76" s="264">
        <v>0</v>
      </c>
      <c r="AS76" s="264">
        <v>0</v>
      </c>
      <c r="AT76" s="264">
        <v>0</v>
      </c>
      <c r="AU76" s="264">
        <v>0</v>
      </c>
      <c r="AV76" s="264">
        <v>0</v>
      </c>
      <c r="AW76" s="264">
        <v>0</v>
      </c>
      <c r="AX76" s="264">
        <v>0</v>
      </c>
      <c r="AY76" s="264">
        <v>0</v>
      </c>
      <c r="AZ76" s="264">
        <v>0</v>
      </c>
      <c r="BA76" s="264">
        <v>0</v>
      </c>
      <c r="BB76" s="265">
        <v>0</v>
      </c>
    </row>
    <row r="77" spans="2:54" s="213" customFormat="1" ht="13.5" customHeight="1" x14ac:dyDescent="0.2">
      <c r="B77" s="251" t="s">
        <v>655</v>
      </c>
      <c r="C77" s="252"/>
      <c r="D77" s="253"/>
      <c r="E77" s="254" t="s">
        <v>735</v>
      </c>
      <c r="F77" s="252"/>
      <c r="G77" s="252"/>
      <c r="H77" s="255" t="s">
        <v>736</v>
      </c>
      <c r="I77" s="256">
        <v>40543</v>
      </c>
      <c r="J77" s="257">
        <v>50</v>
      </c>
      <c r="K77" s="258">
        <v>110968.48934198332</v>
      </c>
      <c r="L77" s="259">
        <v>110968.48934198332</v>
      </c>
      <c r="M77" s="259">
        <v>0</v>
      </c>
      <c r="N77" s="259">
        <v>0</v>
      </c>
      <c r="O77" s="259">
        <v>0</v>
      </c>
      <c r="P77" s="259">
        <v>0</v>
      </c>
      <c r="Q77" s="259">
        <v>0</v>
      </c>
      <c r="R77" s="259">
        <v>0</v>
      </c>
      <c r="S77" s="259">
        <v>0</v>
      </c>
      <c r="T77" s="260">
        <v>0</v>
      </c>
      <c r="U77" s="261">
        <v>0</v>
      </c>
      <c r="V77" s="259">
        <v>0</v>
      </c>
      <c r="W77" s="259">
        <v>0</v>
      </c>
      <c r="X77" s="259">
        <v>0</v>
      </c>
      <c r="Y77" s="259">
        <v>0</v>
      </c>
      <c r="Z77" s="259">
        <v>0</v>
      </c>
      <c r="AA77" s="259">
        <v>0</v>
      </c>
      <c r="AB77" s="259">
        <v>0</v>
      </c>
      <c r="AC77" s="259">
        <v>0</v>
      </c>
      <c r="AD77" s="259">
        <v>0</v>
      </c>
      <c r="AE77" s="262">
        <v>0</v>
      </c>
      <c r="AF77" s="258">
        <v>110968.48934198332</v>
      </c>
      <c r="AG77" s="259">
        <v>110968.48934198332</v>
      </c>
      <c r="AH77" s="259">
        <v>0</v>
      </c>
      <c r="AI77" s="259">
        <v>0</v>
      </c>
      <c r="AJ77" s="259">
        <v>0</v>
      </c>
      <c r="AK77" s="259">
        <v>0</v>
      </c>
      <c r="AL77" s="259">
        <v>0</v>
      </c>
      <c r="AM77" s="259">
        <v>0</v>
      </c>
      <c r="AN77" s="259">
        <v>0</v>
      </c>
      <c r="AO77" s="262">
        <v>0</v>
      </c>
      <c r="AP77" s="247"/>
      <c r="AQ77" s="263">
        <v>0</v>
      </c>
      <c r="AR77" s="264">
        <v>0</v>
      </c>
      <c r="AS77" s="264">
        <v>0</v>
      </c>
      <c r="AT77" s="264">
        <v>0</v>
      </c>
      <c r="AU77" s="264">
        <v>0</v>
      </c>
      <c r="AV77" s="264">
        <v>0</v>
      </c>
      <c r="AW77" s="264">
        <v>0</v>
      </c>
      <c r="AX77" s="264">
        <v>0</v>
      </c>
      <c r="AY77" s="264">
        <v>0</v>
      </c>
      <c r="AZ77" s="264">
        <v>0</v>
      </c>
      <c r="BA77" s="264">
        <v>0</v>
      </c>
      <c r="BB77" s="265">
        <v>0</v>
      </c>
    </row>
    <row r="78" spans="2:54" s="213" customFormat="1" ht="13.5" customHeight="1" x14ac:dyDescent="0.2">
      <c r="B78" s="251" t="s">
        <v>655</v>
      </c>
      <c r="C78" s="252"/>
      <c r="D78" s="253"/>
      <c r="E78" s="254" t="s">
        <v>737</v>
      </c>
      <c r="F78" s="252"/>
      <c r="G78" s="252"/>
      <c r="H78" s="255" t="s">
        <v>738</v>
      </c>
      <c r="I78" s="256">
        <v>40543</v>
      </c>
      <c r="J78" s="257">
        <v>50</v>
      </c>
      <c r="K78" s="258">
        <v>33791.126042632066</v>
      </c>
      <c r="L78" s="259">
        <v>33791.126042632066</v>
      </c>
      <c r="M78" s="259">
        <v>0</v>
      </c>
      <c r="N78" s="259">
        <v>0</v>
      </c>
      <c r="O78" s="259">
        <v>0</v>
      </c>
      <c r="P78" s="259">
        <v>0</v>
      </c>
      <c r="Q78" s="259">
        <v>0</v>
      </c>
      <c r="R78" s="259">
        <v>0</v>
      </c>
      <c r="S78" s="259">
        <v>0</v>
      </c>
      <c r="T78" s="260">
        <v>0</v>
      </c>
      <c r="U78" s="261">
        <v>0</v>
      </c>
      <c r="V78" s="259">
        <v>0</v>
      </c>
      <c r="W78" s="259">
        <v>0</v>
      </c>
      <c r="X78" s="259">
        <v>0</v>
      </c>
      <c r="Y78" s="259">
        <v>0</v>
      </c>
      <c r="Z78" s="259">
        <v>0</v>
      </c>
      <c r="AA78" s="259">
        <v>0</v>
      </c>
      <c r="AB78" s="259">
        <v>0</v>
      </c>
      <c r="AC78" s="259">
        <v>0</v>
      </c>
      <c r="AD78" s="259">
        <v>0</v>
      </c>
      <c r="AE78" s="262">
        <v>0</v>
      </c>
      <c r="AF78" s="258">
        <v>33791.126042632066</v>
      </c>
      <c r="AG78" s="259">
        <v>33791.126042632066</v>
      </c>
      <c r="AH78" s="259">
        <v>0</v>
      </c>
      <c r="AI78" s="259">
        <v>0</v>
      </c>
      <c r="AJ78" s="259">
        <v>0</v>
      </c>
      <c r="AK78" s="259">
        <v>0</v>
      </c>
      <c r="AL78" s="259">
        <v>0</v>
      </c>
      <c r="AM78" s="259">
        <v>0</v>
      </c>
      <c r="AN78" s="259">
        <v>0</v>
      </c>
      <c r="AO78" s="262">
        <v>0</v>
      </c>
      <c r="AP78" s="247"/>
      <c r="AQ78" s="263">
        <v>0</v>
      </c>
      <c r="AR78" s="264">
        <v>0</v>
      </c>
      <c r="AS78" s="264">
        <v>0</v>
      </c>
      <c r="AT78" s="264">
        <v>0</v>
      </c>
      <c r="AU78" s="264">
        <v>0</v>
      </c>
      <c r="AV78" s="264">
        <v>0</v>
      </c>
      <c r="AW78" s="264">
        <v>0</v>
      </c>
      <c r="AX78" s="264">
        <v>0</v>
      </c>
      <c r="AY78" s="264">
        <v>0</v>
      </c>
      <c r="AZ78" s="264">
        <v>0</v>
      </c>
      <c r="BA78" s="264">
        <v>0</v>
      </c>
      <c r="BB78" s="265">
        <v>0</v>
      </c>
    </row>
    <row r="79" spans="2:54" s="213" customFormat="1" ht="13.5" customHeight="1" x14ac:dyDescent="0.2">
      <c r="B79" s="251" t="s">
        <v>739</v>
      </c>
      <c r="C79" s="252"/>
      <c r="D79" s="253"/>
      <c r="E79" s="254" t="s">
        <v>740</v>
      </c>
      <c r="F79" s="252"/>
      <c r="G79" s="252"/>
      <c r="H79" s="255" t="s">
        <v>741</v>
      </c>
      <c r="I79" s="256">
        <v>31778</v>
      </c>
      <c r="J79" s="257">
        <v>22</v>
      </c>
      <c r="K79" s="258">
        <v>1110.7506950880445</v>
      </c>
      <c r="L79" s="259">
        <v>0</v>
      </c>
      <c r="M79" s="259">
        <v>0</v>
      </c>
      <c r="N79" s="259">
        <v>0</v>
      </c>
      <c r="O79" s="259">
        <v>1110.7506950880445</v>
      </c>
      <c r="P79" s="259">
        <v>0</v>
      </c>
      <c r="Q79" s="259">
        <v>0</v>
      </c>
      <c r="R79" s="259">
        <v>1110.7506950880445</v>
      </c>
      <c r="S79" s="259">
        <v>1110.7506950880445</v>
      </c>
      <c r="T79" s="260">
        <v>0</v>
      </c>
      <c r="U79" s="261">
        <v>0</v>
      </c>
      <c r="V79" s="259">
        <v>0</v>
      </c>
      <c r="W79" s="259">
        <v>0</v>
      </c>
      <c r="X79" s="259">
        <v>0</v>
      </c>
      <c r="Y79" s="259">
        <v>0</v>
      </c>
      <c r="Z79" s="259">
        <v>0</v>
      </c>
      <c r="AA79" s="259">
        <v>0</v>
      </c>
      <c r="AB79" s="259">
        <v>0</v>
      </c>
      <c r="AC79" s="259">
        <v>0</v>
      </c>
      <c r="AD79" s="259">
        <v>0</v>
      </c>
      <c r="AE79" s="262">
        <v>0</v>
      </c>
      <c r="AF79" s="258">
        <v>1110.7506950880445</v>
      </c>
      <c r="AG79" s="259">
        <v>0</v>
      </c>
      <c r="AH79" s="259">
        <v>0</v>
      </c>
      <c r="AI79" s="259">
        <v>0</v>
      </c>
      <c r="AJ79" s="259">
        <v>1110.7506950880445</v>
      </c>
      <c r="AK79" s="259">
        <v>0</v>
      </c>
      <c r="AL79" s="259">
        <v>0</v>
      </c>
      <c r="AM79" s="259">
        <v>1110.7506950880445</v>
      </c>
      <c r="AN79" s="259">
        <v>1110.7506950880445</v>
      </c>
      <c r="AO79" s="262">
        <v>0</v>
      </c>
      <c r="AP79" s="247"/>
      <c r="AQ79" s="263">
        <v>0</v>
      </c>
      <c r="AR79" s="264">
        <v>0</v>
      </c>
      <c r="AS79" s="264">
        <v>0</v>
      </c>
      <c r="AT79" s="264">
        <v>0</v>
      </c>
      <c r="AU79" s="264">
        <v>0</v>
      </c>
      <c r="AV79" s="264">
        <v>0</v>
      </c>
      <c r="AW79" s="264">
        <v>0</v>
      </c>
      <c r="AX79" s="264">
        <v>0</v>
      </c>
      <c r="AY79" s="264">
        <v>0</v>
      </c>
      <c r="AZ79" s="264">
        <v>0</v>
      </c>
      <c r="BA79" s="264">
        <v>0</v>
      </c>
      <c r="BB79" s="265">
        <v>0</v>
      </c>
    </row>
    <row r="80" spans="2:54" s="213" customFormat="1" ht="13.5" customHeight="1" x14ac:dyDescent="0.2">
      <c r="B80" s="251" t="s">
        <v>739</v>
      </c>
      <c r="C80" s="252"/>
      <c r="D80" s="253"/>
      <c r="E80" s="254" t="s">
        <v>740</v>
      </c>
      <c r="F80" s="252"/>
      <c r="G80" s="252"/>
      <c r="H80" s="255" t="s">
        <v>742</v>
      </c>
      <c r="I80" s="256">
        <v>31778</v>
      </c>
      <c r="J80" s="257">
        <v>22</v>
      </c>
      <c r="K80" s="258">
        <v>1110.7506950880445</v>
      </c>
      <c r="L80" s="259">
        <v>0</v>
      </c>
      <c r="M80" s="259">
        <v>0</v>
      </c>
      <c r="N80" s="259">
        <v>0</v>
      </c>
      <c r="O80" s="259">
        <v>1110.7506950880445</v>
      </c>
      <c r="P80" s="259">
        <v>0</v>
      </c>
      <c r="Q80" s="259">
        <v>0</v>
      </c>
      <c r="R80" s="259">
        <v>1110.7506950880445</v>
      </c>
      <c r="S80" s="259">
        <v>1110.7506950880445</v>
      </c>
      <c r="T80" s="260">
        <v>0</v>
      </c>
      <c r="U80" s="261">
        <v>0</v>
      </c>
      <c r="V80" s="259">
        <v>0</v>
      </c>
      <c r="W80" s="259">
        <v>0</v>
      </c>
      <c r="X80" s="259">
        <v>0</v>
      </c>
      <c r="Y80" s="259">
        <v>0</v>
      </c>
      <c r="Z80" s="259">
        <v>0</v>
      </c>
      <c r="AA80" s="259">
        <v>0</v>
      </c>
      <c r="AB80" s="259">
        <v>0</v>
      </c>
      <c r="AC80" s="259">
        <v>0</v>
      </c>
      <c r="AD80" s="259">
        <v>0</v>
      </c>
      <c r="AE80" s="262">
        <v>0</v>
      </c>
      <c r="AF80" s="258">
        <v>1110.7506950880445</v>
      </c>
      <c r="AG80" s="259">
        <v>0</v>
      </c>
      <c r="AH80" s="259">
        <v>0</v>
      </c>
      <c r="AI80" s="259">
        <v>0</v>
      </c>
      <c r="AJ80" s="259">
        <v>1110.7506950880445</v>
      </c>
      <c r="AK80" s="259">
        <v>0</v>
      </c>
      <c r="AL80" s="259">
        <v>0</v>
      </c>
      <c r="AM80" s="259">
        <v>1110.7506950880445</v>
      </c>
      <c r="AN80" s="259">
        <v>1110.7506950880445</v>
      </c>
      <c r="AO80" s="262">
        <v>0</v>
      </c>
      <c r="AP80" s="247"/>
      <c r="AQ80" s="263">
        <v>0</v>
      </c>
      <c r="AR80" s="264">
        <v>0</v>
      </c>
      <c r="AS80" s="264">
        <v>0</v>
      </c>
      <c r="AT80" s="264">
        <v>0</v>
      </c>
      <c r="AU80" s="264">
        <v>0</v>
      </c>
      <c r="AV80" s="264">
        <v>0</v>
      </c>
      <c r="AW80" s="264">
        <v>0</v>
      </c>
      <c r="AX80" s="264">
        <v>0</v>
      </c>
      <c r="AY80" s="264">
        <v>0</v>
      </c>
      <c r="AZ80" s="264">
        <v>0</v>
      </c>
      <c r="BA80" s="264">
        <v>0</v>
      </c>
      <c r="BB80" s="265">
        <v>0</v>
      </c>
    </row>
    <row r="81" spans="2:54" s="213" customFormat="1" ht="13.5" customHeight="1" x14ac:dyDescent="0.2">
      <c r="B81" s="251" t="s">
        <v>743</v>
      </c>
      <c r="C81" s="252"/>
      <c r="D81" s="253"/>
      <c r="E81" s="254" t="s">
        <v>744</v>
      </c>
      <c r="F81" s="252"/>
      <c r="G81" s="252"/>
      <c r="H81" s="255" t="s">
        <v>745</v>
      </c>
      <c r="I81" s="256">
        <v>32434</v>
      </c>
      <c r="J81" s="257">
        <v>45</v>
      </c>
      <c r="K81" s="258">
        <v>16216.351946246525</v>
      </c>
      <c r="L81" s="259">
        <v>0</v>
      </c>
      <c r="M81" s="259">
        <v>0</v>
      </c>
      <c r="N81" s="259">
        <v>0</v>
      </c>
      <c r="O81" s="259">
        <v>16216.351946246525</v>
      </c>
      <c r="P81" s="259">
        <v>0</v>
      </c>
      <c r="Q81" s="259">
        <v>0</v>
      </c>
      <c r="R81" s="259">
        <v>16216.351946246525</v>
      </c>
      <c r="S81" s="259">
        <v>12474.877362012152</v>
      </c>
      <c r="T81" s="260">
        <v>3741.4745842343727</v>
      </c>
      <c r="U81" s="261">
        <v>0</v>
      </c>
      <c r="V81" s="259">
        <v>0</v>
      </c>
      <c r="W81" s="259">
        <v>0</v>
      </c>
      <c r="X81" s="259">
        <v>0</v>
      </c>
      <c r="Y81" s="259">
        <v>0</v>
      </c>
      <c r="Z81" s="259">
        <v>0</v>
      </c>
      <c r="AA81" s="259">
        <v>0</v>
      </c>
      <c r="AB81" s="259">
        <v>0</v>
      </c>
      <c r="AC81" s="259">
        <v>360.36337658325613</v>
      </c>
      <c r="AD81" s="259">
        <v>-360.36337658325613</v>
      </c>
      <c r="AE81" s="262">
        <v>360.36337658325613</v>
      </c>
      <c r="AF81" s="258">
        <v>16216.351946246525</v>
      </c>
      <c r="AG81" s="259">
        <v>0</v>
      </c>
      <c r="AH81" s="259">
        <v>0</v>
      </c>
      <c r="AI81" s="259">
        <v>0</v>
      </c>
      <c r="AJ81" s="259">
        <v>16216.351946246525</v>
      </c>
      <c r="AK81" s="259">
        <v>0</v>
      </c>
      <c r="AL81" s="259">
        <v>0</v>
      </c>
      <c r="AM81" s="259">
        <v>16216.351946246525</v>
      </c>
      <c r="AN81" s="259">
        <v>12114.513985428895</v>
      </c>
      <c r="AO81" s="262">
        <v>4101.8379608176292</v>
      </c>
      <c r="AP81" s="247"/>
      <c r="AQ81" s="263">
        <v>4101.837960776611</v>
      </c>
      <c r="AR81" s="264">
        <v>0</v>
      </c>
      <c r="AS81" s="264">
        <v>0</v>
      </c>
      <c r="AT81" s="264">
        <v>0</v>
      </c>
      <c r="AU81" s="264">
        <v>0</v>
      </c>
      <c r="AV81" s="264">
        <v>0</v>
      </c>
      <c r="AW81" s="264">
        <v>0</v>
      </c>
      <c r="AX81" s="264">
        <v>0</v>
      </c>
      <c r="AY81" s="264">
        <v>0</v>
      </c>
      <c r="AZ81" s="264">
        <v>0</v>
      </c>
      <c r="BA81" s="264">
        <v>0</v>
      </c>
      <c r="BB81" s="265">
        <v>0</v>
      </c>
    </row>
    <row r="82" spans="2:54" s="213" customFormat="1" ht="13.5" customHeight="1" x14ac:dyDescent="0.2">
      <c r="B82" s="251" t="s">
        <v>739</v>
      </c>
      <c r="C82" s="252"/>
      <c r="D82" s="253"/>
      <c r="E82" s="254" t="s">
        <v>746</v>
      </c>
      <c r="F82" s="252"/>
      <c r="G82" s="252"/>
      <c r="H82" s="255" t="s">
        <v>747</v>
      </c>
      <c r="I82" s="256">
        <v>31778</v>
      </c>
      <c r="J82" s="257">
        <v>22</v>
      </c>
      <c r="K82" s="258">
        <v>2132.5880444856348</v>
      </c>
      <c r="L82" s="259">
        <v>0</v>
      </c>
      <c r="M82" s="259">
        <v>0</v>
      </c>
      <c r="N82" s="259">
        <v>0</v>
      </c>
      <c r="O82" s="259">
        <v>2132.5880444856348</v>
      </c>
      <c r="P82" s="259">
        <v>0</v>
      </c>
      <c r="Q82" s="259">
        <v>0</v>
      </c>
      <c r="R82" s="259">
        <v>2132.5880444856348</v>
      </c>
      <c r="S82" s="259">
        <v>2132.5880444856348</v>
      </c>
      <c r="T82" s="260">
        <v>0</v>
      </c>
      <c r="U82" s="261">
        <v>0</v>
      </c>
      <c r="V82" s="259">
        <v>0</v>
      </c>
      <c r="W82" s="259">
        <v>0</v>
      </c>
      <c r="X82" s="259">
        <v>0</v>
      </c>
      <c r="Y82" s="259">
        <v>0</v>
      </c>
      <c r="Z82" s="259">
        <v>0</v>
      </c>
      <c r="AA82" s="259">
        <v>0</v>
      </c>
      <c r="AB82" s="259">
        <v>0</v>
      </c>
      <c r="AC82" s="259">
        <v>0</v>
      </c>
      <c r="AD82" s="259">
        <v>0</v>
      </c>
      <c r="AE82" s="262">
        <v>0</v>
      </c>
      <c r="AF82" s="258">
        <v>2132.5880444856348</v>
      </c>
      <c r="AG82" s="259">
        <v>0</v>
      </c>
      <c r="AH82" s="259">
        <v>0</v>
      </c>
      <c r="AI82" s="259">
        <v>0</v>
      </c>
      <c r="AJ82" s="259">
        <v>2132.5880444856348</v>
      </c>
      <c r="AK82" s="259">
        <v>0</v>
      </c>
      <c r="AL82" s="259">
        <v>0</v>
      </c>
      <c r="AM82" s="259">
        <v>2132.5880444856348</v>
      </c>
      <c r="AN82" s="259">
        <v>2132.5880444856348</v>
      </c>
      <c r="AO82" s="262">
        <v>0</v>
      </c>
      <c r="AP82" s="247"/>
      <c r="AQ82" s="263">
        <v>0</v>
      </c>
      <c r="AR82" s="264">
        <v>0</v>
      </c>
      <c r="AS82" s="264">
        <v>0</v>
      </c>
      <c r="AT82" s="264">
        <v>0</v>
      </c>
      <c r="AU82" s="264">
        <v>0</v>
      </c>
      <c r="AV82" s="264">
        <v>0</v>
      </c>
      <c r="AW82" s="264">
        <v>0</v>
      </c>
      <c r="AX82" s="264">
        <v>0</v>
      </c>
      <c r="AY82" s="264">
        <v>0</v>
      </c>
      <c r="AZ82" s="264">
        <v>0</v>
      </c>
      <c r="BA82" s="264">
        <v>0</v>
      </c>
      <c r="BB82" s="265">
        <v>0</v>
      </c>
    </row>
    <row r="83" spans="2:54" s="213" customFormat="1" ht="13.5" customHeight="1" x14ac:dyDescent="0.2">
      <c r="B83" s="251" t="s">
        <v>739</v>
      </c>
      <c r="C83" s="252"/>
      <c r="D83" s="253"/>
      <c r="E83" s="254" t="s">
        <v>746</v>
      </c>
      <c r="F83" s="252"/>
      <c r="G83" s="252"/>
      <c r="H83" s="255" t="s">
        <v>748</v>
      </c>
      <c r="I83" s="256">
        <v>32994</v>
      </c>
      <c r="J83" s="257">
        <v>22</v>
      </c>
      <c r="K83" s="258">
        <v>1337.9575996292863</v>
      </c>
      <c r="L83" s="259">
        <v>0</v>
      </c>
      <c r="M83" s="259">
        <v>0</v>
      </c>
      <c r="N83" s="259">
        <v>0</v>
      </c>
      <c r="O83" s="259">
        <v>1337.9575996292863</v>
      </c>
      <c r="P83" s="259">
        <v>0</v>
      </c>
      <c r="Q83" s="259">
        <v>0</v>
      </c>
      <c r="R83" s="259">
        <v>1337.9575996292863</v>
      </c>
      <c r="S83" s="259">
        <v>1337.9575996292863</v>
      </c>
      <c r="T83" s="260">
        <v>0</v>
      </c>
      <c r="U83" s="261">
        <v>0</v>
      </c>
      <c r="V83" s="259">
        <v>0</v>
      </c>
      <c r="W83" s="259">
        <v>0</v>
      </c>
      <c r="X83" s="259">
        <v>0</v>
      </c>
      <c r="Y83" s="259">
        <v>0</v>
      </c>
      <c r="Z83" s="259">
        <v>0</v>
      </c>
      <c r="AA83" s="259">
        <v>0</v>
      </c>
      <c r="AB83" s="259">
        <v>0</v>
      </c>
      <c r="AC83" s="259">
        <v>0</v>
      </c>
      <c r="AD83" s="259">
        <v>0</v>
      </c>
      <c r="AE83" s="262">
        <v>0</v>
      </c>
      <c r="AF83" s="258">
        <v>1337.9575996292863</v>
      </c>
      <c r="AG83" s="259">
        <v>0</v>
      </c>
      <c r="AH83" s="259">
        <v>0</v>
      </c>
      <c r="AI83" s="259">
        <v>0</v>
      </c>
      <c r="AJ83" s="259">
        <v>1337.9575996292863</v>
      </c>
      <c r="AK83" s="259">
        <v>0</v>
      </c>
      <c r="AL83" s="259">
        <v>0</v>
      </c>
      <c r="AM83" s="259">
        <v>1337.9575996292863</v>
      </c>
      <c r="AN83" s="259">
        <v>1337.9575996292863</v>
      </c>
      <c r="AO83" s="262">
        <v>0</v>
      </c>
      <c r="AP83" s="247"/>
      <c r="AQ83" s="263">
        <v>0</v>
      </c>
      <c r="AR83" s="264">
        <v>0</v>
      </c>
      <c r="AS83" s="264">
        <v>0</v>
      </c>
      <c r="AT83" s="264">
        <v>0</v>
      </c>
      <c r="AU83" s="264">
        <v>0</v>
      </c>
      <c r="AV83" s="264">
        <v>0</v>
      </c>
      <c r="AW83" s="264">
        <v>0</v>
      </c>
      <c r="AX83" s="264">
        <v>0</v>
      </c>
      <c r="AY83" s="264">
        <v>0</v>
      </c>
      <c r="AZ83" s="264">
        <v>0</v>
      </c>
      <c r="BA83" s="264">
        <v>0</v>
      </c>
      <c r="BB83" s="265">
        <v>0</v>
      </c>
    </row>
    <row r="84" spans="2:54" s="213" customFormat="1" ht="13.5" customHeight="1" x14ac:dyDescent="0.2">
      <c r="B84" s="251" t="s">
        <v>739</v>
      </c>
      <c r="C84" s="252"/>
      <c r="D84" s="253"/>
      <c r="E84" s="254" t="s">
        <v>746</v>
      </c>
      <c r="F84" s="252"/>
      <c r="G84" s="252"/>
      <c r="H84" s="255" t="s">
        <v>749</v>
      </c>
      <c r="I84" s="256">
        <v>32994</v>
      </c>
      <c r="J84" s="257">
        <v>22</v>
      </c>
      <c r="K84" s="258">
        <v>1337.9575996292863</v>
      </c>
      <c r="L84" s="259">
        <v>0</v>
      </c>
      <c r="M84" s="259">
        <v>0</v>
      </c>
      <c r="N84" s="259">
        <v>0</v>
      </c>
      <c r="O84" s="259">
        <v>1337.9575996292863</v>
      </c>
      <c r="P84" s="259">
        <v>0</v>
      </c>
      <c r="Q84" s="259">
        <v>0</v>
      </c>
      <c r="R84" s="259">
        <v>1337.9575996292863</v>
      </c>
      <c r="S84" s="259">
        <v>1337.9575996292863</v>
      </c>
      <c r="T84" s="260">
        <v>0</v>
      </c>
      <c r="U84" s="261">
        <v>0</v>
      </c>
      <c r="V84" s="259">
        <v>0</v>
      </c>
      <c r="W84" s="259">
        <v>0</v>
      </c>
      <c r="X84" s="259">
        <v>0</v>
      </c>
      <c r="Y84" s="259">
        <v>0</v>
      </c>
      <c r="Z84" s="259">
        <v>0</v>
      </c>
      <c r="AA84" s="259">
        <v>0</v>
      </c>
      <c r="AB84" s="259">
        <v>0</v>
      </c>
      <c r="AC84" s="259">
        <v>0</v>
      </c>
      <c r="AD84" s="259">
        <v>0</v>
      </c>
      <c r="AE84" s="262">
        <v>0</v>
      </c>
      <c r="AF84" s="258">
        <v>1337.9575996292863</v>
      </c>
      <c r="AG84" s="259">
        <v>0</v>
      </c>
      <c r="AH84" s="259">
        <v>0</v>
      </c>
      <c r="AI84" s="259">
        <v>0</v>
      </c>
      <c r="AJ84" s="259">
        <v>1337.9575996292863</v>
      </c>
      <c r="AK84" s="259">
        <v>0</v>
      </c>
      <c r="AL84" s="259">
        <v>0</v>
      </c>
      <c r="AM84" s="259">
        <v>1337.9575996292863</v>
      </c>
      <c r="AN84" s="259">
        <v>1337.9575996292863</v>
      </c>
      <c r="AO84" s="262">
        <v>0</v>
      </c>
      <c r="AP84" s="247"/>
      <c r="AQ84" s="263">
        <v>0</v>
      </c>
      <c r="AR84" s="264">
        <v>0</v>
      </c>
      <c r="AS84" s="264">
        <v>0</v>
      </c>
      <c r="AT84" s="264">
        <v>0</v>
      </c>
      <c r="AU84" s="264">
        <v>0</v>
      </c>
      <c r="AV84" s="264">
        <v>0</v>
      </c>
      <c r="AW84" s="264">
        <v>0</v>
      </c>
      <c r="AX84" s="264">
        <v>0</v>
      </c>
      <c r="AY84" s="264">
        <v>0</v>
      </c>
      <c r="AZ84" s="264">
        <v>0</v>
      </c>
      <c r="BA84" s="264">
        <v>0</v>
      </c>
      <c r="BB84" s="265">
        <v>0</v>
      </c>
    </row>
    <row r="85" spans="2:54" s="213" customFormat="1" ht="13.5" customHeight="1" x14ac:dyDescent="0.2">
      <c r="B85" s="251" t="s">
        <v>739</v>
      </c>
      <c r="C85" s="252"/>
      <c r="D85" s="253"/>
      <c r="E85" s="254" t="s">
        <v>746</v>
      </c>
      <c r="F85" s="252"/>
      <c r="G85" s="252"/>
      <c r="H85" s="255" t="s">
        <v>750</v>
      </c>
      <c r="I85" s="256">
        <v>35885</v>
      </c>
      <c r="J85" s="257">
        <v>22</v>
      </c>
      <c r="K85" s="258">
        <v>4420.1025254865617</v>
      </c>
      <c r="L85" s="259">
        <v>0</v>
      </c>
      <c r="M85" s="259">
        <v>0</v>
      </c>
      <c r="N85" s="259">
        <v>0</v>
      </c>
      <c r="O85" s="259">
        <v>4420.1025254865617</v>
      </c>
      <c r="P85" s="259">
        <v>0</v>
      </c>
      <c r="Q85" s="259">
        <v>0</v>
      </c>
      <c r="R85" s="259">
        <v>4420.1025254865617</v>
      </c>
      <c r="S85" s="259">
        <v>2778.5028334491808</v>
      </c>
      <c r="T85" s="260">
        <v>1641.5996920373809</v>
      </c>
      <c r="U85" s="261">
        <v>0</v>
      </c>
      <c r="V85" s="259">
        <v>0</v>
      </c>
      <c r="W85" s="259">
        <v>0</v>
      </c>
      <c r="X85" s="259">
        <v>0</v>
      </c>
      <c r="Y85" s="259">
        <v>0</v>
      </c>
      <c r="Z85" s="259">
        <v>0</v>
      </c>
      <c r="AA85" s="259">
        <v>0</v>
      </c>
      <c r="AB85" s="259">
        <v>0</v>
      </c>
      <c r="AC85" s="259">
        <v>200.91375115848007</v>
      </c>
      <c r="AD85" s="259">
        <v>-200.91375115848007</v>
      </c>
      <c r="AE85" s="262">
        <v>200.91375115848007</v>
      </c>
      <c r="AF85" s="258">
        <v>4420.1025254865617</v>
      </c>
      <c r="AG85" s="259">
        <v>0</v>
      </c>
      <c r="AH85" s="259">
        <v>0</v>
      </c>
      <c r="AI85" s="259">
        <v>0</v>
      </c>
      <c r="AJ85" s="259">
        <v>4420.1025254865617</v>
      </c>
      <c r="AK85" s="259">
        <v>0</v>
      </c>
      <c r="AL85" s="259">
        <v>0</v>
      </c>
      <c r="AM85" s="259">
        <v>4420.1025254865617</v>
      </c>
      <c r="AN85" s="259">
        <v>2577.5890822907008</v>
      </c>
      <c r="AO85" s="262">
        <v>1842.5134431958609</v>
      </c>
      <c r="AP85" s="247"/>
      <c r="AQ85" s="263">
        <v>1842.5134431774356</v>
      </c>
      <c r="AR85" s="264">
        <v>0</v>
      </c>
      <c r="AS85" s="264">
        <v>0</v>
      </c>
      <c r="AT85" s="264">
        <v>0</v>
      </c>
      <c r="AU85" s="264">
        <v>0</v>
      </c>
      <c r="AV85" s="264">
        <v>0</v>
      </c>
      <c r="AW85" s="264">
        <v>0</v>
      </c>
      <c r="AX85" s="264">
        <v>0</v>
      </c>
      <c r="AY85" s="264">
        <v>0</v>
      </c>
      <c r="AZ85" s="264">
        <v>0</v>
      </c>
      <c r="BA85" s="264">
        <v>0</v>
      </c>
      <c r="BB85" s="265">
        <v>0</v>
      </c>
    </row>
    <row r="86" spans="2:54" s="213" customFormat="1" ht="13.5" customHeight="1" x14ac:dyDescent="0.2">
      <c r="B86" s="251" t="s">
        <v>751</v>
      </c>
      <c r="C86" s="252"/>
      <c r="D86" s="253"/>
      <c r="E86" s="254" t="s">
        <v>752</v>
      </c>
      <c r="F86" s="252"/>
      <c r="G86" s="252"/>
      <c r="H86" s="255" t="s">
        <v>753</v>
      </c>
      <c r="I86" s="256">
        <v>37742</v>
      </c>
      <c r="J86" s="257">
        <v>7</v>
      </c>
      <c r="K86" s="258">
        <v>2751.3901760889712</v>
      </c>
      <c r="L86" s="259">
        <v>0</v>
      </c>
      <c r="M86" s="259">
        <v>0</v>
      </c>
      <c r="N86" s="259">
        <v>0</v>
      </c>
      <c r="O86" s="259">
        <v>2751.3901760889712</v>
      </c>
      <c r="P86" s="259">
        <v>0</v>
      </c>
      <c r="Q86" s="259">
        <v>0</v>
      </c>
      <c r="R86" s="259">
        <v>2751.3901760889712</v>
      </c>
      <c r="S86" s="259">
        <v>2751.3901760889712</v>
      </c>
      <c r="T86" s="260">
        <v>0</v>
      </c>
      <c r="U86" s="261">
        <v>0</v>
      </c>
      <c r="V86" s="259">
        <v>0</v>
      </c>
      <c r="W86" s="259">
        <v>0</v>
      </c>
      <c r="X86" s="259">
        <v>0</v>
      </c>
      <c r="Y86" s="259">
        <v>0</v>
      </c>
      <c r="Z86" s="259">
        <v>0</v>
      </c>
      <c r="AA86" s="259">
        <v>0</v>
      </c>
      <c r="AB86" s="259">
        <v>0</v>
      </c>
      <c r="AC86" s="259">
        <v>0</v>
      </c>
      <c r="AD86" s="259">
        <v>0</v>
      </c>
      <c r="AE86" s="262">
        <v>0</v>
      </c>
      <c r="AF86" s="258">
        <v>2751.3901760889712</v>
      </c>
      <c r="AG86" s="259">
        <v>0</v>
      </c>
      <c r="AH86" s="259">
        <v>0</v>
      </c>
      <c r="AI86" s="259">
        <v>0</v>
      </c>
      <c r="AJ86" s="259">
        <v>2751.3901760889712</v>
      </c>
      <c r="AK86" s="259">
        <v>0</v>
      </c>
      <c r="AL86" s="259">
        <v>0</v>
      </c>
      <c r="AM86" s="259">
        <v>2751.3901760889712</v>
      </c>
      <c r="AN86" s="259">
        <v>2751.3901760889712</v>
      </c>
      <c r="AO86" s="262">
        <v>0</v>
      </c>
      <c r="AP86" s="247"/>
      <c r="AQ86" s="263">
        <v>0</v>
      </c>
      <c r="AR86" s="264">
        <v>0</v>
      </c>
      <c r="AS86" s="264">
        <v>0</v>
      </c>
      <c r="AT86" s="264">
        <v>0</v>
      </c>
      <c r="AU86" s="264">
        <v>0</v>
      </c>
      <c r="AV86" s="264">
        <v>0</v>
      </c>
      <c r="AW86" s="264">
        <v>0</v>
      </c>
      <c r="AX86" s="264">
        <v>0</v>
      </c>
      <c r="AY86" s="264">
        <v>0</v>
      </c>
      <c r="AZ86" s="264">
        <v>0</v>
      </c>
      <c r="BA86" s="264">
        <v>0</v>
      </c>
      <c r="BB86" s="265">
        <v>0</v>
      </c>
    </row>
    <row r="87" spans="2:54" s="213" customFormat="1" ht="13.5" customHeight="1" x14ac:dyDescent="0.2">
      <c r="B87" s="251" t="s">
        <v>655</v>
      </c>
      <c r="C87" s="252"/>
      <c r="D87" s="253"/>
      <c r="E87" s="254" t="s">
        <v>754</v>
      </c>
      <c r="F87" s="252"/>
      <c r="G87" s="252"/>
      <c r="H87" s="255" t="s">
        <v>755</v>
      </c>
      <c r="I87" s="256">
        <v>38260</v>
      </c>
      <c r="J87" s="257">
        <v>50</v>
      </c>
      <c r="K87" s="258">
        <v>927.07367933271553</v>
      </c>
      <c r="L87" s="259">
        <v>0</v>
      </c>
      <c r="M87" s="259">
        <v>0</v>
      </c>
      <c r="N87" s="259">
        <v>0</v>
      </c>
      <c r="O87" s="259">
        <v>927.07367933271553</v>
      </c>
      <c r="P87" s="259">
        <v>0</v>
      </c>
      <c r="Q87" s="259">
        <v>0</v>
      </c>
      <c r="R87" s="259">
        <v>927.07367933271553</v>
      </c>
      <c r="S87" s="259">
        <v>927.07367933271553</v>
      </c>
      <c r="T87" s="260">
        <v>0</v>
      </c>
      <c r="U87" s="261">
        <v>0</v>
      </c>
      <c r="V87" s="259">
        <v>0</v>
      </c>
      <c r="W87" s="259">
        <v>0</v>
      </c>
      <c r="X87" s="259">
        <v>0</v>
      </c>
      <c r="Y87" s="259">
        <v>0</v>
      </c>
      <c r="Z87" s="259">
        <v>0</v>
      </c>
      <c r="AA87" s="259">
        <v>0</v>
      </c>
      <c r="AB87" s="259">
        <v>0</v>
      </c>
      <c r="AC87" s="259">
        <v>0</v>
      </c>
      <c r="AD87" s="259">
        <v>0</v>
      </c>
      <c r="AE87" s="262">
        <v>0</v>
      </c>
      <c r="AF87" s="258">
        <v>927.07367933271553</v>
      </c>
      <c r="AG87" s="259">
        <v>0</v>
      </c>
      <c r="AH87" s="259">
        <v>0</v>
      </c>
      <c r="AI87" s="259">
        <v>0</v>
      </c>
      <c r="AJ87" s="259">
        <v>927.07367933271553</v>
      </c>
      <c r="AK87" s="259">
        <v>0</v>
      </c>
      <c r="AL87" s="259">
        <v>0</v>
      </c>
      <c r="AM87" s="259">
        <v>927.07367933271553</v>
      </c>
      <c r="AN87" s="259">
        <v>927.07367933271553</v>
      </c>
      <c r="AO87" s="262">
        <v>0</v>
      </c>
      <c r="AP87" s="247"/>
      <c r="AQ87" s="263">
        <v>0</v>
      </c>
      <c r="AR87" s="264">
        <v>0</v>
      </c>
      <c r="AS87" s="264">
        <v>0</v>
      </c>
      <c r="AT87" s="264">
        <v>0</v>
      </c>
      <c r="AU87" s="264">
        <v>0</v>
      </c>
      <c r="AV87" s="264">
        <v>0</v>
      </c>
      <c r="AW87" s="264">
        <v>0</v>
      </c>
      <c r="AX87" s="264">
        <v>0</v>
      </c>
      <c r="AY87" s="264">
        <v>0</v>
      </c>
      <c r="AZ87" s="264">
        <v>0</v>
      </c>
      <c r="BA87" s="264">
        <v>0</v>
      </c>
      <c r="BB87" s="265">
        <v>0</v>
      </c>
    </row>
    <row r="88" spans="2:54" s="213" customFormat="1" ht="13.5" customHeight="1" x14ac:dyDescent="0.2">
      <c r="B88" s="251" t="s">
        <v>718</v>
      </c>
      <c r="C88" s="252"/>
      <c r="D88" s="253"/>
      <c r="E88" s="254" t="s">
        <v>756</v>
      </c>
      <c r="F88" s="252"/>
      <c r="G88" s="252"/>
      <c r="H88" s="255" t="s">
        <v>757</v>
      </c>
      <c r="I88" s="256">
        <v>38260</v>
      </c>
      <c r="J88" s="257">
        <v>10</v>
      </c>
      <c r="K88" s="258">
        <v>2191.8443002780355</v>
      </c>
      <c r="L88" s="259">
        <v>0</v>
      </c>
      <c r="M88" s="259">
        <v>0</v>
      </c>
      <c r="N88" s="259">
        <v>0</v>
      </c>
      <c r="O88" s="259">
        <v>2191.8443002780355</v>
      </c>
      <c r="P88" s="259">
        <v>0</v>
      </c>
      <c r="Q88" s="259">
        <v>0</v>
      </c>
      <c r="R88" s="259">
        <v>2191.8443002780355</v>
      </c>
      <c r="S88" s="259">
        <v>2191.8443002780355</v>
      </c>
      <c r="T88" s="260">
        <v>0</v>
      </c>
      <c r="U88" s="261">
        <v>0</v>
      </c>
      <c r="V88" s="259">
        <v>0</v>
      </c>
      <c r="W88" s="259">
        <v>0</v>
      </c>
      <c r="X88" s="259">
        <v>0</v>
      </c>
      <c r="Y88" s="259">
        <v>0</v>
      </c>
      <c r="Z88" s="259">
        <v>0</v>
      </c>
      <c r="AA88" s="259">
        <v>0</v>
      </c>
      <c r="AB88" s="259">
        <v>0</v>
      </c>
      <c r="AC88" s="259">
        <v>0</v>
      </c>
      <c r="AD88" s="259">
        <v>0</v>
      </c>
      <c r="AE88" s="262">
        <v>0</v>
      </c>
      <c r="AF88" s="258">
        <v>2191.8443002780355</v>
      </c>
      <c r="AG88" s="259">
        <v>0</v>
      </c>
      <c r="AH88" s="259">
        <v>0</v>
      </c>
      <c r="AI88" s="259">
        <v>0</v>
      </c>
      <c r="AJ88" s="259">
        <v>2191.8443002780355</v>
      </c>
      <c r="AK88" s="259">
        <v>0</v>
      </c>
      <c r="AL88" s="259">
        <v>0</v>
      </c>
      <c r="AM88" s="259">
        <v>2191.8443002780355</v>
      </c>
      <c r="AN88" s="259">
        <v>2191.8443002780355</v>
      </c>
      <c r="AO88" s="262">
        <v>0</v>
      </c>
      <c r="AP88" s="247"/>
      <c r="AQ88" s="263">
        <v>0</v>
      </c>
      <c r="AR88" s="264">
        <v>0</v>
      </c>
      <c r="AS88" s="264">
        <v>0</v>
      </c>
      <c r="AT88" s="264">
        <v>0</v>
      </c>
      <c r="AU88" s="264">
        <v>0</v>
      </c>
      <c r="AV88" s="264">
        <v>0</v>
      </c>
      <c r="AW88" s="264">
        <v>0</v>
      </c>
      <c r="AX88" s="264">
        <v>0</v>
      </c>
      <c r="AY88" s="264">
        <v>0</v>
      </c>
      <c r="AZ88" s="264">
        <v>0</v>
      </c>
      <c r="BA88" s="264">
        <v>0</v>
      </c>
      <c r="BB88" s="265">
        <v>0</v>
      </c>
    </row>
    <row r="89" spans="2:54" s="213" customFormat="1" ht="13.5" customHeight="1" x14ac:dyDescent="0.2">
      <c r="B89" s="251" t="s">
        <v>718</v>
      </c>
      <c r="C89" s="252"/>
      <c r="D89" s="253"/>
      <c r="E89" s="254" t="s">
        <v>758</v>
      </c>
      <c r="F89" s="252"/>
      <c r="G89" s="252"/>
      <c r="H89" s="255" t="s">
        <v>759</v>
      </c>
      <c r="I89" s="256">
        <v>38260</v>
      </c>
      <c r="J89" s="257">
        <v>10</v>
      </c>
      <c r="K89" s="258">
        <v>560.70435588507883</v>
      </c>
      <c r="L89" s="259">
        <v>0</v>
      </c>
      <c r="M89" s="259">
        <v>0</v>
      </c>
      <c r="N89" s="259">
        <v>0</v>
      </c>
      <c r="O89" s="259">
        <v>560.70435588507883</v>
      </c>
      <c r="P89" s="259">
        <v>0</v>
      </c>
      <c r="Q89" s="259">
        <v>0</v>
      </c>
      <c r="R89" s="259">
        <v>560.70435588507883</v>
      </c>
      <c r="S89" s="259">
        <v>560.70435588507883</v>
      </c>
      <c r="T89" s="260">
        <v>0</v>
      </c>
      <c r="U89" s="261">
        <v>0</v>
      </c>
      <c r="V89" s="259">
        <v>0</v>
      </c>
      <c r="W89" s="259">
        <v>0</v>
      </c>
      <c r="X89" s="259">
        <v>0</v>
      </c>
      <c r="Y89" s="259">
        <v>0</v>
      </c>
      <c r="Z89" s="259">
        <v>0</v>
      </c>
      <c r="AA89" s="259">
        <v>0</v>
      </c>
      <c r="AB89" s="259">
        <v>0</v>
      </c>
      <c r="AC89" s="259">
        <v>0</v>
      </c>
      <c r="AD89" s="259">
        <v>0</v>
      </c>
      <c r="AE89" s="262">
        <v>0</v>
      </c>
      <c r="AF89" s="258">
        <v>560.70435588507883</v>
      </c>
      <c r="AG89" s="259">
        <v>0</v>
      </c>
      <c r="AH89" s="259">
        <v>0</v>
      </c>
      <c r="AI89" s="259">
        <v>0</v>
      </c>
      <c r="AJ89" s="259">
        <v>560.70435588507883</v>
      </c>
      <c r="AK89" s="259">
        <v>0</v>
      </c>
      <c r="AL89" s="259">
        <v>0</v>
      </c>
      <c r="AM89" s="259">
        <v>560.70435588507883</v>
      </c>
      <c r="AN89" s="259">
        <v>560.70435588507883</v>
      </c>
      <c r="AO89" s="262">
        <v>0</v>
      </c>
      <c r="AP89" s="247"/>
      <c r="AQ89" s="263">
        <v>0</v>
      </c>
      <c r="AR89" s="264">
        <v>0</v>
      </c>
      <c r="AS89" s="264">
        <v>0</v>
      </c>
      <c r="AT89" s="264">
        <v>0</v>
      </c>
      <c r="AU89" s="264">
        <v>0</v>
      </c>
      <c r="AV89" s="264">
        <v>0</v>
      </c>
      <c r="AW89" s="264">
        <v>0</v>
      </c>
      <c r="AX89" s="264">
        <v>0</v>
      </c>
      <c r="AY89" s="264">
        <v>0</v>
      </c>
      <c r="AZ89" s="264">
        <v>0</v>
      </c>
      <c r="BA89" s="264">
        <v>0</v>
      </c>
      <c r="BB89" s="265">
        <v>0</v>
      </c>
    </row>
    <row r="90" spans="2:54" s="213" customFormat="1" ht="13.5" customHeight="1" x14ac:dyDescent="0.2">
      <c r="B90" s="251" t="s">
        <v>718</v>
      </c>
      <c r="C90" s="252"/>
      <c r="D90" s="253"/>
      <c r="E90" s="254" t="s">
        <v>760</v>
      </c>
      <c r="F90" s="252"/>
      <c r="G90" s="252"/>
      <c r="H90" s="255" t="s">
        <v>761</v>
      </c>
      <c r="I90" s="256">
        <v>38260</v>
      </c>
      <c r="J90" s="257">
        <v>10</v>
      </c>
      <c r="K90" s="258">
        <v>18628.938832252086</v>
      </c>
      <c r="L90" s="259">
        <v>7227.4675625579239</v>
      </c>
      <c r="M90" s="259">
        <v>0</v>
      </c>
      <c r="N90" s="259">
        <v>0</v>
      </c>
      <c r="O90" s="259">
        <v>11401.471269694162</v>
      </c>
      <c r="P90" s="259">
        <v>0</v>
      </c>
      <c r="Q90" s="259">
        <v>0</v>
      </c>
      <c r="R90" s="259">
        <v>11401.471269694162</v>
      </c>
      <c r="S90" s="259">
        <v>6978.0435849950263</v>
      </c>
      <c r="T90" s="260">
        <v>4423.4276846991361</v>
      </c>
      <c r="U90" s="261">
        <v>0</v>
      </c>
      <c r="V90" s="259">
        <v>0</v>
      </c>
      <c r="W90" s="259">
        <v>0</v>
      </c>
      <c r="X90" s="259">
        <v>0</v>
      </c>
      <c r="Y90" s="259">
        <v>0</v>
      </c>
      <c r="Z90" s="259">
        <v>0</v>
      </c>
      <c r="AA90" s="259">
        <v>0</v>
      </c>
      <c r="AB90" s="259">
        <v>0</v>
      </c>
      <c r="AC90" s="259">
        <v>1862.8938832252086</v>
      </c>
      <c r="AD90" s="259">
        <v>-1862.8938832252086</v>
      </c>
      <c r="AE90" s="262">
        <v>1862.8938832252086</v>
      </c>
      <c r="AF90" s="258">
        <v>18628.938832252086</v>
      </c>
      <c r="AG90" s="259">
        <v>7227.4675625579239</v>
      </c>
      <c r="AH90" s="259">
        <v>0</v>
      </c>
      <c r="AI90" s="259">
        <v>0</v>
      </c>
      <c r="AJ90" s="259">
        <v>11401.471269694162</v>
      </c>
      <c r="AK90" s="259">
        <v>0</v>
      </c>
      <c r="AL90" s="259">
        <v>0</v>
      </c>
      <c r="AM90" s="259">
        <v>11401.471269694162</v>
      </c>
      <c r="AN90" s="259">
        <v>5115.1497017698175</v>
      </c>
      <c r="AO90" s="262">
        <v>6286.3215679243449</v>
      </c>
      <c r="AP90" s="247"/>
      <c r="AQ90" s="263">
        <v>0</v>
      </c>
      <c r="AR90" s="264">
        <v>0</v>
      </c>
      <c r="AS90" s="264">
        <v>0</v>
      </c>
      <c r="AT90" s="264">
        <v>0</v>
      </c>
      <c r="AU90" s="264">
        <v>0</v>
      </c>
      <c r="AV90" s="264">
        <v>0</v>
      </c>
      <c r="AW90" s="264">
        <v>0</v>
      </c>
      <c r="AX90" s="264">
        <v>0</v>
      </c>
      <c r="AY90" s="264">
        <v>0</v>
      </c>
      <c r="AZ90" s="264">
        <v>0</v>
      </c>
      <c r="BA90" s="264">
        <v>6286.3215678614815</v>
      </c>
      <c r="BB90" s="265">
        <v>0</v>
      </c>
    </row>
    <row r="91" spans="2:54" s="213" customFormat="1" ht="13.5" customHeight="1" x14ac:dyDescent="0.2">
      <c r="B91" s="251" t="s">
        <v>718</v>
      </c>
      <c r="C91" s="252"/>
      <c r="D91" s="253"/>
      <c r="E91" s="254" t="s">
        <v>762</v>
      </c>
      <c r="F91" s="252"/>
      <c r="G91" s="252"/>
      <c r="H91" s="255" t="s">
        <v>763</v>
      </c>
      <c r="I91" s="256">
        <v>38260</v>
      </c>
      <c r="J91" s="257">
        <v>10</v>
      </c>
      <c r="K91" s="258">
        <v>11940.454124189064</v>
      </c>
      <c r="L91" s="259">
        <v>3313.2530120481929</v>
      </c>
      <c r="M91" s="259">
        <v>0</v>
      </c>
      <c r="N91" s="259">
        <v>0</v>
      </c>
      <c r="O91" s="259">
        <v>8627.2011121408705</v>
      </c>
      <c r="P91" s="259">
        <v>0</v>
      </c>
      <c r="Q91" s="259">
        <v>0</v>
      </c>
      <c r="R91" s="259">
        <v>8627.2011121408705</v>
      </c>
      <c r="S91" s="259">
        <v>6233.313930543618</v>
      </c>
      <c r="T91" s="260">
        <v>2393.8871815972525</v>
      </c>
      <c r="U91" s="261">
        <v>0</v>
      </c>
      <c r="V91" s="259">
        <v>0</v>
      </c>
      <c r="W91" s="259">
        <v>0</v>
      </c>
      <c r="X91" s="259">
        <v>0</v>
      </c>
      <c r="Y91" s="259">
        <v>0</v>
      </c>
      <c r="Z91" s="259">
        <v>0</v>
      </c>
      <c r="AA91" s="259">
        <v>0</v>
      </c>
      <c r="AB91" s="259">
        <v>0</v>
      </c>
      <c r="AC91" s="259">
        <v>1194.0454124189064</v>
      </c>
      <c r="AD91" s="259">
        <v>-1194.0454124189064</v>
      </c>
      <c r="AE91" s="262">
        <v>1194.0454124189064</v>
      </c>
      <c r="AF91" s="258">
        <v>11940.454124189064</v>
      </c>
      <c r="AG91" s="259">
        <v>3313.2530120481929</v>
      </c>
      <c r="AH91" s="259">
        <v>0</v>
      </c>
      <c r="AI91" s="259">
        <v>0</v>
      </c>
      <c r="AJ91" s="259">
        <v>8627.2011121408705</v>
      </c>
      <c r="AK91" s="259">
        <v>0</v>
      </c>
      <c r="AL91" s="259">
        <v>0</v>
      </c>
      <c r="AM91" s="259">
        <v>8627.2011121408705</v>
      </c>
      <c r="AN91" s="259">
        <v>5039.2685181247116</v>
      </c>
      <c r="AO91" s="262">
        <v>3587.9325940161589</v>
      </c>
      <c r="AP91" s="247"/>
      <c r="AQ91" s="263">
        <v>0</v>
      </c>
      <c r="AR91" s="264">
        <v>0</v>
      </c>
      <c r="AS91" s="264">
        <v>0</v>
      </c>
      <c r="AT91" s="264">
        <v>0</v>
      </c>
      <c r="AU91" s="264">
        <v>0</v>
      </c>
      <c r="AV91" s="264">
        <v>0</v>
      </c>
      <c r="AW91" s="264">
        <v>0</v>
      </c>
      <c r="AX91" s="264">
        <v>0</v>
      </c>
      <c r="AY91" s="264">
        <v>0</v>
      </c>
      <c r="AZ91" s="264">
        <v>0</v>
      </c>
      <c r="BA91" s="264">
        <v>3587.9325939802798</v>
      </c>
      <c r="BB91" s="265">
        <v>0</v>
      </c>
    </row>
    <row r="92" spans="2:54" s="213" customFormat="1" ht="13.5" customHeight="1" x14ac:dyDescent="0.2">
      <c r="B92" s="251" t="s">
        <v>718</v>
      </c>
      <c r="C92" s="252"/>
      <c r="D92" s="253"/>
      <c r="E92" s="254" t="s">
        <v>764</v>
      </c>
      <c r="F92" s="252"/>
      <c r="G92" s="252"/>
      <c r="H92" s="255" t="s">
        <v>765</v>
      </c>
      <c r="I92" s="256">
        <v>38260</v>
      </c>
      <c r="J92" s="257">
        <v>10</v>
      </c>
      <c r="K92" s="258">
        <v>8496.0032437442078</v>
      </c>
      <c r="L92" s="259">
        <v>8496.0032437442078</v>
      </c>
      <c r="M92" s="259">
        <v>0</v>
      </c>
      <c r="N92" s="259">
        <v>0</v>
      </c>
      <c r="O92" s="259">
        <v>0</v>
      </c>
      <c r="P92" s="259">
        <v>0</v>
      </c>
      <c r="Q92" s="259">
        <v>0</v>
      </c>
      <c r="R92" s="259">
        <v>0</v>
      </c>
      <c r="S92" s="259">
        <v>0</v>
      </c>
      <c r="T92" s="260">
        <v>0</v>
      </c>
      <c r="U92" s="261">
        <v>0</v>
      </c>
      <c r="V92" s="259">
        <v>0</v>
      </c>
      <c r="W92" s="259">
        <v>0</v>
      </c>
      <c r="X92" s="259">
        <v>0</v>
      </c>
      <c r="Y92" s="259">
        <v>0</v>
      </c>
      <c r="Z92" s="259">
        <v>0</v>
      </c>
      <c r="AA92" s="259">
        <v>0</v>
      </c>
      <c r="AB92" s="259">
        <v>0</v>
      </c>
      <c r="AC92" s="259">
        <v>0</v>
      </c>
      <c r="AD92" s="259">
        <v>0</v>
      </c>
      <c r="AE92" s="262">
        <v>0</v>
      </c>
      <c r="AF92" s="258">
        <v>8496.0032437442078</v>
      </c>
      <c r="AG92" s="259">
        <v>8496.0032437442078</v>
      </c>
      <c r="AH92" s="259">
        <v>0</v>
      </c>
      <c r="AI92" s="259">
        <v>0</v>
      </c>
      <c r="AJ92" s="259">
        <v>0</v>
      </c>
      <c r="AK92" s="259">
        <v>0</v>
      </c>
      <c r="AL92" s="259">
        <v>0</v>
      </c>
      <c r="AM92" s="259">
        <v>0</v>
      </c>
      <c r="AN92" s="259">
        <v>0</v>
      </c>
      <c r="AO92" s="262">
        <v>0</v>
      </c>
      <c r="AP92" s="247"/>
      <c r="AQ92" s="263">
        <v>0</v>
      </c>
      <c r="AR92" s="264">
        <v>0</v>
      </c>
      <c r="AS92" s="264">
        <v>0</v>
      </c>
      <c r="AT92" s="264">
        <v>0</v>
      </c>
      <c r="AU92" s="264">
        <v>0</v>
      </c>
      <c r="AV92" s="264">
        <v>0</v>
      </c>
      <c r="AW92" s="264">
        <v>0</v>
      </c>
      <c r="AX92" s="264">
        <v>0</v>
      </c>
      <c r="AY92" s="264">
        <v>0</v>
      </c>
      <c r="AZ92" s="264">
        <v>0</v>
      </c>
      <c r="BA92" s="264">
        <v>0</v>
      </c>
      <c r="BB92" s="265">
        <v>0</v>
      </c>
    </row>
    <row r="93" spans="2:54" s="213" customFormat="1" ht="13.5" customHeight="1" x14ac:dyDescent="0.2">
      <c r="B93" s="251" t="s">
        <v>718</v>
      </c>
      <c r="C93" s="252"/>
      <c r="D93" s="253"/>
      <c r="E93" s="254" t="s">
        <v>766</v>
      </c>
      <c r="F93" s="252"/>
      <c r="G93" s="252"/>
      <c r="H93" s="255" t="s">
        <v>767</v>
      </c>
      <c r="I93" s="256">
        <v>38260</v>
      </c>
      <c r="J93" s="257">
        <v>10</v>
      </c>
      <c r="K93" s="258">
        <v>2647.995829471733</v>
      </c>
      <c r="L93" s="259">
        <v>2636.411028730306</v>
      </c>
      <c r="M93" s="259">
        <v>0</v>
      </c>
      <c r="N93" s="259">
        <v>0</v>
      </c>
      <c r="O93" s="259">
        <v>11.584800741426989</v>
      </c>
      <c r="P93" s="259">
        <v>0</v>
      </c>
      <c r="Q93" s="259">
        <v>0</v>
      </c>
      <c r="R93" s="259">
        <v>11.584800741426989</v>
      </c>
      <c r="S93" s="259">
        <v>1.2028269846087281</v>
      </c>
      <c r="T93" s="260">
        <v>10.38197375681826</v>
      </c>
      <c r="U93" s="261">
        <v>0</v>
      </c>
      <c r="V93" s="259">
        <v>0</v>
      </c>
      <c r="W93" s="259">
        <v>0</v>
      </c>
      <c r="X93" s="259">
        <v>0</v>
      </c>
      <c r="Y93" s="259">
        <v>0</v>
      </c>
      <c r="Z93" s="259">
        <v>0</v>
      </c>
      <c r="AA93" s="259">
        <v>0</v>
      </c>
      <c r="AB93" s="259">
        <v>0</v>
      </c>
      <c r="AC93" s="259">
        <v>264.79958294717329</v>
      </c>
      <c r="AD93" s="259">
        <v>-264.79958294717329</v>
      </c>
      <c r="AE93" s="262">
        <v>264.79958294717329</v>
      </c>
      <c r="AF93" s="258">
        <v>2647.995829471733</v>
      </c>
      <c r="AG93" s="259">
        <v>2636.411028730306</v>
      </c>
      <c r="AH93" s="259">
        <v>0</v>
      </c>
      <c r="AI93" s="259">
        <v>0</v>
      </c>
      <c r="AJ93" s="259">
        <v>11.584800741426989</v>
      </c>
      <c r="AK93" s="259">
        <v>0</v>
      </c>
      <c r="AL93" s="259">
        <v>0</v>
      </c>
      <c r="AM93" s="259">
        <v>11.584800741426989</v>
      </c>
      <c r="AN93" s="259">
        <v>-263.59675596256454</v>
      </c>
      <c r="AO93" s="262">
        <v>275.18155670399153</v>
      </c>
      <c r="AP93" s="247"/>
      <c r="AQ93" s="263">
        <v>0</v>
      </c>
      <c r="AR93" s="264">
        <v>0</v>
      </c>
      <c r="AS93" s="264">
        <v>0</v>
      </c>
      <c r="AT93" s="264">
        <v>0</v>
      </c>
      <c r="AU93" s="264">
        <v>0</v>
      </c>
      <c r="AV93" s="264">
        <v>0</v>
      </c>
      <c r="AW93" s="264">
        <v>0</v>
      </c>
      <c r="AX93" s="264">
        <v>0</v>
      </c>
      <c r="AY93" s="264">
        <v>0</v>
      </c>
      <c r="AZ93" s="264">
        <v>0</v>
      </c>
      <c r="BA93" s="264">
        <v>275.18155670123974</v>
      </c>
      <c r="BB93" s="265">
        <v>0</v>
      </c>
    </row>
    <row r="94" spans="2:54" s="213" customFormat="1" ht="13.5" customHeight="1" x14ac:dyDescent="0.2">
      <c r="B94" s="251" t="s">
        <v>718</v>
      </c>
      <c r="C94" s="252"/>
      <c r="D94" s="253"/>
      <c r="E94" s="254" t="s">
        <v>768</v>
      </c>
      <c r="F94" s="252"/>
      <c r="G94" s="252"/>
      <c r="H94" s="255" t="s">
        <v>769</v>
      </c>
      <c r="I94" s="256">
        <v>38260</v>
      </c>
      <c r="J94" s="257">
        <v>10</v>
      </c>
      <c r="K94" s="258">
        <v>5839.0291936978683</v>
      </c>
      <c r="L94" s="259">
        <v>5839.0291936978683</v>
      </c>
      <c r="M94" s="259">
        <v>0</v>
      </c>
      <c r="N94" s="259">
        <v>0</v>
      </c>
      <c r="O94" s="259">
        <v>0</v>
      </c>
      <c r="P94" s="259">
        <v>0</v>
      </c>
      <c r="Q94" s="259">
        <v>0</v>
      </c>
      <c r="R94" s="259">
        <v>0</v>
      </c>
      <c r="S94" s="259">
        <v>0</v>
      </c>
      <c r="T94" s="260">
        <v>0</v>
      </c>
      <c r="U94" s="261">
        <v>0</v>
      </c>
      <c r="V94" s="259">
        <v>0</v>
      </c>
      <c r="W94" s="259">
        <v>0</v>
      </c>
      <c r="X94" s="259">
        <v>0</v>
      </c>
      <c r="Y94" s="259">
        <v>0</v>
      </c>
      <c r="Z94" s="259">
        <v>0</v>
      </c>
      <c r="AA94" s="259">
        <v>0</v>
      </c>
      <c r="AB94" s="259">
        <v>0</v>
      </c>
      <c r="AC94" s="259">
        <v>0</v>
      </c>
      <c r="AD94" s="259">
        <v>0</v>
      </c>
      <c r="AE94" s="262">
        <v>0</v>
      </c>
      <c r="AF94" s="258">
        <v>5839.0291936978683</v>
      </c>
      <c r="AG94" s="259">
        <v>5839.0291936978683</v>
      </c>
      <c r="AH94" s="259">
        <v>0</v>
      </c>
      <c r="AI94" s="259">
        <v>0</v>
      </c>
      <c r="AJ94" s="259">
        <v>0</v>
      </c>
      <c r="AK94" s="259">
        <v>0</v>
      </c>
      <c r="AL94" s="259">
        <v>0</v>
      </c>
      <c r="AM94" s="259">
        <v>0</v>
      </c>
      <c r="AN94" s="259">
        <v>0</v>
      </c>
      <c r="AO94" s="262">
        <v>0</v>
      </c>
      <c r="AP94" s="247"/>
      <c r="AQ94" s="263">
        <v>0</v>
      </c>
      <c r="AR94" s="264">
        <v>0</v>
      </c>
      <c r="AS94" s="264">
        <v>0</v>
      </c>
      <c r="AT94" s="264">
        <v>0</v>
      </c>
      <c r="AU94" s="264">
        <v>0</v>
      </c>
      <c r="AV94" s="264">
        <v>0</v>
      </c>
      <c r="AW94" s="264">
        <v>0</v>
      </c>
      <c r="AX94" s="264">
        <v>0</v>
      </c>
      <c r="AY94" s="264">
        <v>0</v>
      </c>
      <c r="AZ94" s="264">
        <v>0</v>
      </c>
      <c r="BA94" s="264">
        <v>0</v>
      </c>
      <c r="BB94" s="265">
        <v>0</v>
      </c>
    </row>
    <row r="95" spans="2:54" s="213" customFormat="1" ht="13.5" customHeight="1" x14ac:dyDescent="0.2">
      <c r="B95" s="251" t="s">
        <v>718</v>
      </c>
      <c r="C95" s="252"/>
      <c r="D95" s="253"/>
      <c r="E95" s="254" t="s">
        <v>770</v>
      </c>
      <c r="F95" s="252"/>
      <c r="G95" s="252"/>
      <c r="H95" s="255" t="s">
        <v>771</v>
      </c>
      <c r="I95" s="256">
        <v>38260</v>
      </c>
      <c r="J95" s="257">
        <v>10</v>
      </c>
      <c r="K95" s="258">
        <v>2464.0871177015756</v>
      </c>
      <c r="L95" s="259">
        <v>2464.0871177015756</v>
      </c>
      <c r="M95" s="259">
        <v>0</v>
      </c>
      <c r="N95" s="259">
        <v>0</v>
      </c>
      <c r="O95" s="259">
        <v>0</v>
      </c>
      <c r="P95" s="259">
        <v>0</v>
      </c>
      <c r="Q95" s="259">
        <v>0</v>
      </c>
      <c r="R95" s="259">
        <v>0</v>
      </c>
      <c r="S95" s="259">
        <v>0</v>
      </c>
      <c r="T95" s="260">
        <v>0</v>
      </c>
      <c r="U95" s="261">
        <v>0</v>
      </c>
      <c r="V95" s="259">
        <v>0</v>
      </c>
      <c r="W95" s="259">
        <v>0</v>
      </c>
      <c r="X95" s="259">
        <v>0</v>
      </c>
      <c r="Y95" s="259">
        <v>0</v>
      </c>
      <c r="Z95" s="259">
        <v>0</v>
      </c>
      <c r="AA95" s="259">
        <v>0</v>
      </c>
      <c r="AB95" s="259">
        <v>0</v>
      </c>
      <c r="AC95" s="259">
        <v>0</v>
      </c>
      <c r="AD95" s="259">
        <v>0</v>
      </c>
      <c r="AE95" s="262">
        <v>0</v>
      </c>
      <c r="AF95" s="258">
        <v>2464.0871177015756</v>
      </c>
      <c r="AG95" s="259">
        <v>2464.0871177015756</v>
      </c>
      <c r="AH95" s="259">
        <v>0</v>
      </c>
      <c r="AI95" s="259">
        <v>0</v>
      </c>
      <c r="AJ95" s="259">
        <v>0</v>
      </c>
      <c r="AK95" s="259">
        <v>0</v>
      </c>
      <c r="AL95" s="259">
        <v>0</v>
      </c>
      <c r="AM95" s="259">
        <v>0</v>
      </c>
      <c r="AN95" s="259">
        <v>0</v>
      </c>
      <c r="AO95" s="262">
        <v>0</v>
      </c>
      <c r="AP95" s="247"/>
      <c r="AQ95" s="263">
        <v>0</v>
      </c>
      <c r="AR95" s="264">
        <v>0</v>
      </c>
      <c r="AS95" s="264">
        <v>0</v>
      </c>
      <c r="AT95" s="264">
        <v>0</v>
      </c>
      <c r="AU95" s="264">
        <v>0</v>
      </c>
      <c r="AV95" s="264">
        <v>0</v>
      </c>
      <c r="AW95" s="264">
        <v>0</v>
      </c>
      <c r="AX95" s="264">
        <v>0</v>
      </c>
      <c r="AY95" s="264">
        <v>0</v>
      </c>
      <c r="AZ95" s="264">
        <v>0</v>
      </c>
      <c r="BA95" s="264">
        <v>0</v>
      </c>
      <c r="BB95" s="265">
        <v>0</v>
      </c>
    </row>
    <row r="96" spans="2:54" s="213" customFormat="1" ht="13.5" customHeight="1" x14ac:dyDescent="0.2">
      <c r="B96" s="251" t="s">
        <v>772</v>
      </c>
      <c r="C96" s="252"/>
      <c r="D96" s="253"/>
      <c r="E96" s="254" t="s">
        <v>773</v>
      </c>
      <c r="F96" s="252"/>
      <c r="G96" s="252"/>
      <c r="H96" s="255" t="s">
        <v>774</v>
      </c>
      <c r="I96" s="256">
        <v>38260</v>
      </c>
      <c r="J96" s="257">
        <v>30</v>
      </c>
      <c r="K96" s="258">
        <v>3045.6441149212233</v>
      </c>
      <c r="L96" s="259">
        <v>0</v>
      </c>
      <c r="M96" s="259">
        <v>0</v>
      </c>
      <c r="N96" s="259">
        <v>0</v>
      </c>
      <c r="O96" s="259">
        <v>3045.6441149212233</v>
      </c>
      <c r="P96" s="259">
        <v>0</v>
      </c>
      <c r="Q96" s="259">
        <v>0</v>
      </c>
      <c r="R96" s="259">
        <v>3045.6441149212233</v>
      </c>
      <c r="S96" s="259">
        <v>3045.6441149212233</v>
      </c>
      <c r="T96" s="260">
        <v>0</v>
      </c>
      <c r="U96" s="261">
        <v>0</v>
      </c>
      <c r="V96" s="259">
        <v>0</v>
      </c>
      <c r="W96" s="259">
        <v>0</v>
      </c>
      <c r="X96" s="259">
        <v>0</v>
      </c>
      <c r="Y96" s="259">
        <v>0</v>
      </c>
      <c r="Z96" s="259">
        <v>0</v>
      </c>
      <c r="AA96" s="259">
        <v>0</v>
      </c>
      <c r="AB96" s="259">
        <v>0</v>
      </c>
      <c r="AC96" s="259">
        <v>0</v>
      </c>
      <c r="AD96" s="259">
        <v>0</v>
      </c>
      <c r="AE96" s="262">
        <v>0</v>
      </c>
      <c r="AF96" s="258">
        <v>3045.6441149212233</v>
      </c>
      <c r="AG96" s="259">
        <v>0</v>
      </c>
      <c r="AH96" s="259">
        <v>0</v>
      </c>
      <c r="AI96" s="259">
        <v>0</v>
      </c>
      <c r="AJ96" s="259">
        <v>3045.6441149212233</v>
      </c>
      <c r="AK96" s="259">
        <v>0</v>
      </c>
      <c r="AL96" s="259">
        <v>0</v>
      </c>
      <c r="AM96" s="259">
        <v>3045.6441149212233</v>
      </c>
      <c r="AN96" s="259">
        <v>3045.6441149212233</v>
      </c>
      <c r="AO96" s="262">
        <v>0</v>
      </c>
      <c r="AP96" s="247"/>
      <c r="AQ96" s="263">
        <v>0</v>
      </c>
      <c r="AR96" s="264">
        <v>0</v>
      </c>
      <c r="AS96" s="264">
        <v>0</v>
      </c>
      <c r="AT96" s="264">
        <v>0</v>
      </c>
      <c r="AU96" s="264">
        <v>0</v>
      </c>
      <c r="AV96" s="264">
        <v>0</v>
      </c>
      <c r="AW96" s="264">
        <v>0</v>
      </c>
      <c r="AX96" s="264">
        <v>0</v>
      </c>
      <c r="AY96" s="264">
        <v>0</v>
      </c>
      <c r="AZ96" s="264">
        <v>0</v>
      </c>
      <c r="BA96" s="264">
        <v>0</v>
      </c>
      <c r="BB96" s="265">
        <v>0</v>
      </c>
    </row>
    <row r="97" spans="2:54" s="213" customFormat="1" ht="13.5" customHeight="1" x14ac:dyDescent="0.2">
      <c r="B97" s="251" t="s">
        <v>718</v>
      </c>
      <c r="C97" s="252"/>
      <c r="D97" s="253"/>
      <c r="E97" s="254" t="s">
        <v>775</v>
      </c>
      <c r="F97" s="252"/>
      <c r="G97" s="252"/>
      <c r="H97" s="255" t="s">
        <v>776</v>
      </c>
      <c r="I97" s="256">
        <v>38260</v>
      </c>
      <c r="J97" s="257">
        <v>10</v>
      </c>
      <c r="K97" s="258">
        <v>3024.2122335495833</v>
      </c>
      <c r="L97" s="259">
        <v>2010.5421686746988</v>
      </c>
      <c r="M97" s="259">
        <v>0</v>
      </c>
      <c r="N97" s="259">
        <v>0</v>
      </c>
      <c r="O97" s="259">
        <v>1013.6700648748845</v>
      </c>
      <c r="P97" s="259">
        <v>0</v>
      </c>
      <c r="Q97" s="259">
        <v>0</v>
      </c>
      <c r="R97" s="259">
        <v>1013.6700648748845</v>
      </c>
      <c r="S97" s="259">
        <v>288.44332095613902</v>
      </c>
      <c r="T97" s="260">
        <v>725.22674391874546</v>
      </c>
      <c r="U97" s="261">
        <v>0</v>
      </c>
      <c r="V97" s="259">
        <v>0</v>
      </c>
      <c r="W97" s="259">
        <v>0</v>
      </c>
      <c r="X97" s="259">
        <v>0</v>
      </c>
      <c r="Y97" s="259">
        <v>0</v>
      </c>
      <c r="Z97" s="259">
        <v>0</v>
      </c>
      <c r="AA97" s="259">
        <v>0</v>
      </c>
      <c r="AB97" s="259">
        <v>0</v>
      </c>
      <c r="AC97" s="259">
        <v>302.42122335495833</v>
      </c>
      <c r="AD97" s="259">
        <v>-302.42122335495833</v>
      </c>
      <c r="AE97" s="262">
        <v>302.42122335495833</v>
      </c>
      <c r="AF97" s="258">
        <v>3024.2122335495833</v>
      </c>
      <c r="AG97" s="259">
        <v>2010.5421686746988</v>
      </c>
      <c r="AH97" s="259">
        <v>0</v>
      </c>
      <c r="AI97" s="259">
        <v>0</v>
      </c>
      <c r="AJ97" s="259">
        <v>1013.6700648748845</v>
      </c>
      <c r="AK97" s="259">
        <v>0</v>
      </c>
      <c r="AL97" s="259">
        <v>0</v>
      </c>
      <c r="AM97" s="259">
        <v>1013.6700648748845</v>
      </c>
      <c r="AN97" s="259">
        <v>-13.97790239881931</v>
      </c>
      <c r="AO97" s="262">
        <v>1027.6479672737037</v>
      </c>
      <c r="AP97" s="247"/>
      <c r="AQ97" s="263">
        <v>0</v>
      </c>
      <c r="AR97" s="264">
        <v>0</v>
      </c>
      <c r="AS97" s="264">
        <v>0</v>
      </c>
      <c r="AT97" s="264">
        <v>0</v>
      </c>
      <c r="AU97" s="264">
        <v>0</v>
      </c>
      <c r="AV97" s="264">
        <v>0</v>
      </c>
      <c r="AW97" s="264">
        <v>0</v>
      </c>
      <c r="AX97" s="264">
        <v>0</v>
      </c>
      <c r="AY97" s="264">
        <v>0</v>
      </c>
      <c r="AZ97" s="264">
        <v>0</v>
      </c>
      <c r="BA97" s="264">
        <v>1027.6479672634273</v>
      </c>
      <c r="BB97" s="265">
        <v>0</v>
      </c>
    </row>
    <row r="98" spans="2:54" s="213" customFormat="1" ht="13.5" customHeight="1" x14ac:dyDescent="0.2">
      <c r="B98" s="251" t="s">
        <v>772</v>
      </c>
      <c r="C98" s="252"/>
      <c r="D98" s="253"/>
      <c r="E98" s="254" t="s">
        <v>777</v>
      </c>
      <c r="F98" s="252"/>
      <c r="G98" s="252"/>
      <c r="H98" s="255" t="s">
        <v>778</v>
      </c>
      <c r="I98" s="256">
        <v>38260</v>
      </c>
      <c r="J98" s="257">
        <v>30</v>
      </c>
      <c r="K98" s="258">
        <v>3250.9847080630216</v>
      </c>
      <c r="L98" s="259">
        <v>0</v>
      </c>
      <c r="M98" s="259">
        <v>0</v>
      </c>
      <c r="N98" s="259">
        <v>0</v>
      </c>
      <c r="O98" s="259">
        <v>3250.9847080630216</v>
      </c>
      <c r="P98" s="259">
        <v>0</v>
      </c>
      <c r="Q98" s="259">
        <v>0</v>
      </c>
      <c r="R98" s="259">
        <v>3250.9847080630216</v>
      </c>
      <c r="S98" s="259">
        <v>2718.8602165070538</v>
      </c>
      <c r="T98" s="260">
        <v>532.12449155596778</v>
      </c>
      <c r="U98" s="261">
        <v>0</v>
      </c>
      <c r="V98" s="259">
        <v>0</v>
      </c>
      <c r="W98" s="259">
        <v>0</v>
      </c>
      <c r="X98" s="259">
        <v>0</v>
      </c>
      <c r="Y98" s="259">
        <v>0</v>
      </c>
      <c r="Z98" s="259">
        <v>0</v>
      </c>
      <c r="AA98" s="259">
        <v>0</v>
      </c>
      <c r="AB98" s="259">
        <v>0</v>
      </c>
      <c r="AC98" s="259">
        <v>108.36615693543405</v>
      </c>
      <c r="AD98" s="259">
        <v>-108.36615693543405</v>
      </c>
      <c r="AE98" s="262">
        <v>108.36615693543405</v>
      </c>
      <c r="AF98" s="258">
        <v>3250.9847080630216</v>
      </c>
      <c r="AG98" s="259">
        <v>0</v>
      </c>
      <c r="AH98" s="259">
        <v>0</v>
      </c>
      <c r="AI98" s="259">
        <v>0</v>
      </c>
      <c r="AJ98" s="259">
        <v>3250.9847080630216</v>
      </c>
      <c r="AK98" s="259">
        <v>0</v>
      </c>
      <c r="AL98" s="259">
        <v>0</v>
      </c>
      <c r="AM98" s="259">
        <v>3250.9847080630216</v>
      </c>
      <c r="AN98" s="259">
        <v>2610.4940595716198</v>
      </c>
      <c r="AO98" s="262">
        <v>640.49064849140177</v>
      </c>
      <c r="AP98" s="247"/>
      <c r="AQ98" s="263">
        <v>0</v>
      </c>
      <c r="AR98" s="264">
        <v>0</v>
      </c>
      <c r="AS98" s="264">
        <v>0</v>
      </c>
      <c r="AT98" s="264">
        <v>0</v>
      </c>
      <c r="AU98" s="264">
        <v>0</v>
      </c>
      <c r="AV98" s="264">
        <v>0</v>
      </c>
      <c r="AW98" s="264">
        <v>0</v>
      </c>
      <c r="AX98" s="264">
        <v>0</v>
      </c>
      <c r="AY98" s="264">
        <v>0</v>
      </c>
      <c r="AZ98" s="264">
        <v>0</v>
      </c>
      <c r="BA98" s="264">
        <v>640.49064848499688</v>
      </c>
      <c r="BB98" s="265">
        <v>0</v>
      </c>
    </row>
    <row r="99" spans="2:54" s="213" customFormat="1" ht="13.5" customHeight="1" x14ac:dyDescent="0.2">
      <c r="B99" s="251" t="s">
        <v>772</v>
      </c>
      <c r="C99" s="252"/>
      <c r="D99" s="253"/>
      <c r="E99" s="254" t="s">
        <v>779</v>
      </c>
      <c r="F99" s="252"/>
      <c r="G99" s="252"/>
      <c r="H99" s="255" t="s">
        <v>780</v>
      </c>
      <c r="I99" s="256">
        <v>38260</v>
      </c>
      <c r="J99" s="257">
        <v>30</v>
      </c>
      <c r="K99" s="258">
        <v>6247.393419833179</v>
      </c>
      <c r="L99" s="259">
        <v>0</v>
      </c>
      <c r="M99" s="259">
        <v>0</v>
      </c>
      <c r="N99" s="259">
        <v>0</v>
      </c>
      <c r="O99" s="259">
        <v>6247.393419833179</v>
      </c>
      <c r="P99" s="259">
        <v>0</v>
      </c>
      <c r="Q99" s="259">
        <v>0</v>
      </c>
      <c r="R99" s="259">
        <v>6247.393419833179</v>
      </c>
      <c r="S99" s="259">
        <v>5935.9040327978573</v>
      </c>
      <c r="T99" s="260">
        <v>311.48938703532167</v>
      </c>
      <c r="U99" s="261">
        <v>0</v>
      </c>
      <c r="V99" s="259">
        <v>0</v>
      </c>
      <c r="W99" s="259">
        <v>0</v>
      </c>
      <c r="X99" s="259">
        <v>0</v>
      </c>
      <c r="Y99" s="259">
        <v>0</v>
      </c>
      <c r="Z99" s="259">
        <v>0</v>
      </c>
      <c r="AA99" s="259">
        <v>0</v>
      </c>
      <c r="AB99" s="259">
        <v>0</v>
      </c>
      <c r="AC99" s="259">
        <v>208.24644732777264</v>
      </c>
      <c r="AD99" s="259">
        <v>-208.24644732777264</v>
      </c>
      <c r="AE99" s="262">
        <v>208.24644732777264</v>
      </c>
      <c r="AF99" s="258">
        <v>6247.393419833179</v>
      </c>
      <c r="AG99" s="259">
        <v>0</v>
      </c>
      <c r="AH99" s="259">
        <v>0</v>
      </c>
      <c r="AI99" s="259">
        <v>0</v>
      </c>
      <c r="AJ99" s="259">
        <v>6247.393419833179</v>
      </c>
      <c r="AK99" s="259">
        <v>0</v>
      </c>
      <c r="AL99" s="259">
        <v>0</v>
      </c>
      <c r="AM99" s="259">
        <v>6247.393419833179</v>
      </c>
      <c r="AN99" s="259">
        <v>5727.657585470085</v>
      </c>
      <c r="AO99" s="262">
        <v>519.735834363094</v>
      </c>
      <c r="AP99" s="247"/>
      <c r="AQ99" s="263">
        <v>0</v>
      </c>
      <c r="AR99" s="264">
        <v>0</v>
      </c>
      <c r="AS99" s="264">
        <v>0</v>
      </c>
      <c r="AT99" s="264">
        <v>0</v>
      </c>
      <c r="AU99" s="264">
        <v>0</v>
      </c>
      <c r="AV99" s="264">
        <v>0</v>
      </c>
      <c r="AW99" s="264">
        <v>0</v>
      </c>
      <c r="AX99" s="264">
        <v>0</v>
      </c>
      <c r="AY99" s="264">
        <v>0</v>
      </c>
      <c r="AZ99" s="264">
        <v>0</v>
      </c>
      <c r="BA99" s="264">
        <v>519.73583435789669</v>
      </c>
      <c r="BB99" s="265">
        <v>0</v>
      </c>
    </row>
    <row r="100" spans="2:54" s="213" customFormat="1" ht="13.5" customHeight="1" x14ac:dyDescent="0.2">
      <c r="B100" s="251" t="s">
        <v>718</v>
      </c>
      <c r="C100" s="252"/>
      <c r="D100" s="253"/>
      <c r="E100" s="254" t="s">
        <v>781</v>
      </c>
      <c r="F100" s="252"/>
      <c r="G100" s="252"/>
      <c r="H100" s="255" t="s">
        <v>782</v>
      </c>
      <c r="I100" s="256">
        <v>38260</v>
      </c>
      <c r="J100" s="257">
        <v>10</v>
      </c>
      <c r="K100" s="258">
        <v>3119.497219647822</v>
      </c>
      <c r="L100" s="259">
        <v>3119.2075996292865</v>
      </c>
      <c r="M100" s="259">
        <v>0</v>
      </c>
      <c r="N100" s="259">
        <v>0</v>
      </c>
      <c r="O100" s="259">
        <v>0.28962001853551556</v>
      </c>
      <c r="P100" s="259">
        <v>0</v>
      </c>
      <c r="Q100" s="259">
        <v>0</v>
      </c>
      <c r="R100" s="259">
        <v>0.28962001853551556</v>
      </c>
      <c r="S100" s="259">
        <v>2.8984183656809295E-2</v>
      </c>
      <c r="T100" s="260">
        <v>0.26063583487870629</v>
      </c>
      <c r="U100" s="261">
        <v>0</v>
      </c>
      <c r="V100" s="259">
        <v>0</v>
      </c>
      <c r="W100" s="259">
        <v>0</v>
      </c>
      <c r="X100" s="259">
        <v>0</v>
      </c>
      <c r="Y100" s="259">
        <v>0</v>
      </c>
      <c r="Z100" s="259">
        <v>0</v>
      </c>
      <c r="AA100" s="259">
        <v>0</v>
      </c>
      <c r="AB100" s="259">
        <v>0</v>
      </c>
      <c r="AC100" s="259">
        <v>0</v>
      </c>
      <c r="AD100" s="259">
        <v>0</v>
      </c>
      <c r="AE100" s="262">
        <v>0</v>
      </c>
      <c r="AF100" s="258">
        <v>3119.497219647822</v>
      </c>
      <c r="AG100" s="259">
        <v>3119.2075996292865</v>
      </c>
      <c r="AH100" s="259">
        <v>0</v>
      </c>
      <c r="AI100" s="259">
        <v>0</v>
      </c>
      <c r="AJ100" s="259">
        <v>0.28962001853551556</v>
      </c>
      <c r="AK100" s="259">
        <v>0</v>
      </c>
      <c r="AL100" s="259">
        <v>0</v>
      </c>
      <c r="AM100" s="259">
        <v>0.28962001853551556</v>
      </c>
      <c r="AN100" s="259">
        <v>2.8984183656809295E-2</v>
      </c>
      <c r="AO100" s="262">
        <v>0.26063583487870629</v>
      </c>
      <c r="AP100" s="247"/>
      <c r="AQ100" s="263">
        <v>0</v>
      </c>
      <c r="AR100" s="264">
        <v>0</v>
      </c>
      <c r="AS100" s="264">
        <v>0</v>
      </c>
      <c r="AT100" s="264">
        <v>0</v>
      </c>
      <c r="AU100" s="264">
        <v>0</v>
      </c>
      <c r="AV100" s="264">
        <v>0</v>
      </c>
      <c r="AW100" s="264">
        <v>0</v>
      </c>
      <c r="AX100" s="264">
        <v>0</v>
      </c>
      <c r="AY100" s="264">
        <v>0</v>
      </c>
      <c r="AZ100" s="264">
        <v>0</v>
      </c>
      <c r="BA100" s="264">
        <v>0.26063583487609993</v>
      </c>
      <c r="BB100" s="265">
        <v>0</v>
      </c>
    </row>
    <row r="101" spans="2:54" s="213" customFormat="1" ht="13.5" customHeight="1" x14ac:dyDescent="0.2">
      <c r="B101" s="251" t="s">
        <v>718</v>
      </c>
      <c r="C101" s="252"/>
      <c r="D101" s="253"/>
      <c r="E101" s="254" t="s">
        <v>783</v>
      </c>
      <c r="F101" s="252"/>
      <c r="G101" s="252"/>
      <c r="H101" s="255" t="s">
        <v>784</v>
      </c>
      <c r="I101" s="256">
        <v>38260</v>
      </c>
      <c r="J101" s="257">
        <v>10</v>
      </c>
      <c r="K101" s="258">
        <v>8937.6737720111214</v>
      </c>
      <c r="L101" s="259">
        <v>5841.6357738646893</v>
      </c>
      <c r="M101" s="259">
        <v>0</v>
      </c>
      <c r="N101" s="259">
        <v>0</v>
      </c>
      <c r="O101" s="259">
        <v>3096.0379981464321</v>
      </c>
      <c r="P101" s="259">
        <v>0</v>
      </c>
      <c r="Q101" s="259">
        <v>0</v>
      </c>
      <c r="R101" s="259">
        <v>3096.0379981464321</v>
      </c>
      <c r="S101" s="259">
        <v>1072.4771937843605</v>
      </c>
      <c r="T101" s="260">
        <v>2023.5608043620716</v>
      </c>
      <c r="U101" s="261">
        <v>0</v>
      </c>
      <c r="V101" s="259">
        <v>0</v>
      </c>
      <c r="W101" s="259">
        <v>0</v>
      </c>
      <c r="X101" s="259">
        <v>0</v>
      </c>
      <c r="Y101" s="259">
        <v>0</v>
      </c>
      <c r="Z101" s="259">
        <v>0</v>
      </c>
      <c r="AA101" s="259">
        <v>0</v>
      </c>
      <c r="AB101" s="259">
        <v>0</v>
      </c>
      <c r="AC101" s="259">
        <v>893.76737720111214</v>
      </c>
      <c r="AD101" s="259">
        <v>-893.76737720111214</v>
      </c>
      <c r="AE101" s="262">
        <v>893.76737720111214</v>
      </c>
      <c r="AF101" s="258">
        <v>8937.6737720111214</v>
      </c>
      <c r="AG101" s="259">
        <v>5841.6357738646893</v>
      </c>
      <c r="AH101" s="259">
        <v>0</v>
      </c>
      <c r="AI101" s="259">
        <v>0</v>
      </c>
      <c r="AJ101" s="259">
        <v>3096.0379981464321</v>
      </c>
      <c r="AK101" s="259">
        <v>0</v>
      </c>
      <c r="AL101" s="259">
        <v>0</v>
      </c>
      <c r="AM101" s="259">
        <v>3096.0379981464321</v>
      </c>
      <c r="AN101" s="259">
        <v>178.70981658324831</v>
      </c>
      <c r="AO101" s="262">
        <v>2917.3281815631835</v>
      </c>
      <c r="AP101" s="247"/>
      <c r="AQ101" s="263">
        <v>0</v>
      </c>
      <c r="AR101" s="264">
        <v>0</v>
      </c>
      <c r="AS101" s="264">
        <v>0</v>
      </c>
      <c r="AT101" s="264">
        <v>0</v>
      </c>
      <c r="AU101" s="264">
        <v>0</v>
      </c>
      <c r="AV101" s="264">
        <v>0</v>
      </c>
      <c r="AW101" s="264">
        <v>0</v>
      </c>
      <c r="AX101" s="264">
        <v>0</v>
      </c>
      <c r="AY101" s="264">
        <v>0</v>
      </c>
      <c r="AZ101" s="264">
        <v>0</v>
      </c>
      <c r="BA101" s="264">
        <v>2917.3281815340101</v>
      </c>
      <c r="BB101" s="265">
        <v>0</v>
      </c>
    </row>
    <row r="102" spans="2:54" s="213" customFormat="1" ht="13.5" customHeight="1" x14ac:dyDescent="0.2">
      <c r="B102" s="251" t="s">
        <v>718</v>
      </c>
      <c r="C102" s="252"/>
      <c r="D102" s="253"/>
      <c r="E102" s="254" t="s">
        <v>785</v>
      </c>
      <c r="F102" s="252"/>
      <c r="G102" s="252"/>
      <c r="H102" s="255" t="s">
        <v>786</v>
      </c>
      <c r="I102" s="256">
        <v>31048</v>
      </c>
      <c r="J102" s="257">
        <v>10</v>
      </c>
      <c r="K102" s="258">
        <v>590.53521779425398</v>
      </c>
      <c r="L102" s="259">
        <v>0</v>
      </c>
      <c r="M102" s="259">
        <v>0</v>
      </c>
      <c r="N102" s="259">
        <v>0</v>
      </c>
      <c r="O102" s="259">
        <v>590.53521779425398</v>
      </c>
      <c r="P102" s="259">
        <v>0</v>
      </c>
      <c r="Q102" s="259">
        <v>0</v>
      </c>
      <c r="R102" s="259">
        <v>590.53521779425398</v>
      </c>
      <c r="S102" s="259">
        <v>328.87270234785296</v>
      </c>
      <c r="T102" s="260">
        <v>261.66251544640102</v>
      </c>
      <c r="U102" s="261">
        <v>0</v>
      </c>
      <c r="V102" s="259">
        <v>0</v>
      </c>
      <c r="W102" s="259">
        <v>0</v>
      </c>
      <c r="X102" s="259">
        <v>0</v>
      </c>
      <c r="Y102" s="259">
        <v>0</v>
      </c>
      <c r="Z102" s="259">
        <v>0</v>
      </c>
      <c r="AA102" s="259">
        <v>0</v>
      </c>
      <c r="AB102" s="259">
        <v>0</v>
      </c>
      <c r="AC102" s="259">
        <v>59.053521779425395</v>
      </c>
      <c r="AD102" s="259">
        <v>-59.053521779425395</v>
      </c>
      <c r="AE102" s="262">
        <v>59.053521779425395</v>
      </c>
      <c r="AF102" s="258">
        <v>590.53521779425398</v>
      </c>
      <c r="AG102" s="259">
        <v>0</v>
      </c>
      <c r="AH102" s="259">
        <v>0</v>
      </c>
      <c r="AI102" s="259">
        <v>0</v>
      </c>
      <c r="AJ102" s="259">
        <v>590.53521779425398</v>
      </c>
      <c r="AK102" s="259">
        <v>0</v>
      </c>
      <c r="AL102" s="259">
        <v>0</v>
      </c>
      <c r="AM102" s="259">
        <v>590.53521779425398</v>
      </c>
      <c r="AN102" s="259">
        <v>269.81918056842756</v>
      </c>
      <c r="AO102" s="262">
        <v>320.71603722582643</v>
      </c>
      <c r="AP102" s="247"/>
      <c r="AQ102" s="263">
        <v>0</v>
      </c>
      <c r="AR102" s="264">
        <v>0</v>
      </c>
      <c r="AS102" s="264">
        <v>0</v>
      </c>
      <c r="AT102" s="264">
        <v>0</v>
      </c>
      <c r="AU102" s="264">
        <v>0</v>
      </c>
      <c r="AV102" s="264">
        <v>0</v>
      </c>
      <c r="AW102" s="264">
        <v>0</v>
      </c>
      <c r="AX102" s="264">
        <v>0</v>
      </c>
      <c r="AY102" s="264">
        <v>0</v>
      </c>
      <c r="AZ102" s="264">
        <v>0</v>
      </c>
      <c r="BA102" s="264">
        <v>320.71603722261926</v>
      </c>
      <c r="BB102" s="265">
        <v>0</v>
      </c>
    </row>
    <row r="103" spans="2:54" s="213" customFormat="1" ht="13.5" customHeight="1" x14ac:dyDescent="0.2">
      <c r="B103" s="251" t="s">
        <v>718</v>
      </c>
      <c r="C103" s="252"/>
      <c r="D103" s="253"/>
      <c r="E103" s="254" t="s">
        <v>787</v>
      </c>
      <c r="F103" s="252"/>
      <c r="G103" s="252"/>
      <c r="H103" s="255" t="s">
        <v>788</v>
      </c>
      <c r="I103" s="256">
        <v>32874</v>
      </c>
      <c r="J103" s="257">
        <v>10</v>
      </c>
      <c r="K103" s="258">
        <v>10229.943813716403</v>
      </c>
      <c r="L103" s="259">
        <v>0</v>
      </c>
      <c r="M103" s="259">
        <v>0</v>
      </c>
      <c r="N103" s="259">
        <v>0</v>
      </c>
      <c r="O103" s="259">
        <v>10229.943813716403</v>
      </c>
      <c r="P103" s="259">
        <v>0</v>
      </c>
      <c r="Q103" s="259">
        <v>0</v>
      </c>
      <c r="R103" s="259">
        <v>10229.943813716403</v>
      </c>
      <c r="S103" s="259">
        <v>4646.5432644037692</v>
      </c>
      <c r="T103" s="260">
        <v>5583.4005493126342</v>
      </c>
      <c r="U103" s="261">
        <v>0</v>
      </c>
      <c r="V103" s="259">
        <v>0</v>
      </c>
      <c r="W103" s="259">
        <v>0</v>
      </c>
      <c r="X103" s="259">
        <v>0</v>
      </c>
      <c r="Y103" s="259">
        <v>0</v>
      </c>
      <c r="Z103" s="259">
        <v>0</v>
      </c>
      <c r="AA103" s="259">
        <v>0</v>
      </c>
      <c r="AB103" s="259">
        <v>0</v>
      </c>
      <c r="AC103" s="259">
        <v>1022.9943813716403</v>
      </c>
      <c r="AD103" s="259">
        <v>-1022.9943813716403</v>
      </c>
      <c r="AE103" s="262">
        <v>1022.9943813716403</v>
      </c>
      <c r="AF103" s="258">
        <v>10229.943813716403</v>
      </c>
      <c r="AG103" s="259">
        <v>0</v>
      </c>
      <c r="AH103" s="259">
        <v>0</v>
      </c>
      <c r="AI103" s="259">
        <v>0</v>
      </c>
      <c r="AJ103" s="259">
        <v>10229.943813716403</v>
      </c>
      <c r="AK103" s="259">
        <v>0</v>
      </c>
      <c r="AL103" s="259">
        <v>0</v>
      </c>
      <c r="AM103" s="259">
        <v>10229.943813716403</v>
      </c>
      <c r="AN103" s="259">
        <v>3623.5488830321287</v>
      </c>
      <c r="AO103" s="262">
        <v>6606.3949306842751</v>
      </c>
      <c r="AP103" s="247"/>
      <c r="AQ103" s="263">
        <v>0</v>
      </c>
      <c r="AR103" s="264">
        <v>0</v>
      </c>
      <c r="AS103" s="264">
        <v>0</v>
      </c>
      <c r="AT103" s="264">
        <v>0</v>
      </c>
      <c r="AU103" s="264">
        <v>0</v>
      </c>
      <c r="AV103" s="264">
        <v>0</v>
      </c>
      <c r="AW103" s="264">
        <v>0</v>
      </c>
      <c r="AX103" s="264">
        <v>0</v>
      </c>
      <c r="AY103" s="264">
        <v>0</v>
      </c>
      <c r="AZ103" s="264">
        <v>0</v>
      </c>
      <c r="BA103" s="264">
        <v>6606.3949306182112</v>
      </c>
      <c r="BB103" s="265">
        <v>0</v>
      </c>
    </row>
    <row r="104" spans="2:54" s="213" customFormat="1" ht="13.5" customHeight="1" x14ac:dyDescent="0.2">
      <c r="B104" s="251" t="s">
        <v>718</v>
      </c>
      <c r="C104" s="252"/>
      <c r="D104" s="253"/>
      <c r="E104" s="254" t="s">
        <v>789</v>
      </c>
      <c r="F104" s="252"/>
      <c r="G104" s="252"/>
      <c r="H104" s="255" t="s">
        <v>790</v>
      </c>
      <c r="I104" s="256">
        <v>38838</v>
      </c>
      <c r="J104" s="257">
        <v>10</v>
      </c>
      <c r="K104" s="258">
        <v>33599.62059777572</v>
      </c>
      <c r="L104" s="259">
        <v>0</v>
      </c>
      <c r="M104" s="259">
        <v>0</v>
      </c>
      <c r="N104" s="259">
        <v>0</v>
      </c>
      <c r="O104" s="259">
        <v>33599.62059777572</v>
      </c>
      <c r="P104" s="259">
        <v>0</v>
      </c>
      <c r="Q104" s="259">
        <v>0</v>
      </c>
      <c r="R104" s="259">
        <v>33599.62059777572</v>
      </c>
      <c r="S104" s="259">
        <v>25578.407114033056</v>
      </c>
      <c r="T104" s="260">
        <v>8021.2134837426638</v>
      </c>
      <c r="U104" s="261">
        <v>0</v>
      </c>
      <c r="V104" s="259">
        <v>0</v>
      </c>
      <c r="W104" s="259">
        <v>0</v>
      </c>
      <c r="X104" s="259">
        <v>0</v>
      </c>
      <c r="Y104" s="259">
        <v>0</v>
      </c>
      <c r="Z104" s="259">
        <v>0</v>
      </c>
      <c r="AA104" s="259">
        <v>0</v>
      </c>
      <c r="AB104" s="259">
        <v>0</v>
      </c>
      <c r="AC104" s="259">
        <v>3359.962059777572</v>
      </c>
      <c r="AD104" s="259">
        <v>-3359.962059777572</v>
      </c>
      <c r="AE104" s="262">
        <v>3359.962059777572</v>
      </c>
      <c r="AF104" s="258">
        <v>33599.62059777572</v>
      </c>
      <c r="AG104" s="259">
        <v>0</v>
      </c>
      <c r="AH104" s="259">
        <v>0</v>
      </c>
      <c r="AI104" s="259">
        <v>0</v>
      </c>
      <c r="AJ104" s="259">
        <v>33599.62059777572</v>
      </c>
      <c r="AK104" s="259">
        <v>0</v>
      </c>
      <c r="AL104" s="259">
        <v>0</v>
      </c>
      <c r="AM104" s="259">
        <v>33599.62059777572</v>
      </c>
      <c r="AN104" s="259">
        <v>22218.445054255484</v>
      </c>
      <c r="AO104" s="262">
        <v>11381.175543520236</v>
      </c>
      <c r="AP104" s="247"/>
      <c r="AQ104" s="263">
        <v>0</v>
      </c>
      <c r="AR104" s="264">
        <v>0</v>
      </c>
      <c r="AS104" s="264">
        <v>0</v>
      </c>
      <c r="AT104" s="264">
        <v>0</v>
      </c>
      <c r="AU104" s="264">
        <v>0</v>
      </c>
      <c r="AV104" s="264">
        <v>0</v>
      </c>
      <c r="AW104" s="264">
        <v>0</v>
      </c>
      <c r="AX104" s="264">
        <v>0</v>
      </c>
      <c r="AY104" s="264">
        <v>0</v>
      </c>
      <c r="AZ104" s="264">
        <v>0</v>
      </c>
      <c r="BA104" s="264">
        <v>11381.175543406423</v>
      </c>
      <c r="BB104" s="265">
        <v>0</v>
      </c>
    </row>
    <row r="105" spans="2:54" s="213" customFormat="1" ht="13.5" customHeight="1" x14ac:dyDescent="0.2">
      <c r="B105" s="251" t="s">
        <v>718</v>
      </c>
      <c r="C105" s="252"/>
      <c r="D105" s="253"/>
      <c r="E105" s="254" t="s">
        <v>791</v>
      </c>
      <c r="F105" s="252"/>
      <c r="G105" s="252"/>
      <c r="H105" s="255" t="s">
        <v>792</v>
      </c>
      <c r="I105" s="256">
        <v>33604</v>
      </c>
      <c r="J105" s="257">
        <v>10</v>
      </c>
      <c r="K105" s="258">
        <v>3622.3644578313251</v>
      </c>
      <c r="L105" s="259">
        <v>0</v>
      </c>
      <c r="M105" s="259">
        <v>0</v>
      </c>
      <c r="N105" s="259">
        <v>0</v>
      </c>
      <c r="O105" s="259">
        <v>3622.3644578313251</v>
      </c>
      <c r="P105" s="259">
        <v>0</v>
      </c>
      <c r="Q105" s="259">
        <v>0</v>
      </c>
      <c r="R105" s="259">
        <v>3622.3644578313251</v>
      </c>
      <c r="S105" s="259">
        <v>1755.4035854958292</v>
      </c>
      <c r="T105" s="260">
        <v>1866.9608723354959</v>
      </c>
      <c r="U105" s="261">
        <v>0</v>
      </c>
      <c r="V105" s="259">
        <v>0</v>
      </c>
      <c r="W105" s="259">
        <v>0</v>
      </c>
      <c r="X105" s="259">
        <v>0</v>
      </c>
      <c r="Y105" s="259">
        <v>0</v>
      </c>
      <c r="Z105" s="259">
        <v>0</v>
      </c>
      <c r="AA105" s="259">
        <v>0</v>
      </c>
      <c r="AB105" s="259">
        <v>0</v>
      </c>
      <c r="AC105" s="259">
        <v>362.23644578313252</v>
      </c>
      <c r="AD105" s="259">
        <v>-362.23644578313252</v>
      </c>
      <c r="AE105" s="262">
        <v>362.23644578313252</v>
      </c>
      <c r="AF105" s="258">
        <v>3622.3644578313251</v>
      </c>
      <c r="AG105" s="259">
        <v>0</v>
      </c>
      <c r="AH105" s="259">
        <v>0</v>
      </c>
      <c r="AI105" s="259">
        <v>0</v>
      </c>
      <c r="AJ105" s="259">
        <v>3622.3644578313251</v>
      </c>
      <c r="AK105" s="259">
        <v>0</v>
      </c>
      <c r="AL105" s="259">
        <v>0</v>
      </c>
      <c r="AM105" s="259">
        <v>3622.3644578313251</v>
      </c>
      <c r="AN105" s="259">
        <v>1393.1671397126968</v>
      </c>
      <c r="AO105" s="262">
        <v>2229.1973181186286</v>
      </c>
      <c r="AP105" s="247"/>
      <c r="AQ105" s="263">
        <v>0</v>
      </c>
      <c r="AR105" s="264">
        <v>0</v>
      </c>
      <c r="AS105" s="264">
        <v>0</v>
      </c>
      <c r="AT105" s="264">
        <v>0</v>
      </c>
      <c r="AU105" s="264">
        <v>0</v>
      </c>
      <c r="AV105" s="264">
        <v>0</v>
      </c>
      <c r="AW105" s="264">
        <v>0</v>
      </c>
      <c r="AX105" s="264">
        <v>0</v>
      </c>
      <c r="AY105" s="264">
        <v>0</v>
      </c>
      <c r="AZ105" s="264">
        <v>0</v>
      </c>
      <c r="BA105" s="264">
        <v>2229.1973180963364</v>
      </c>
      <c r="BB105" s="265">
        <v>0</v>
      </c>
    </row>
    <row r="106" spans="2:54" s="213" customFormat="1" ht="13.5" customHeight="1" x14ac:dyDescent="0.2">
      <c r="B106" s="251" t="s">
        <v>718</v>
      </c>
      <c r="C106" s="252"/>
      <c r="D106" s="253"/>
      <c r="E106" s="254" t="s">
        <v>793</v>
      </c>
      <c r="F106" s="252"/>
      <c r="G106" s="252"/>
      <c r="H106" s="255" t="s">
        <v>794</v>
      </c>
      <c r="I106" s="256">
        <v>33604</v>
      </c>
      <c r="J106" s="257">
        <v>10</v>
      </c>
      <c r="K106" s="258">
        <v>5603.872219647822</v>
      </c>
      <c r="L106" s="259">
        <v>0</v>
      </c>
      <c r="M106" s="259">
        <v>0</v>
      </c>
      <c r="N106" s="259">
        <v>0</v>
      </c>
      <c r="O106" s="259">
        <v>5603.872219647822</v>
      </c>
      <c r="P106" s="259">
        <v>0</v>
      </c>
      <c r="Q106" s="259">
        <v>0</v>
      </c>
      <c r="R106" s="259">
        <v>5603.872219647822</v>
      </c>
      <c r="S106" s="259">
        <v>3747.0942664890326</v>
      </c>
      <c r="T106" s="260">
        <v>1856.7779531587894</v>
      </c>
      <c r="U106" s="261">
        <v>0</v>
      </c>
      <c r="V106" s="259">
        <v>0</v>
      </c>
      <c r="W106" s="259">
        <v>0</v>
      </c>
      <c r="X106" s="259">
        <v>0</v>
      </c>
      <c r="Y106" s="259">
        <v>0</v>
      </c>
      <c r="Z106" s="259">
        <v>0</v>
      </c>
      <c r="AA106" s="259">
        <v>0</v>
      </c>
      <c r="AB106" s="259">
        <v>0</v>
      </c>
      <c r="AC106" s="259">
        <v>560.38722196478216</v>
      </c>
      <c r="AD106" s="259">
        <v>-560.38722196478216</v>
      </c>
      <c r="AE106" s="262">
        <v>560.38722196478216</v>
      </c>
      <c r="AF106" s="258">
        <v>5603.872219647822</v>
      </c>
      <c r="AG106" s="259">
        <v>0</v>
      </c>
      <c r="AH106" s="259">
        <v>0</v>
      </c>
      <c r="AI106" s="259">
        <v>0</v>
      </c>
      <c r="AJ106" s="259">
        <v>5603.872219647822</v>
      </c>
      <c r="AK106" s="259">
        <v>0</v>
      </c>
      <c r="AL106" s="259">
        <v>0</v>
      </c>
      <c r="AM106" s="259">
        <v>5603.872219647822</v>
      </c>
      <c r="AN106" s="259">
        <v>3186.7070445242507</v>
      </c>
      <c r="AO106" s="262">
        <v>2417.1651751235713</v>
      </c>
      <c r="AP106" s="247"/>
      <c r="AQ106" s="263">
        <v>0</v>
      </c>
      <c r="AR106" s="264">
        <v>0</v>
      </c>
      <c r="AS106" s="264">
        <v>0</v>
      </c>
      <c r="AT106" s="264">
        <v>0</v>
      </c>
      <c r="AU106" s="264">
        <v>0</v>
      </c>
      <c r="AV106" s="264">
        <v>0</v>
      </c>
      <c r="AW106" s="264">
        <v>0</v>
      </c>
      <c r="AX106" s="264">
        <v>0</v>
      </c>
      <c r="AY106" s="264">
        <v>0</v>
      </c>
      <c r="AZ106" s="264">
        <v>0</v>
      </c>
      <c r="BA106" s="264">
        <v>2417.1651750993997</v>
      </c>
      <c r="BB106" s="265">
        <v>0</v>
      </c>
    </row>
    <row r="107" spans="2:54" s="213" customFormat="1" ht="13.5" customHeight="1" x14ac:dyDescent="0.2">
      <c r="B107" s="251" t="s">
        <v>718</v>
      </c>
      <c r="C107" s="252"/>
      <c r="D107" s="253"/>
      <c r="E107" s="254" t="s">
        <v>795</v>
      </c>
      <c r="F107" s="252"/>
      <c r="G107" s="252"/>
      <c r="H107" s="255" t="s">
        <v>796</v>
      </c>
      <c r="I107" s="256">
        <v>36892</v>
      </c>
      <c r="J107" s="257">
        <v>10</v>
      </c>
      <c r="K107" s="258">
        <v>7698.9689527340133</v>
      </c>
      <c r="L107" s="259">
        <v>0</v>
      </c>
      <c r="M107" s="259">
        <v>0</v>
      </c>
      <c r="N107" s="259">
        <v>0</v>
      </c>
      <c r="O107" s="259">
        <v>7698.9689527340133</v>
      </c>
      <c r="P107" s="259">
        <v>0</v>
      </c>
      <c r="Q107" s="259">
        <v>0</v>
      </c>
      <c r="R107" s="259">
        <v>7698.9689527340133</v>
      </c>
      <c r="S107" s="259">
        <v>4188.2139133456903</v>
      </c>
      <c r="T107" s="260">
        <v>3510.755039388323</v>
      </c>
      <c r="U107" s="261">
        <v>0</v>
      </c>
      <c r="V107" s="259">
        <v>0</v>
      </c>
      <c r="W107" s="259">
        <v>0</v>
      </c>
      <c r="X107" s="259">
        <v>0</v>
      </c>
      <c r="Y107" s="259">
        <v>0</v>
      </c>
      <c r="Z107" s="259">
        <v>0</v>
      </c>
      <c r="AA107" s="259">
        <v>0</v>
      </c>
      <c r="AB107" s="259">
        <v>0</v>
      </c>
      <c r="AC107" s="259">
        <v>769.89689527340136</v>
      </c>
      <c r="AD107" s="259">
        <v>-769.89689527340136</v>
      </c>
      <c r="AE107" s="262">
        <v>769.89689527340136</v>
      </c>
      <c r="AF107" s="258">
        <v>7698.9689527340133</v>
      </c>
      <c r="AG107" s="259">
        <v>0</v>
      </c>
      <c r="AH107" s="259">
        <v>0</v>
      </c>
      <c r="AI107" s="259">
        <v>0</v>
      </c>
      <c r="AJ107" s="259">
        <v>7698.9689527340133</v>
      </c>
      <c r="AK107" s="259">
        <v>0</v>
      </c>
      <c r="AL107" s="259">
        <v>0</v>
      </c>
      <c r="AM107" s="259">
        <v>7698.9689527340133</v>
      </c>
      <c r="AN107" s="259">
        <v>3418.3170180722891</v>
      </c>
      <c r="AO107" s="262">
        <v>4280.6519346617242</v>
      </c>
      <c r="AP107" s="247"/>
      <c r="AQ107" s="263">
        <v>0</v>
      </c>
      <c r="AR107" s="264">
        <v>0</v>
      </c>
      <c r="AS107" s="264">
        <v>0</v>
      </c>
      <c r="AT107" s="264">
        <v>0</v>
      </c>
      <c r="AU107" s="264">
        <v>0</v>
      </c>
      <c r="AV107" s="264">
        <v>0</v>
      </c>
      <c r="AW107" s="264">
        <v>0</v>
      </c>
      <c r="AX107" s="264">
        <v>0</v>
      </c>
      <c r="AY107" s="264">
        <v>0</v>
      </c>
      <c r="AZ107" s="264">
        <v>0</v>
      </c>
      <c r="BA107" s="264">
        <v>4280.6519346189179</v>
      </c>
      <c r="BB107" s="265">
        <v>0</v>
      </c>
    </row>
    <row r="108" spans="2:54" s="213" customFormat="1" ht="13.5" customHeight="1" x14ac:dyDescent="0.2">
      <c r="B108" s="251" t="s">
        <v>718</v>
      </c>
      <c r="C108" s="252"/>
      <c r="D108" s="253"/>
      <c r="E108" s="254" t="s">
        <v>797</v>
      </c>
      <c r="F108" s="252"/>
      <c r="G108" s="252"/>
      <c r="H108" s="255" t="s">
        <v>798</v>
      </c>
      <c r="I108" s="256">
        <v>39160</v>
      </c>
      <c r="J108" s="257">
        <v>10</v>
      </c>
      <c r="K108" s="258">
        <v>13618.222891566265</v>
      </c>
      <c r="L108" s="259">
        <v>0</v>
      </c>
      <c r="M108" s="259">
        <v>0</v>
      </c>
      <c r="N108" s="259">
        <v>0</v>
      </c>
      <c r="O108" s="259">
        <v>13618.222891566265</v>
      </c>
      <c r="P108" s="259">
        <v>0</v>
      </c>
      <c r="Q108" s="259">
        <v>0</v>
      </c>
      <c r="R108" s="259">
        <v>13618.222891566265</v>
      </c>
      <c r="S108" s="259">
        <v>12356.739940531355</v>
      </c>
      <c r="T108" s="260">
        <v>1261.48295103491</v>
      </c>
      <c r="U108" s="261">
        <v>0</v>
      </c>
      <c r="V108" s="259">
        <v>0</v>
      </c>
      <c r="W108" s="259">
        <v>0</v>
      </c>
      <c r="X108" s="259">
        <v>0</v>
      </c>
      <c r="Y108" s="259">
        <v>0</v>
      </c>
      <c r="Z108" s="259">
        <v>0</v>
      </c>
      <c r="AA108" s="259">
        <v>0</v>
      </c>
      <c r="AB108" s="259">
        <v>0</v>
      </c>
      <c r="AC108" s="259">
        <v>1361.8222891566265</v>
      </c>
      <c r="AD108" s="259">
        <v>-1361.8222891566265</v>
      </c>
      <c r="AE108" s="262">
        <v>1361.8222891566265</v>
      </c>
      <c r="AF108" s="258">
        <v>13618.222891566265</v>
      </c>
      <c r="AG108" s="259">
        <v>0</v>
      </c>
      <c r="AH108" s="259">
        <v>0</v>
      </c>
      <c r="AI108" s="259">
        <v>0</v>
      </c>
      <c r="AJ108" s="259">
        <v>13618.222891566265</v>
      </c>
      <c r="AK108" s="259">
        <v>0</v>
      </c>
      <c r="AL108" s="259">
        <v>0</v>
      </c>
      <c r="AM108" s="259">
        <v>13618.222891566265</v>
      </c>
      <c r="AN108" s="259">
        <v>10994.91765137473</v>
      </c>
      <c r="AO108" s="262">
        <v>2623.3052401915356</v>
      </c>
      <c r="AP108" s="247"/>
      <c r="AQ108" s="263">
        <v>0</v>
      </c>
      <c r="AR108" s="264">
        <v>0</v>
      </c>
      <c r="AS108" s="264">
        <v>0</v>
      </c>
      <c r="AT108" s="264">
        <v>0</v>
      </c>
      <c r="AU108" s="264">
        <v>0</v>
      </c>
      <c r="AV108" s="264">
        <v>0</v>
      </c>
      <c r="AW108" s="264">
        <v>0</v>
      </c>
      <c r="AX108" s="264">
        <v>0</v>
      </c>
      <c r="AY108" s="264">
        <v>0</v>
      </c>
      <c r="AZ108" s="264">
        <v>0</v>
      </c>
      <c r="BA108" s="264">
        <v>2623.3052401653026</v>
      </c>
      <c r="BB108" s="265">
        <v>0</v>
      </c>
    </row>
    <row r="109" spans="2:54" s="213" customFormat="1" ht="13.5" customHeight="1" x14ac:dyDescent="0.2">
      <c r="B109" s="251" t="s">
        <v>718</v>
      </c>
      <c r="C109" s="252"/>
      <c r="D109" s="253"/>
      <c r="E109" s="254" t="s">
        <v>799</v>
      </c>
      <c r="F109" s="252"/>
      <c r="G109" s="252"/>
      <c r="H109" s="255" t="s">
        <v>800</v>
      </c>
      <c r="I109" s="256">
        <v>34700</v>
      </c>
      <c r="J109" s="257">
        <v>10</v>
      </c>
      <c r="K109" s="258">
        <v>12282.784986098239</v>
      </c>
      <c r="L109" s="259">
        <v>0</v>
      </c>
      <c r="M109" s="259">
        <v>0</v>
      </c>
      <c r="N109" s="259">
        <v>0</v>
      </c>
      <c r="O109" s="259">
        <v>12282.784986098239</v>
      </c>
      <c r="P109" s="259">
        <v>0</v>
      </c>
      <c r="Q109" s="259">
        <v>0</v>
      </c>
      <c r="R109" s="259">
        <v>12282.784986098239</v>
      </c>
      <c r="S109" s="259">
        <v>12282.784986098239</v>
      </c>
      <c r="T109" s="260">
        <v>0</v>
      </c>
      <c r="U109" s="261">
        <v>0</v>
      </c>
      <c r="V109" s="259">
        <v>0</v>
      </c>
      <c r="W109" s="259">
        <v>0</v>
      </c>
      <c r="X109" s="259">
        <v>0</v>
      </c>
      <c r="Y109" s="259">
        <v>0</v>
      </c>
      <c r="Z109" s="259">
        <v>0</v>
      </c>
      <c r="AA109" s="259">
        <v>0</v>
      </c>
      <c r="AB109" s="259">
        <v>0</v>
      </c>
      <c r="AC109" s="259">
        <v>0</v>
      </c>
      <c r="AD109" s="259">
        <v>0</v>
      </c>
      <c r="AE109" s="262">
        <v>0</v>
      </c>
      <c r="AF109" s="258">
        <v>12282.784986098239</v>
      </c>
      <c r="AG109" s="259">
        <v>0</v>
      </c>
      <c r="AH109" s="259">
        <v>0</v>
      </c>
      <c r="AI109" s="259">
        <v>0</v>
      </c>
      <c r="AJ109" s="259">
        <v>12282.784986098239</v>
      </c>
      <c r="AK109" s="259">
        <v>0</v>
      </c>
      <c r="AL109" s="259">
        <v>0</v>
      </c>
      <c r="AM109" s="259">
        <v>12282.784986098239</v>
      </c>
      <c r="AN109" s="259">
        <v>12282.784986098239</v>
      </c>
      <c r="AO109" s="262">
        <v>0</v>
      </c>
      <c r="AP109" s="247"/>
      <c r="AQ109" s="263">
        <v>0</v>
      </c>
      <c r="AR109" s="264">
        <v>0</v>
      </c>
      <c r="AS109" s="264">
        <v>0</v>
      </c>
      <c r="AT109" s="264">
        <v>0</v>
      </c>
      <c r="AU109" s="264">
        <v>0</v>
      </c>
      <c r="AV109" s="264">
        <v>0</v>
      </c>
      <c r="AW109" s="264">
        <v>0</v>
      </c>
      <c r="AX109" s="264">
        <v>0</v>
      </c>
      <c r="AY109" s="264">
        <v>0</v>
      </c>
      <c r="AZ109" s="264">
        <v>0</v>
      </c>
      <c r="BA109" s="264">
        <v>0</v>
      </c>
      <c r="BB109" s="265">
        <v>0</v>
      </c>
    </row>
    <row r="110" spans="2:54" s="213" customFormat="1" ht="13.5" customHeight="1" x14ac:dyDescent="0.2">
      <c r="B110" s="251" t="s">
        <v>718</v>
      </c>
      <c r="C110" s="252"/>
      <c r="D110" s="253"/>
      <c r="E110" s="254" t="s">
        <v>801</v>
      </c>
      <c r="F110" s="252"/>
      <c r="G110" s="252"/>
      <c r="H110" s="255" t="s">
        <v>802</v>
      </c>
      <c r="I110" s="256">
        <v>38899</v>
      </c>
      <c r="J110" s="257">
        <v>10</v>
      </c>
      <c r="K110" s="258">
        <v>10812.673772011121</v>
      </c>
      <c r="L110" s="259">
        <v>0</v>
      </c>
      <c r="M110" s="259">
        <v>0</v>
      </c>
      <c r="N110" s="259">
        <v>0</v>
      </c>
      <c r="O110" s="259">
        <v>10812.673772011121</v>
      </c>
      <c r="P110" s="259">
        <v>0</v>
      </c>
      <c r="Q110" s="259">
        <v>0</v>
      </c>
      <c r="R110" s="259">
        <v>10812.673772011121</v>
      </c>
      <c r="S110" s="259">
        <v>10812.673772011121</v>
      </c>
      <c r="T110" s="260">
        <v>0</v>
      </c>
      <c r="U110" s="261">
        <v>0</v>
      </c>
      <c r="V110" s="259">
        <v>0</v>
      </c>
      <c r="W110" s="259">
        <v>0</v>
      </c>
      <c r="X110" s="259">
        <v>0</v>
      </c>
      <c r="Y110" s="259">
        <v>0</v>
      </c>
      <c r="Z110" s="259">
        <v>0</v>
      </c>
      <c r="AA110" s="259">
        <v>0</v>
      </c>
      <c r="AB110" s="259">
        <v>0</v>
      </c>
      <c r="AC110" s="259">
        <v>0</v>
      </c>
      <c r="AD110" s="259">
        <v>0</v>
      </c>
      <c r="AE110" s="262">
        <v>0</v>
      </c>
      <c r="AF110" s="258">
        <v>10812.673772011121</v>
      </c>
      <c r="AG110" s="259">
        <v>0</v>
      </c>
      <c r="AH110" s="259">
        <v>0</v>
      </c>
      <c r="AI110" s="259">
        <v>0</v>
      </c>
      <c r="AJ110" s="259">
        <v>10812.673772011121</v>
      </c>
      <c r="AK110" s="259">
        <v>0</v>
      </c>
      <c r="AL110" s="259">
        <v>0</v>
      </c>
      <c r="AM110" s="259">
        <v>10812.673772011121</v>
      </c>
      <c r="AN110" s="259">
        <v>10812.673772011121</v>
      </c>
      <c r="AO110" s="262">
        <v>0</v>
      </c>
      <c r="AP110" s="247"/>
      <c r="AQ110" s="263">
        <v>0</v>
      </c>
      <c r="AR110" s="264">
        <v>0</v>
      </c>
      <c r="AS110" s="264">
        <v>0</v>
      </c>
      <c r="AT110" s="264">
        <v>0</v>
      </c>
      <c r="AU110" s="264">
        <v>0</v>
      </c>
      <c r="AV110" s="264">
        <v>0</v>
      </c>
      <c r="AW110" s="264">
        <v>0</v>
      </c>
      <c r="AX110" s="264">
        <v>0</v>
      </c>
      <c r="AY110" s="264">
        <v>0</v>
      </c>
      <c r="AZ110" s="264">
        <v>0</v>
      </c>
      <c r="BA110" s="264">
        <v>0</v>
      </c>
      <c r="BB110" s="265">
        <v>0</v>
      </c>
    </row>
    <row r="111" spans="2:54" s="213" customFormat="1" ht="13.5" customHeight="1" x14ac:dyDescent="0.2">
      <c r="B111" s="251" t="s">
        <v>718</v>
      </c>
      <c r="C111" s="252"/>
      <c r="D111" s="253"/>
      <c r="E111" s="254" t="s">
        <v>803</v>
      </c>
      <c r="F111" s="252"/>
      <c r="G111" s="252"/>
      <c r="H111" s="255" t="s">
        <v>804</v>
      </c>
      <c r="I111" s="256">
        <v>38838</v>
      </c>
      <c r="J111" s="257">
        <v>10</v>
      </c>
      <c r="K111" s="258">
        <v>6833.6538461538466</v>
      </c>
      <c r="L111" s="259">
        <v>0</v>
      </c>
      <c r="M111" s="259">
        <v>0</v>
      </c>
      <c r="N111" s="259">
        <v>0</v>
      </c>
      <c r="O111" s="259">
        <v>6833.6538461538466</v>
      </c>
      <c r="P111" s="259">
        <v>0</v>
      </c>
      <c r="Q111" s="259">
        <v>0</v>
      </c>
      <c r="R111" s="259">
        <v>6833.6538461538466</v>
      </c>
      <c r="S111" s="259">
        <v>6833.6538461538466</v>
      </c>
      <c r="T111" s="260">
        <v>0</v>
      </c>
      <c r="U111" s="261">
        <v>0</v>
      </c>
      <c r="V111" s="259">
        <v>0</v>
      </c>
      <c r="W111" s="259">
        <v>0</v>
      </c>
      <c r="X111" s="259">
        <v>0</v>
      </c>
      <c r="Y111" s="259">
        <v>0</v>
      </c>
      <c r="Z111" s="259">
        <v>0</v>
      </c>
      <c r="AA111" s="259">
        <v>0</v>
      </c>
      <c r="AB111" s="259">
        <v>0</v>
      </c>
      <c r="AC111" s="259">
        <v>0</v>
      </c>
      <c r="AD111" s="259">
        <v>0</v>
      </c>
      <c r="AE111" s="262">
        <v>0</v>
      </c>
      <c r="AF111" s="258">
        <v>6833.6538461538466</v>
      </c>
      <c r="AG111" s="259">
        <v>0</v>
      </c>
      <c r="AH111" s="259">
        <v>0</v>
      </c>
      <c r="AI111" s="259">
        <v>0</v>
      </c>
      <c r="AJ111" s="259">
        <v>6833.6538461538466</v>
      </c>
      <c r="AK111" s="259">
        <v>0</v>
      </c>
      <c r="AL111" s="259">
        <v>0</v>
      </c>
      <c r="AM111" s="259">
        <v>6833.6538461538466</v>
      </c>
      <c r="AN111" s="259">
        <v>6833.6538461538466</v>
      </c>
      <c r="AO111" s="262">
        <v>0</v>
      </c>
      <c r="AP111" s="247"/>
      <c r="AQ111" s="263">
        <v>0</v>
      </c>
      <c r="AR111" s="264">
        <v>0</v>
      </c>
      <c r="AS111" s="264">
        <v>0</v>
      </c>
      <c r="AT111" s="264">
        <v>0</v>
      </c>
      <c r="AU111" s="264">
        <v>0</v>
      </c>
      <c r="AV111" s="264">
        <v>0</v>
      </c>
      <c r="AW111" s="264">
        <v>0</v>
      </c>
      <c r="AX111" s="264">
        <v>0</v>
      </c>
      <c r="AY111" s="264">
        <v>0</v>
      </c>
      <c r="AZ111" s="264">
        <v>0</v>
      </c>
      <c r="BA111" s="264">
        <v>0</v>
      </c>
      <c r="BB111" s="265">
        <v>0</v>
      </c>
    </row>
    <row r="112" spans="2:54" s="213" customFormat="1" ht="13.5" customHeight="1" x14ac:dyDescent="0.2">
      <c r="B112" s="251" t="s">
        <v>718</v>
      </c>
      <c r="C112" s="252"/>
      <c r="D112" s="253"/>
      <c r="E112" s="254" t="s">
        <v>805</v>
      </c>
      <c r="F112" s="252"/>
      <c r="G112" s="252"/>
      <c r="H112" s="255" t="s">
        <v>806</v>
      </c>
      <c r="I112" s="256">
        <v>33604</v>
      </c>
      <c r="J112" s="257">
        <v>10</v>
      </c>
      <c r="K112" s="258">
        <v>1230.3058387395738</v>
      </c>
      <c r="L112" s="259">
        <v>0</v>
      </c>
      <c r="M112" s="259">
        <v>0</v>
      </c>
      <c r="N112" s="259">
        <v>0</v>
      </c>
      <c r="O112" s="259">
        <v>1230.3058387395738</v>
      </c>
      <c r="P112" s="259">
        <v>0</v>
      </c>
      <c r="Q112" s="259">
        <v>0</v>
      </c>
      <c r="R112" s="259">
        <v>1230.3058387395738</v>
      </c>
      <c r="S112" s="259">
        <v>625.20273401297516</v>
      </c>
      <c r="T112" s="260">
        <v>605.10310472659864</v>
      </c>
      <c r="U112" s="261">
        <v>0</v>
      </c>
      <c r="V112" s="259">
        <v>0</v>
      </c>
      <c r="W112" s="259">
        <v>0</v>
      </c>
      <c r="X112" s="259">
        <v>0</v>
      </c>
      <c r="Y112" s="259">
        <v>0</v>
      </c>
      <c r="Z112" s="259">
        <v>0</v>
      </c>
      <c r="AA112" s="259">
        <v>0</v>
      </c>
      <c r="AB112" s="259">
        <v>0</v>
      </c>
      <c r="AC112" s="259">
        <v>123.03058387395738</v>
      </c>
      <c r="AD112" s="259">
        <v>-123.03058387395738</v>
      </c>
      <c r="AE112" s="262">
        <v>123.03058387395738</v>
      </c>
      <c r="AF112" s="258">
        <v>1230.3058387395738</v>
      </c>
      <c r="AG112" s="259">
        <v>0</v>
      </c>
      <c r="AH112" s="259">
        <v>0</v>
      </c>
      <c r="AI112" s="259">
        <v>0</v>
      </c>
      <c r="AJ112" s="259">
        <v>1230.3058387395738</v>
      </c>
      <c r="AK112" s="259">
        <v>0</v>
      </c>
      <c r="AL112" s="259">
        <v>0</v>
      </c>
      <c r="AM112" s="259">
        <v>1230.3058387395738</v>
      </c>
      <c r="AN112" s="259">
        <v>502.17215013901779</v>
      </c>
      <c r="AO112" s="262">
        <v>728.13368860055607</v>
      </c>
      <c r="AP112" s="247"/>
      <c r="AQ112" s="263">
        <v>0</v>
      </c>
      <c r="AR112" s="264">
        <v>0</v>
      </c>
      <c r="AS112" s="264">
        <v>0</v>
      </c>
      <c r="AT112" s="264">
        <v>0</v>
      </c>
      <c r="AU112" s="264">
        <v>0</v>
      </c>
      <c r="AV112" s="264">
        <v>0</v>
      </c>
      <c r="AW112" s="264">
        <v>0</v>
      </c>
      <c r="AX112" s="264">
        <v>0</v>
      </c>
      <c r="AY112" s="264">
        <v>0</v>
      </c>
      <c r="AZ112" s="264">
        <v>0</v>
      </c>
      <c r="BA112" s="264">
        <v>728.13368859327477</v>
      </c>
      <c r="BB112" s="265">
        <v>0</v>
      </c>
    </row>
    <row r="113" spans="2:54" s="213" customFormat="1" ht="13.5" customHeight="1" x14ac:dyDescent="0.2">
      <c r="B113" s="251" t="s">
        <v>718</v>
      </c>
      <c r="C113" s="252"/>
      <c r="D113" s="253"/>
      <c r="E113" s="254" t="s">
        <v>807</v>
      </c>
      <c r="F113" s="252"/>
      <c r="G113" s="252"/>
      <c r="H113" s="255" t="s">
        <v>808</v>
      </c>
      <c r="I113" s="256">
        <v>33239</v>
      </c>
      <c r="J113" s="257">
        <v>10</v>
      </c>
      <c r="K113" s="258">
        <v>21273.024791473588</v>
      </c>
      <c r="L113" s="259">
        <v>0</v>
      </c>
      <c r="M113" s="259">
        <v>0</v>
      </c>
      <c r="N113" s="259">
        <v>0</v>
      </c>
      <c r="O113" s="259">
        <v>21273.024791473588</v>
      </c>
      <c r="P113" s="259">
        <v>0</v>
      </c>
      <c r="Q113" s="259">
        <v>0</v>
      </c>
      <c r="R113" s="259">
        <v>21273.024791473588</v>
      </c>
      <c r="S113" s="259">
        <v>21273.024791473588</v>
      </c>
      <c r="T113" s="260">
        <v>0</v>
      </c>
      <c r="U113" s="261">
        <v>0</v>
      </c>
      <c r="V113" s="259">
        <v>0</v>
      </c>
      <c r="W113" s="259">
        <v>0</v>
      </c>
      <c r="X113" s="259">
        <v>0</v>
      </c>
      <c r="Y113" s="259">
        <v>0</v>
      </c>
      <c r="Z113" s="259">
        <v>0</v>
      </c>
      <c r="AA113" s="259">
        <v>0</v>
      </c>
      <c r="AB113" s="259">
        <v>0</v>
      </c>
      <c r="AC113" s="259">
        <v>0</v>
      </c>
      <c r="AD113" s="259">
        <v>0</v>
      </c>
      <c r="AE113" s="262">
        <v>0</v>
      </c>
      <c r="AF113" s="258">
        <v>21273.024791473588</v>
      </c>
      <c r="AG113" s="259">
        <v>0</v>
      </c>
      <c r="AH113" s="259">
        <v>0</v>
      </c>
      <c r="AI113" s="259">
        <v>0</v>
      </c>
      <c r="AJ113" s="259">
        <v>21273.024791473588</v>
      </c>
      <c r="AK113" s="259">
        <v>0</v>
      </c>
      <c r="AL113" s="259">
        <v>0</v>
      </c>
      <c r="AM113" s="259">
        <v>21273.024791473588</v>
      </c>
      <c r="AN113" s="259">
        <v>21273.024791473588</v>
      </c>
      <c r="AO113" s="262">
        <v>0</v>
      </c>
      <c r="AP113" s="247"/>
      <c r="AQ113" s="263">
        <v>0</v>
      </c>
      <c r="AR113" s="264">
        <v>0</v>
      </c>
      <c r="AS113" s="264">
        <v>0</v>
      </c>
      <c r="AT113" s="264">
        <v>0</v>
      </c>
      <c r="AU113" s="264">
        <v>0</v>
      </c>
      <c r="AV113" s="264">
        <v>0</v>
      </c>
      <c r="AW113" s="264">
        <v>0</v>
      </c>
      <c r="AX113" s="264">
        <v>0</v>
      </c>
      <c r="AY113" s="264">
        <v>0</v>
      </c>
      <c r="AZ113" s="264">
        <v>0</v>
      </c>
      <c r="BA113" s="264">
        <v>0</v>
      </c>
      <c r="BB113" s="265">
        <v>0</v>
      </c>
    </row>
    <row r="114" spans="2:54" s="213" customFormat="1" ht="13.5" customHeight="1" x14ac:dyDescent="0.2">
      <c r="B114" s="251" t="s">
        <v>718</v>
      </c>
      <c r="C114" s="252"/>
      <c r="D114" s="253"/>
      <c r="E114" s="254" t="s">
        <v>809</v>
      </c>
      <c r="F114" s="252"/>
      <c r="G114" s="252"/>
      <c r="H114" s="255" t="s">
        <v>810</v>
      </c>
      <c r="I114" s="256">
        <v>38869</v>
      </c>
      <c r="J114" s="257">
        <v>10</v>
      </c>
      <c r="K114" s="258">
        <v>12245.713623725673</v>
      </c>
      <c r="L114" s="259">
        <v>0</v>
      </c>
      <c r="M114" s="259">
        <v>0</v>
      </c>
      <c r="N114" s="259">
        <v>0</v>
      </c>
      <c r="O114" s="259">
        <v>12245.713623725673</v>
      </c>
      <c r="P114" s="259">
        <v>0</v>
      </c>
      <c r="Q114" s="259">
        <v>0</v>
      </c>
      <c r="R114" s="259">
        <v>12245.713623725673</v>
      </c>
      <c r="S114" s="259">
        <v>12245.713623725673</v>
      </c>
      <c r="T114" s="260">
        <v>0</v>
      </c>
      <c r="U114" s="261">
        <v>0</v>
      </c>
      <c r="V114" s="259">
        <v>0</v>
      </c>
      <c r="W114" s="259">
        <v>0</v>
      </c>
      <c r="X114" s="259">
        <v>0</v>
      </c>
      <c r="Y114" s="259">
        <v>0</v>
      </c>
      <c r="Z114" s="259">
        <v>0</v>
      </c>
      <c r="AA114" s="259">
        <v>0</v>
      </c>
      <c r="AB114" s="259">
        <v>0</v>
      </c>
      <c r="AC114" s="259">
        <v>0</v>
      </c>
      <c r="AD114" s="259">
        <v>0</v>
      </c>
      <c r="AE114" s="262">
        <v>0</v>
      </c>
      <c r="AF114" s="258">
        <v>12245.713623725673</v>
      </c>
      <c r="AG114" s="259">
        <v>0</v>
      </c>
      <c r="AH114" s="259">
        <v>0</v>
      </c>
      <c r="AI114" s="259">
        <v>0</v>
      </c>
      <c r="AJ114" s="259">
        <v>12245.713623725673</v>
      </c>
      <c r="AK114" s="259">
        <v>0</v>
      </c>
      <c r="AL114" s="259">
        <v>0</v>
      </c>
      <c r="AM114" s="259">
        <v>12245.713623725673</v>
      </c>
      <c r="AN114" s="259">
        <v>12245.713623725673</v>
      </c>
      <c r="AO114" s="262">
        <v>0</v>
      </c>
      <c r="AP114" s="247"/>
      <c r="AQ114" s="263">
        <v>0</v>
      </c>
      <c r="AR114" s="264">
        <v>0</v>
      </c>
      <c r="AS114" s="264">
        <v>0</v>
      </c>
      <c r="AT114" s="264">
        <v>0</v>
      </c>
      <c r="AU114" s="264">
        <v>0</v>
      </c>
      <c r="AV114" s="264">
        <v>0</v>
      </c>
      <c r="AW114" s="264">
        <v>0</v>
      </c>
      <c r="AX114" s="264">
        <v>0</v>
      </c>
      <c r="AY114" s="264">
        <v>0</v>
      </c>
      <c r="AZ114" s="264">
        <v>0</v>
      </c>
      <c r="BA114" s="264">
        <v>0</v>
      </c>
      <c r="BB114" s="265">
        <v>0</v>
      </c>
    </row>
    <row r="115" spans="2:54" s="213" customFormat="1" ht="13.5" customHeight="1" x14ac:dyDescent="0.2">
      <c r="B115" s="251" t="s">
        <v>718</v>
      </c>
      <c r="C115" s="252"/>
      <c r="D115" s="253"/>
      <c r="E115" s="254" t="s">
        <v>811</v>
      </c>
      <c r="F115" s="252"/>
      <c r="G115" s="252"/>
      <c r="H115" s="255" t="s">
        <v>812</v>
      </c>
      <c r="I115" s="256">
        <v>33604</v>
      </c>
      <c r="J115" s="257">
        <v>10</v>
      </c>
      <c r="K115" s="258">
        <v>710.7275254865616</v>
      </c>
      <c r="L115" s="259">
        <v>0</v>
      </c>
      <c r="M115" s="259">
        <v>0</v>
      </c>
      <c r="N115" s="259">
        <v>0</v>
      </c>
      <c r="O115" s="259">
        <v>710.7275254865616</v>
      </c>
      <c r="P115" s="259">
        <v>0</v>
      </c>
      <c r="Q115" s="259">
        <v>0</v>
      </c>
      <c r="R115" s="259">
        <v>710.7275254865616</v>
      </c>
      <c r="S115" s="259">
        <v>399.3309777571825</v>
      </c>
      <c r="T115" s="260">
        <v>311.39654772937911</v>
      </c>
      <c r="U115" s="261">
        <v>0</v>
      </c>
      <c r="V115" s="259">
        <v>0</v>
      </c>
      <c r="W115" s="259">
        <v>0</v>
      </c>
      <c r="X115" s="259">
        <v>0</v>
      </c>
      <c r="Y115" s="259">
        <v>0</v>
      </c>
      <c r="Z115" s="259">
        <v>0</v>
      </c>
      <c r="AA115" s="259">
        <v>0</v>
      </c>
      <c r="AB115" s="259">
        <v>0</v>
      </c>
      <c r="AC115" s="259">
        <v>71.072752548656155</v>
      </c>
      <c r="AD115" s="259">
        <v>-71.072752548656155</v>
      </c>
      <c r="AE115" s="262">
        <v>71.072752548656155</v>
      </c>
      <c r="AF115" s="258">
        <v>710.7275254865616</v>
      </c>
      <c r="AG115" s="259">
        <v>0</v>
      </c>
      <c r="AH115" s="259">
        <v>0</v>
      </c>
      <c r="AI115" s="259">
        <v>0</v>
      </c>
      <c r="AJ115" s="259">
        <v>710.7275254865616</v>
      </c>
      <c r="AK115" s="259">
        <v>0</v>
      </c>
      <c r="AL115" s="259">
        <v>0</v>
      </c>
      <c r="AM115" s="259">
        <v>710.7275254865616</v>
      </c>
      <c r="AN115" s="259">
        <v>328.25822520852637</v>
      </c>
      <c r="AO115" s="262">
        <v>382.46930027803523</v>
      </c>
      <c r="AP115" s="247"/>
      <c r="AQ115" s="263">
        <v>0</v>
      </c>
      <c r="AR115" s="264">
        <v>0</v>
      </c>
      <c r="AS115" s="264">
        <v>0</v>
      </c>
      <c r="AT115" s="264">
        <v>0</v>
      </c>
      <c r="AU115" s="264">
        <v>0</v>
      </c>
      <c r="AV115" s="264">
        <v>0</v>
      </c>
      <c r="AW115" s="264">
        <v>0</v>
      </c>
      <c r="AX115" s="264">
        <v>0</v>
      </c>
      <c r="AY115" s="264">
        <v>0</v>
      </c>
      <c r="AZ115" s="264">
        <v>0</v>
      </c>
      <c r="BA115" s="264">
        <v>382.46930027421053</v>
      </c>
      <c r="BB115" s="265">
        <v>0</v>
      </c>
    </row>
    <row r="116" spans="2:54" s="213" customFormat="1" ht="13.5" customHeight="1" x14ac:dyDescent="0.2">
      <c r="B116" s="251" t="s">
        <v>743</v>
      </c>
      <c r="C116" s="252"/>
      <c r="D116" s="253"/>
      <c r="E116" s="254" t="s">
        <v>813</v>
      </c>
      <c r="F116" s="252"/>
      <c r="G116" s="252"/>
      <c r="H116" s="255" t="s">
        <v>814</v>
      </c>
      <c r="I116" s="256">
        <v>33604</v>
      </c>
      <c r="J116" s="257">
        <v>45</v>
      </c>
      <c r="K116" s="258">
        <v>810.9360518999074</v>
      </c>
      <c r="L116" s="259">
        <v>0</v>
      </c>
      <c r="M116" s="259">
        <v>0</v>
      </c>
      <c r="N116" s="259">
        <v>0</v>
      </c>
      <c r="O116" s="259">
        <v>810.9360518999074</v>
      </c>
      <c r="P116" s="259">
        <v>0</v>
      </c>
      <c r="Q116" s="259">
        <v>0</v>
      </c>
      <c r="R116" s="259">
        <v>810.9360518999074</v>
      </c>
      <c r="S116" s="259">
        <v>283.68044828888202</v>
      </c>
      <c r="T116" s="260">
        <v>527.25560361102544</v>
      </c>
      <c r="U116" s="261">
        <v>0</v>
      </c>
      <c r="V116" s="259">
        <v>0</v>
      </c>
      <c r="W116" s="259">
        <v>0</v>
      </c>
      <c r="X116" s="259">
        <v>0</v>
      </c>
      <c r="Y116" s="259">
        <v>0</v>
      </c>
      <c r="Z116" s="259">
        <v>0</v>
      </c>
      <c r="AA116" s="259">
        <v>0</v>
      </c>
      <c r="AB116" s="259">
        <v>0</v>
      </c>
      <c r="AC116" s="259">
        <v>18.020801153331277</v>
      </c>
      <c r="AD116" s="259">
        <v>-18.020801153331277</v>
      </c>
      <c r="AE116" s="262">
        <v>18.020801153331277</v>
      </c>
      <c r="AF116" s="258">
        <v>810.9360518999074</v>
      </c>
      <c r="AG116" s="259">
        <v>0</v>
      </c>
      <c r="AH116" s="259">
        <v>0</v>
      </c>
      <c r="AI116" s="259">
        <v>0</v>
      </c>
      <c r="AJ116" s="259">
        <v>810.9360518999074</v>
      </c>
      <c r="AK116" s="259">
        <v>0</v>
      </c>
      <c r="AL116" s="259">
        <v>0</v>
      </c>
      <c r="AM116" s="259">
        <v>810.9360518999074</v>
      </c>
      <c r="AN116" s="259">
        <v>265.65964713555076</v>
      </c>
      <c r="AO116" s="262">
        <v>545.27640476435658</v>
      </c>
      <c r="AP116" s="247"/>
      <c r="AQ116" s="263">
        <v>545.27640475890382</v>
      </c>
      <c r="AR116" s="264">
        <v>0</v>
      </c>
      <c r="AS116" s="264">
        <v>0</v>
      </c>
      <c r="AT116" s="264">
        <v>0</v>
      </c>
      <c r="AU116" s="264">
        <v>0</v>
      </c>
      <c r="AV116" s="264">
        <v>0</v>
      </c>
      <c r="AW116" s="264">
        <v>0</v>
      </c>
      <c r="AX116" s="264">
        <v>0</v>
      </c>
      <c r="AY116" s="264">
        <v>0</v>
      </c>
      <c r="AZ116" s="264">
        <v>0</v>
      </c>
      <c r="BA116" s="264">
        <v>0</v>
      </c>
      <c r="BB116" s="265">
        <v>0</v>
      </c>
    </row>
    <row r="117" spans="2:54" s="213" customFormat="1" ht="13.5" customHeight="1" x14ac:dyDescent="0.2">
      <c r="B117" s="251" t="s">
        <v>718</v>
      </c>
      <c r="C117" s="252"/>
      <c r="D117" s="253"/>
      <c r="E117" s="254" t="s">
        <v>815</v>
      </c>
      <c r="F117" s="252"/>
      <c r="G117" s="252"/>
      <c r="H117" s="255" t="s">
        <v>816</v>
      </c>
      <c r="I117" s="256">
        <v>37257</v>
      </c>
      <c r="J117" s="257">
        <v>10</v>
      </c>
      <c r="K117" s="258">
        <v>1448.1000926784061</v>
      </c>
      <c r="L117" s="259">
        <v>0</v>
      </c>
      <c r="M117" s="259">
        <v>0</v>
      </c>
      <c r="N117" s="259">
        <v>0</v>
      </c>
      <c r="O117" s="259">
        <v>1448.1000926784061</v>
      </c>
      <c r="P117" s="259">
        <v>0</v>
      </c>
      <c r="Q117" s="259">
        <v>0</v>
      </c>
      <c r="R117" s="259">
        <v>1448.1000926784061</v>
      </c>
      <c r="S117" s="259">
        <v>1424.4226907630521</v>
      </c>
      <c r="T117" s="260">
        <v>23.677401915354039</v>
      </c>
      <c r="U117" s="261">
        <v>0</v>
      </c>
      <c r="V117" s="259">
        <v>0</v>
      </c>
      <c r="W117" s="259">
        <v>0</v>
      </c>
      <c r="X117" s="259">
        <v>0</v>
      </c>
      <c r="Y117" s="259">
        <v>0</v>
      </c>
      <c r="Z117" s="259">
        <v>0</v>
      </c>
      <c r="AA117" s="259">
        <v>0</v>
      </c>
      <c r="AB117" s="259">
        <v>0</v>
      </c>
      <c r="AC117" s="259">
        <v>144.8100092678406</v>
      </c>
      <c r="AD117" s="259">
        <v>-144.8100092678406</v>
      </c>
      <c r="AE117" s="262">
        <v>144.8100092678406</v>
      </c>
      <c r="AF117" s="258">
        <v>1448.1000926784061</v>
      </c>
      <c r="AG117" s="259">
        <v>0</v>
      </c>
      <c r="AH117" s="259">
        <v>0</v>
      </c>
      <c r="AI117" s="259">
        <v>0</v>
      </c>
      <c r="AJ117" s="259">
        <v>1448.1000926784061</v>
      </c>
      <c r="AK117" s="259">
        <v>0</v>
      </c>
      <c r="AL117" s="259">
        <v>0</v>
      </c>
      <c r="AM117" s="259">
        <v>1448.1000926784061</v>
      </c>
      <c r="AN117" s="259">
        <v>1279.6126814952115</v>
      </c>
      <c r="AO117" s="262">
        <v>168.48741118319458</v>
      </c>
      <c r="AP117" s="247"/>
      <c r="AQ117" s="263">
        <v>0</v>
      </c>
      <c r="AR117" s="264">
        <v>0</v>
      </c>
      <c r="AS117" s="264">
        <v>0</v>
      </c>
      <c r="AT117" s="264">
        <v>0</v>
      </c>
      <c r="AU117" s="264">
        <v>0</v>
      </c>
      <c r="AV117" s="264">
        <v>0</v>
      </c>
      <c r="AW117" s="264">
        <v>0</v>
      </c>
      <c r="AX117" s="264">
        <v>0</v>
      </c>
      <c r="AY117" s="264">
        <v>0</v>
      </c>
      <c r="AZ117" s="264">
        <v>0</v>
      </c>
      <c r="BA117" s="264">
        <v>168.48741118150971</v>
      </c>
      <c r="BB117" s="265">
        <v>0</v>
      </c>
    </row>
    <row r="118" spans="2:54" s="213" customFormat="1" ht="13.5" customHeight="1" x14ac:dyDescent="0.2">
      <c r="B118" s="251" t="s">
        <v>817</v>
      </c>
      <c r="C118" s="252"/>
      <c r="D118" s="253"/>
      <c r="E118" s="254" t="s">
        <v>818</v>
      </c>
      <c r="F118" s="252"/>
      <c r="G118" s="252"/>
      <c r="H118" s="255" t="s">
        <v>819</v>
      </c>
      <c r="I118" s="256">
        <v>33604</v>
      </c>
      <c r="J118" s="257">
        <v>7</v>
      </c>
      <c r="K118" s="258">
        <v>978.62604263206674</v>
      </c>
      <c r="L118" s="259">
        <v>0</v>
      </c>
      <c r="M118" s="259">
        <v>0</v>
      </c>
      <c r="N118" s="259">
        <v>0</v>
      </c>
      <c r="O118" s="259">
        <v>978.62604263206674</v>
      </c>
      <c r="P118" s="259">
        <v>0</v>
      </c>
      <c r="Q118" s="259">
        <v>0</v>
      </c>
      <c r="R118" s="259">
        <v>978.62604263206674</v>
      </c>
      <c r="S118" s="259">
        <v>839.50968710004861</v>
      </c>
      <c r="T118" s="260">
        <v>139.11635553201813</v>
      </c>
      <c r="U118" s="261">
        <v>0</v>
      </c>
      <c r="V118" s="259">
        <v>0</v>
      </c>
      <c r="W118" s="259">
        <v>0</v>
      </c>
      <c r="X118" s="259">
        <v>0</v>
      </c>
      <c r="Y118" s="259">
        <v>0</v>
      </c>
      <c r="Z118" s="259">
        <v>0</v>
      </c>
      <c r="AA118" s="259">
        <v>0</v>
      </c>
      <c r="AB118" s="259">
        <v>0</v>
      </c>
      <c r="AC118" s="259">
        <v>139.80372037600952</v>
      </c>
      <c r="AD118" s="259">
        <v>-139.80372037600952</v>
      </c>
      <c r="AE118" s="262">
        <v>139.80372037600952</v>
      </c>
      <c r="AF118" s="258">
        <v>978.62604263206674</v>
      </c>
      <c r="AG118" s="259">
        <v>0</v>
      </c>
      <c r="AH118" s="259">
        <v>0</v>
      </c>
      <c r="AI118" s="259">
        <v>0</v>
      </c>
      <c r="AJ118" s="259">
        <v>978.62604263206674</v>
      </c>
      <c r="AK118" s="259">
        <v>0</v>
      </c>
      <c r="AL118" s="259">
        <v>0</v>
      </c>
      <c r="AM118" s="259">
        <v>978.62604263206674</v>
      </c>
      <c r="AN118" s="259">
        <v>699.70596672403906</v>
      </c>
      <c r="AO118" s="262">
        <v>278.92007590802768</v>
      </c>
      <c r="AP118" s="247"/>
      <c r="AQ118" s="263">
        <v>0</v>
      </c>
      <c r="AR118" s="264">
        <v>0</v>
      </c>
      <c r="AS118" s="264">
        <v>0</v>
      </c>
      <c r="AT118" s="264">
        <v>0</v>
      </c>
      <c r="AU118" s="264">
        <v>0</v>
      </c>
      <c r="AV118" s="264">
        <v>0</v>
      </c>
      <c r="AW118" s="264">
        <v>0</v>
      </c>
      <c r="AX118" s="264">
        <v>0</v>
      </c>
      <c r="AY118" s="264">
        <v>0</v>
      </c>
      <c r="AZ118" s="264">
        <v>0</v>
      </c>
      <c r="BA118" s="264">
        <v>278.92007590523849</v>
      </c>
      <c r="BB118" s="265">
        <v>0</v>
      </c>
    </row>
    <row r="119" spans="2:54" s="213" customFormat="1" ht="13.5" customHeight="1" x14ac:dyDescent="0.2">
      <c r="B119" s="251" t="s">
        <v>817</v>
      </c>
      <c r="C119" s="252"/>
      <c r="D119" s="253"/>
      <c r="E119" s="254" t="s">
        <v>820</v>
      </c>
      <c r="F119" s="252"/>
      <c r="G119" s="252"/>
      <c r="H119" s="255" t="s">
        <v>821</v>
      </c>
      <c r="I119" s="256">
        <v>33604</v>
      </c>
      <c r="J119" s="257">
        <v>7</v>
      </c>
      <c r="K119" s="258">
        <v>1680.0857275254866</v>
      </c>
      <c r="L119" s="259">
        <v>0</v>
      </c>
      <c r="M119" s="259">
        <v>0</v>
      </c>
      <c r="N119" s="259">
        <v>0</v>
      </c>
      <c r="O119" s="259">
        <v>1680.0857275254866</v>
      </c>
      <c r="P119" s="259">
        <v>0</v>
      </c>
      <c r="Q119" s="259">
        <v>0</v>
      </c>
      <c r="R119" s="259">
        <v>1680.0857275254866</v>
      </c>
      <c r="S119" s="259">
        <v>1441.2367878105831</v>
      </c>
      <c r="T119" s="260">
        <v>238.84893971490351</v>
      </c>
      <c r="U119" s="261">
        <v>0</v>
      </c>
      <c r="V119" s="259">
        <v>0</v>
      </c>
      <c r="W119" s="259">
        <v>0</v>
      </c>
      <c r="X119" s="259">
        <v>0</v>
      </c>
      <c r="Y119" s="259">
        <v>0</v>
      </c>
      <c r="Z119" s="259">
        <v>0</v>
      </c>
      <c r="AA119" s="259">
        <v>0</v>
      </c>
      <c r="AB119" s="259">
        <v>0</v>
      </c>
      <c r="AC119" s="259">
        <v>240.01224678935523</v>
      </c>
      <c r="AD119" s="259">
        <v>-240.01224678935523</v>
      </c>
      <c r="AE119" s="262">
        <v>240.01224678935523</v>
      </c>
      <c r="AF119" s="258">
        <v>1680.0857275254866</v>
      </c>
      <c r="AG119" s="259">
        <v>0</v>
      </c>
      <c r="AH119" s="259">
        <v>0</v>
      </c>
      <c r="AI119" s="259">
        <v>0</v>
      </c>
      <c r="AJ119" s="259">
        <v>1680.0857275254866</v>
      </c>
      <c r="AK119" s="259">
        <v>0</v>
      </c>
      <c r="AL119" s="259">
        <v>0</v>
      </c>
      <c r="AM119" s="259">
        <v>1680.0857275254866</v>
      </c>
      <c r="AN119" s="259">
        <v>1201.2245410212279</v>
      </c>
      <c r="AO119" s="262">
        <v>478.86118650425874</v>
      </c>
      <c r="AP119" s="247"/>
      <c r="AQ119" s="263">
        <v>0</v>
      </c>
      <c r="AR119" s="264">
        <v>0</v>
      </c>
      <c r="AS119" s="264">
        <v>0</v>
      </c>
      <c r="AT119" s="264">
        <v>0</v>
      </c>
      <c r="AU119" s="264">
        <v>0</v>
      </c>
      <c r="AV119" s="264">
        <v>0</v>
      </c>
      <c r="AW119" s="264">
        <v>0</v>
      </c>
      <c r="AX119" s="264">
        <v>0</v>
      </c>
      <c r="AY119" s="264">
        <v>0</v>
      </c>
      <c r="AZ119" s="264">
        <v>0</v>
      </c>
      <c r="BA119" s="264">
        <v>478.86118649947014</v>
      </c>
      <c r="BB119" s="265">
        <v>0</v>
      </c>
    </row>
    <row r="120" spans="2:54" s="213" customFormat="1" ht="13.5" customHeight="1" x14ac:dyDescent="0.2">
      <c r="B120" s="251" t="s">
        <v>817</v>
      </c>
      <c r="C120" s="252"/>
      <c r="D120" s="253"/>
      <c r="E120" s="254" t="s">
        <v>818</v>
      </c>
      <c r="F120" s="252"/>
      <c r="G120" s="252"/>
      <c r="H120" s="255" t="s">
        <v>822</v>
      </c>
      <c r="I120" s="256">
        <v>33604</v>
      </c>
      <c r="J120" s="257">
        <v>7</v>
      </c>
      <c r="K120" s="258">
        <v>2917.9216867469881</v>
      </c>
      <c r="L120" s="259">
        <v>0</v>
      </c>
      <c r="M120" s="259">
        <v>0</v>
      </c>
      <c r="N120" s="259">
        <v>0</v>
      </c>
      <c r="O120" s="259">
        <v>2917.9216867469881</v>
      </c>
      <c r="P120" s="259">
        <v>0</v>
      </c>
      <c r="Q120" s="259">
        <v>0</v>
      </c>
      <c r="R120" s="259">
        <v>2917.9216867469881</v>
      </c>
      <c r="S120" s="259">
        <v>2499.0435643673591</v>
      </c>
      <c r="T120" s="260">
        <v>418.87812237962908</v>
      </c>
      <c r="U120" s="261">
        <v>0</v>
      </c>
      <c r="V120" s="259">
        <v>0</v>
      </c>
      <c r="W120" s="259">
        <v>0</v>
      </c>
      <c r="X120" s="259">
        <v>0</v>
      </c>
      <c r="Y120" s="259">
        <v>0</v>
      </c>
      <c r="Z120" s="259">
        <v>0</v>
      </c>
      <c r="AA120" s="259">
        <v>0</v>
      </c>
      <c r="AB120" s="259">
        <v>0</v>
      </c>
      <c r="AC120" s="259">
        <v>416.84595524956973</v>
      </c>
      <c r="AD120" s="259">
        <v>-416.84595524956973</v>
      </c>
      <c r="AE120" s="262">
        <v>416.84595524956973</v>
      </c>
      <c r="AF120" s="258">
        <v>2917.9216867469881</v>
      </c>
      <c r="AG120" s="259">
        <v>0</v>
      </c>
      <c r="AH120" s="259">
        <v>0</v>
      </c>
      <c r="AI120" s="259">
        <v>0</v>
      </c>
      <c r="AJ120" s="259">
        <v>2917.9216867469881</v>
      </c>
      <c r="AK120" s="259">
        <v>0</v>
      </c>
      <c r="AL120" s="259">
        <v>0</v>
      </c>
      <c r="AM120" s="259">
        <v>2917.9216867469881</v>
      </c>
      <c r="AN120" s="259">
        <v>2082.1976091177894</v>
      </c>
      <c r="AO120" s="262">
        <v>835.72407762919875</v>
      </c>
      <c r="AP120" s="247"/>
      <c r="AQ120" s="263">
        <v>0</v>
      </c>
      <c r="AR120" s="264">
        <v>0</v>
      </c>
      <c r="AS120" s="264">
        <v>0</v>
      </c>
      <c r="AT120" s="264">
        <v>0</v>
      </c>
      <c r="AU120" s="264">
        <v>0</v>
      </c>
      <c r="AV120" s="264">
        <v>0</v>
      </c>
      <c r="AW120" s="264">
        <v>0</v>
      </c>
      <c r="AX120" s="264">
        <v>0</v>
      </c>
      <c r="AY120" s="264">
        <v>0</v>
      </c>
      <c r="AZ120" s="264">
        <v>0</v>
      </c>
      <c r="BA120" s="264">
        <v>835.72407762084151</v>
      </c>
      <c r="BB120" s="265">
        <v>0</v>
      </c>
    </row>
    <row r="121" spans="2:54" s="213" customFormat="1" ht="13.5" customHeight="1" x14ac:dyDescent="0.2">
      <c r="B121" s="251" t="s">
        <v>817</v>
      </c>
      <c r="C121" s="252"/>
      <c r="D121" s="253"/>
      <c r="E121" s="254" t="s">
        <v>823</v>
      </c>
      <c r="F121" s="252"/>
      <c r="G121" s="252"/>
      <c r="H121" s="255" t="s">
        <v>824</v>
      </c>
      <c r="I121" s="256">
        <v>33604</v>
      </c>
      <c r="J121" s="257">
        <v>7</v>
      </c>
      <c r="K121" s="258">
        <v>2533.5959221501389</v>
      </c>
      <c r="L121" s="259">
        <v>0</v>
      </c>
      <c r="M121" s="259">
        <v>0</v>
      </c>
      <c r="N121" s="259">
        <v>0</v>
      </c>
      <c r="O121" s="259">
        <v>2533.5959221501389</v>
      </c>
      <c r="P121" s="259">
        <v>0</v>
      </c>
      <c r="Q121" s="259">
        <v>0</v>
      </c>
      <c r="R121" s="259">
        <v>2533.5959221501389</v>
      </c>
      <c r="S121" s="259">
        <v>2345.9411823116639</v>
      </c>
      <c r="T121" s="260">
        <v>187.65473983847505</v>
      </c>
      <c r="U121" s="261">
        <v>0</v>
      </c>
      <c r="V121" s="259">
        <v>0</v>
      </c>
      <c r="W121" s="259">
        <v>0</v>
      </c>
      <c r="X121" s="259">
        <v>0</v>
      </c>
      <c r="Y121" s="259">
        <v>0</v>
      </c>
      <c r="Z121" s="259">
        <v>0</v>
      </c>
      <c r="AA121" s="259">
        <v>0</v>
      </c>
      <c r="AB121" s="259">
        <v>0</v>
      </c>
      <c r="AC121" s="259">
        <v>361.94227459287697</v>
      </c>
      <c r="AD121" s="259">
        <v>-361.94227459287697</v>
      </c>
      <c r="AE121" s="262">
        <v>361.94227459287697</v>
      </c>
      <c r="AF121" s="258">
        <v>2533.5959221501389</v>
      </c>
      <c r="AG121" s="259">
        <v>0</v>
      </c>
      <c r="AH121" s="259">
        <v>0</v>
      </c>
      <c r="AI121" s="259">
        <v>0</v>
      </c>
      <c r="AJ121" s="259">
        <v>2533.5959221501389</v>
      </c>
      <c r="AK121" s="259">
        <v>0</v>
      </c>
      <c r="AL121" s="259">
        <v>0</v>
      </c>
      <c r="AM121" s="259">
        <v>2533.5959221501389</v>
      </c>
      <c r="AN121" s="259">
        <v>1983.998907718787</v>
      </c>
      <c r="AO121" s="262">
        <v>549.59701443135191</v>
      </c>
      <c r="AP121" s="247"/>
      <c r="AQ121" s="263">
        <v>0</v>
      </c>
      <c r="AR121" s="264">
        <v>0</v>
      </c>
      <c r="AS121" s="264">
        <v>0</v>
      </c>
      <c r="AT121" s="264">
        <v>0</v>
      </c>
      <c r="AU121" s="264">
        <v>0</v>
      </c>
      <c r="AV121" s="264">
        <v>0</v>
      </c>
      <c r="AW121" s="264">
        <v>0</v>
      </c>
      <c r="AX121" s="264">
        <v>0</v>
      </c>
      <c r="AY121" s="264">
        <v>0</v>
      </c>
      <c r="AZ121" s="264">
        <v>0</v>
      </c>
      <c r="BA121" s="264">
        <v>549.59701442585595</v>
      </c>
      <c r="BB121" s="265">
        <v>0</v>
      </c>
    </row>
    <row r="122" spans="2:54" s="213" customFormat="1" ht="13.5" customHeight="1" x14ac:dyDescent="0.2">
      <c r="B122" s="251" t="s">
        <v>817</v>
      </c>
      <c r="C122" s="252"/>
      <c r="D122" s="253"/>
      <c r="E122" s="254" t="s">
        <v>825</v>
      </c>
      <c r="F122" s="252"/>
      <c r="G122" s="252"/>
      <c r="H122" s="255" t="s">
        <v>826</v>
      </c>
      <c r="I122" s="256">
        <v>35431</v>
      </c>
      <c r="J122" s="257">
        <v>7</v>
      </c>
      <c r="K122" s="258">
        <v>2250.9267840593143</v>
      </c>
      <c r="L122" s="259">
        <v>0</v>
      </c>
      <c r="M122" s="259">
        <v>0</v>
      </c>
      <c r="N122" s="259">
        <v>0</v>
      </c>
      <c r="O122" s="259">
        <v>2250.9267840593143</v>
      </c>
      <c r="P122" s="259">
        <v>0</v>
      </c>
      <c r="Q122" s="259">
        <v>0</v>
      </c>
      <c r="R122" s="259">
        <v>2250.9267840593143</v>
      </c>
      <c r="S122" s="259">
        <v>1756.6123008517584</v>
      </c>
      <c r="T122" s="260">
        <v>494.3144832075559</v>
      </c>
      <c r="U122" s="261">
        <v>0</v>
      </c>
      <c r="V122" s="259">
        <v>0</v>
      </c>
      <c r="W122" s="259">
        <v>0</v>
      </c>
      <c r="X122" s="259">
        <v>0</v>
      </c>
      <c r="Y122" s="259">
        <v>0</v>
      </c>
      <c r="Z122" s="259">
        <v>0</v>
      </c>
      <c r="AA122" s="259">
        <v>0</v>
      </c>
      <c r="AB122" s="259">
        <v>0</v>
      </c>
      <c r="AC122" s="259">
        <v>321.5609691513306</v>
      </c>
      <c r="AD122" s="259">
        <v>-321.5609691513306</v>
      </c>
      <c r="AE122" s="262">
        <v>321.5609691513306</v>
      </c>
      <c r="AF122" s="258">
        <v>2250.9267840593143</v>
      </c>
      <c r="AG122" s="259">
        <v>0</v>
      </c>
      <c r="AH122" s="259">
        <v>0</v>
      </c>
      <c r="AI122" s="259">
        <v>0</v>
      </c>
      <c r="AJ122" s="259">
        <v>2250.9267840593143</v>
      </c>
      <c r="AK122" s="259">
        <v>0</v>
      </c>
      <c r="AL122" s="259">
        <v>0</v>
      </c>
      <c r="AM122" s="259">
        <v>2250.9267840593143</v>
      </c>
      <c r="AN122" s="259">
        <v>1435.0513317004279</v>
      </c>
      <c r="AO122" s="262">
        <v>815.87545235888638</v>
      </c>
      <c r="AP122" s="247"/>
      <c r="AQ122" s="263">
        <v>0</v>
      </c>
      <c r="AR122" s="264">
        <v>0</v>
      </c>
      <c r="AS122" s="264">
        <v>0</v>
      </c>
      <c r="AT122" s="264">
        <v>0</v>
      </c>
      <c r="AU122" s="264">
        <v>0</v>
      </c>
      <c r="AV122" s="264">
        <v>0</v>
      </c>
      <c r="AW122" s="264">
        <v>0</v>
      </c>
      <c r="AX122" s="264">
        <v>0</v>
      </c>
      <c r="AY122" s="264">
        <v>0</v>
      </c>
      <c r="AZ122" s="264">
        <v>0</v>
      </c>
      <c r="BA122" s="264">
        <v>815.87545235072764</v>
      </c>
      <c r="BB122" s="265">
        <v>0</v>
      </c>
    </row>
    <row r="123" spans="2:54" s="213" customFormat="1" ht="13.5" customHeight="1" x14ac:dyDescent="0.2">
      <c r="B123" s="251" t="s">
        <v>817</v>
      </c>
      <c r="C123" s="252"/>
      <c r="D123" s="253"/>
      <c r="E123" s="254" t="s">
        <v>827</v>
      </c>
      <c r="F123" s="252"/>
      <c r="G123" s="252"/>
      <c r="H123" s="255" t="s">
        <v>828</v>
      </c>
      <c r="I123" s="256">
        <v>33604</v>
      </c>
      <c r="J123" s="257">
        <v>7</v>
      </c>
      <c r="K123" s="258">
        <v>667.86376274328086</v>
      </c>
      <c r="L123" s="259">
        <v>0</v>
      </c>
      <c r="M123" s="259">
        <v>0</v>
      </c>
      <c r="N123" s="259">
        <v>0</v>
      </c>
      <c r="O123" s="259">
        <v>667.86376274328086</v>
      </c>
      <c r="P123" s="259">
        <v>0</v>
      </c>
      <c r="Q123" s="259">
        <v>0</v>
      </c>
      <c r="R123" s="259">
        <v>667.86376274328086</v>
      </c>
      <c r="S123" s="259">
        <v>572.98658921399885</v>
      </c>
      <c r="T123" s="260">
        <v>94.877173529282004</v>
      </c>
      <c r="U123" s="261">
        <v>0</v>
      </c>
      <c r="V123" s="259">
        <v>0</v>
      </c>
      <c r="W123" s="259">
        <v>0</v>
      </c>
      <c r="X123" s="259">
        <v>0</v>
      </c>
      <c r="Y123" s="259">
        <v>0</v>
      </c>
      <c r="Z123" s="259">
        <v>0</v>
      </c>
      <c r="AA123" s="259">
        <v>0</v>
      </c>
      <c r="AB123" s="259">
        <v>0</v>
      </c>
      <c r="AC123" s="259">
        <v>95.409108963325835</v>
      </c>
      <c r="AD123" s="259">
        <v>-95.409108963325835</v>
      </c>
      <c r="AE123" s="262">
        <v>95.409108963325835</v>
      </c>
      <c r="AF123" s="258">
        <v>667.86376274328086</v>
      </c>
      <c r="AG123" s="259">
        <v>0</v>
      </c>
      <c r="AH123" s="259">
        <v>0</v>
      </c>
      <c r="AI123" s="259">
        <v>0</v>
      </c>
      <c r="AJ123" s="259">
        <v>667.86376274328086</v>
      </c>
      <c r="AK123" s="259">
        <v>0</v>
      </c>
      <c r="AL123" s="259">
        <v>0</v>
      </c>
      <c r="AM123" s="259">
        <v>667.86376274328086</v>
      </c>
      <c r="AN123" s="259">
        <v>477.57748025067303</v>
      </c>
      <c r="AO123" s="262">
        <v>190.28628249260782</v>
      </c>
      <c r="AP123" s="247"/>
      <c r="AQ123" s="263">
        <v>0</v>
      </c>
      <c r="AR123" s="264">
        <v>0</v>
      </c>
      <c r="AS123" s="264">
        <v>0</v>
      </c>
      <c r="AT123" s="264">
        <v>0</v>
      </c>
      <c r="AU123" s="264">
        <v>0</v>
      </c>
      <c r="AV123" s="264">
        <v>0</v>
      </c>
      <c r="AW123" s="264">
        <v>0</v>
      </c>
      <c r="AX123" s="264">
        <v>0</v>
      </c>
      <c r="AY123" s="264">
        <v>0</v>
      </c>
      <c r="AZ123" s="264">
        <v>0</v>
      </c>
      <c r="BA123" s="264">
        <v>190.28628249070496</v>
      </c>
      <c r="BB123" s="265">
        <v>0</v>
      </c>
    </row>
    <row r="124" spans="2:54" s="213" customFormat="1" ht="13.5" customHeight="1" x14ac:dyDescent="0.2">
      <c r="B124" s="251" t="s">
        <v>817</v>
      </c>
      <c r="C124" s="252"/>
      <c r="D124" s="253"/>
      <c r="E124" s="254" t="s">
        <v>829</v>
      </c>
      <c r="F124" s="252"/>
      <c r="G124" s="252"/>
      <c r="H124" s="255" t="s">
        <v>830</v>
      </c>
      <c r="I124" s="256">
        <v>33604</v>
      </c>
      <c r="J124" s="257">
        <v>7</v>
      </c>
      <c r="K124" s="258">
        <v>632.2405004633921</v>
      </c>
      <c r="L124" s="259">
        <v>0</v>
      </c>
      <c r="M124" s="259">
        <v>0</v>
      </c>
      <c r="N124" s="259">
        <v>0</v>
      </c>
      <c r="O124" s="259">
        <v>632.2405004633921</v>
      </c>
      <c r="P124" s="259">
        <v>0</v>
      </c>
      <c r="Q124" s="259">
        <v>0</v>
      </c>
      <c r="R124" s="259">
        <v>632.2405004633921</v>
      </c>
      <c r="S124" s="259">
        <v>567.9997462376981</v>
      </c>
      <c r="T124" s="260">
        <v>64.240754225693991</v>
      </c>
      <c r="U124" s="261">
        <v>0</v>
      </c>
      <c r="V124" s="259">
        <v>0</v>
      </c>
      <c r="W124" s="259">
        <v>0</v>
      </c>
      <c r="X124" s="259">
        <v>0</v>
      </c>
      <c r="Y124" s="259">
        <v>0</v>
      </c>
      <c r="Z124" s="259">
        <v>0</v>
      </c>
      <c r="AA124" s="259">
        <v>0</v>
      </c>
      <c r="AB124" s="259">
        <v>0</v>
      </c>
      <c r="AC124" s="259">
        <v>90.320071494770303</v>
      </c>
      <c r="AD124" s="259">
        <v>-90.320071494770303</v>
      </c>
      <c r="AE124" s="262">
        <v>90.320071494770303</v>
      </c>
      <c r="AF124" s="258">
        <v>632.2405004633921</v>
      </c>
      <c r="AG124" s="259">
        <v>0</v>
      </c>
      <c r="AH124" s="259">
        <v>0</v>
      </c>
      <c r="AI124" s="259">
        <v>0</v>
      </c>
      <c r="AJ124" s="259">
        <v>632.2405004633921</v>
      </c>
      <c r="AK124" s="259">
        <v>0</v>
      </c>
      <c r="AL124" s="259">
        <v>0</v>
      </c>
      <c r="AM124" s="259">
        <v>632.2405004633921</v>
      </c>
      <c r="AN124" s="259">
        <v>477.67967474292777</v>
      </c>
      <c r="AO124" s="262">
        <v>154.56082572046432</v>
      </c>
      <c r="AP124" s="247"/>
      <c r="AQ124" s="263">
        <v>0</v>
      </c>
      <c r="AR124" s="264">
        <v>0</v>
      </c>
      <c r="AS124" s="264">
        <v>0</v>
      </c>
      <c r="AT124" s="264">
        <v>0</v>
      </c>
      <c r="AU124" s="264">
        <v>0</v>
      </c>
      <c r="AV124" s="264">
        <v>0</v>
      </c>
      <c r="AW124" s="264">
        <v>0</v>
      </c>
      <c r="AX124" s="264">
        <v>0</v>
      </c>
      <c r="AY124" s="264">
        <v>0</v>
      </c>
      <c r="AZ124" s="264">
        <v>0</v>
      </c>
      <c r="BA124" s="264">
        <v>154.56082571891872</v>
      </c>
      <c r="BB124" s="265">
        <v>0</v>
      </c>
    </row>
    <row r="125" spans="2:54" s="213" customFormat="1" ht="13.5" customHeight="1" x14ac:dyDescent="0.2">
      <c r="B125" s="251" t="s">
        <v>817</v>
      </c>
      <c r="C125" s="252"/>
      <c r="D125" s="253"/>
      <c r="E125" s="254" t="s">
        <v>831</v>
      </c>
      <c r="F125" s="252"/>
      <c r="G125" s="252"/>
      <c r="H125" s="255" t="s">
        <v>832</v>
      </c>
      <c r="I125" s="256">
        <v>33604</v>
      </c>
      <c r="J125" s="257">
        <v>7</v>
      </c>
      <c r="K125" s="258">
        <v>1634.6153846153848</v>
      </c>
      <c r="L125" s="259">
        <v>0</v>
      </c>
      <c r="M125" s="259">
        <v>0</v>
      </c>
      <c r="N125" s="259">
        <v>0</v>
      </c>
      <c r="O125" s="259">
        <v>1634.6153846153848</v>
      </c>
      <c r="P125" s="259">
        <v>0</v>
      </c>
      <c r="Q125" s="259">
        <v>0</v>
      </c>
      <c r="R125" s="259">
        <v>1634.6153846153848</v>
      </c>
      <c r="S125" s="259">
        <v>1402.1946301690277</v>
      </c>
      <c r="T125" s="260">
        <v>232.42075444635702</v>
      </c>
      <c r="U125" s="261">
        <v>0</v>
      </c>
      <c r="V125" s="259">
        <v>0</v>
      </c>
      <c r="W125" s="259">
        <v>0</v>
      </c>
      <c r="X125" s="259">
        <v>0</v>
      </c>
      <c r="Y125" s="259">
        <v>0</v>
      </c>
      <c r="Z125" s="259">
        <v>0</v>
      </c>
      <c r="AA125" s="259">
        <v>0</v>
      </c>
      <c r="AB125" s="259">
        <v>0</v>
      </c>
      <c r="AC125" s="259">
        <v>233.51648351648353</v>
      </c>
      <c r="AD125" s="259">
        <v>-233.51648351648353</v>
      </c>
      <c r="AE125" s="262">
        <v>233.51648351648353</v>
      </c>
      <c r="AF125" s="258">
        <v>1634.6153846153848</v>
      </c>
      <c r="AG125" s="259">
        <v>0</v>
      </c>
      <c r="AH125" s="259">
        <v>0</v>
      </c>
      <c r="AI125" s="259">
        <v>0</v>
      </c>
      <c r="AJ125" s="259">
        <v>1634.6153846153848</v>
      </c>
      <c r="AK125" s="259">
        <v>0</v>
      </c>
      <c r="AL125" s="259">
        <v>0</v>
      </c>
      <c r="AM125" s="259">
        <v>1634.6153846153848</v>
      </c>
      <c r="AN125" s="259">
        <v>1168.6781466525442</v>
      </c>
      <c r="AO125" s="262">
        <v>465.93723796284053</v>
      </c>
      <c r="AP125" s="247"/>
      <c r="AQ125" s="263">
        <v>0</v>
      </c>
      <c r="AR125" s="264">
        <v>0</v>
      </c>
      <c r="AS125" s="264">
        <v>0</v>
      </c>
      <c r="AT125" s="264">
        <v>0</v>
      </c>
      <c r="AU125" s="264">
        <v>0</v>
      </c>
      <c r="AV125" s="264">
        <v>0</v>
      </c>
      <c r="AW125" s="264">
        <v>0</v>
      </c>
      <c r="AX125" s="264">
        <v>0</v>
      </c>
      <c r="AY125" s="264">
        <v>0</v>
      </c>
      <c r="AZ125" s="264">
        <v>0</v>
      </c>
      <c r="BA125" s="264">
        <v>465.93723795818113</v>
      </c>
      <c r="BB125" s="265">
        <v>0</v>
      </c>
    </row>
    <row r="126" spans="2:54" s="213" customFormat="1" ht="13.5" customHeight="1" x14ac:dyDescent="0.2">
      <c r="B126" s="251" t="s">
        <v>718</v>
      </c>
      <c r="C126" s="252"/>
      <c r="D126" s="253"/>
      <c r="E126" s="254" t="s">
        <v>833</v>
      </c>
      <c r="F126" s="252"/>
      <c r="G126" s="252"/>
      <c r="H126" s="255" t="s">
        <v>834</v>
      </c>
      <c r="I126" s="256">
        <v>35431</v>
      </c>
      <c r="J126" s="257">
        <v>10</v>
      </c>
      <c r="K126" s="258">
        <v>7754.2863762743282</v>
      </c>
      <c r="L126" s="259">
        <v>0</v>
      </c>
      <c r="M126" s="259">
        <v>0</v>
      </c>
      <c r="N126" s="259">
        <v>0</v>
      </c>
      <c r="O126" s="259">
        <v>7754.2863762743282</v>
      </c>
      <c r="P126" s="259">
        <v>0</v>
      </c>
      <c r="Q126" s="259">
        <v>0</v>
      </c>
      <c r="R126" s="259">
        <v>7754.2863762743282</v>
      </c>
      <c r="S126" s="259">
        <v>4910.0864998455363</v>
      </c>
      <c r="T126" s="260">
        <v>2844.1998764287919</v>
      </c>
      <c r="U126" s="261">
        <v>0</v>
      </c>
      <c r="V126" s="259">
        <v>0</v>
      </c>
      <c r="W126" s="259">
        <v>0</v>
      </c>
      <c r="X126" s="259">
        <v>0</v>
      </c>
      <c r="Y126" s="259">
        <v>0</v>
      </c>
      <c r="Z126" s="259">
        <v>0</v>
      </c>
      <c r="AA126" s="259">
        <v>0</v>
      </c>
      <c r="AB126" s="259">
        <v>0</v>
      </c>
      <c r="AC126" s="259">
        <v>775.42863762743286</v>
      </c>
      <c r="AD126" s="259">
        <v>-775.42863762743286</v>
      </c>
      <c r="AE126" s="262">
        <v>775.42863762743286</v>
      </c>
      <c r="AF126" s="258">
        <v>7754.2863762743282</v>
      </c>
      <c r="AG126" s="259">
        <v>0</v>
      </c>
      <c r="AH126" s="259">
        <v>0</v>
      </c>
      <c r="AI126" s="259">
        <v>0</v>
      </c>
      <c r="AJ126" s="259">
        <v>7754.2863762743282</v>
      </c>
      <c r="AK126" s="259">
        <v>0</v>
      </c>
      <c r="AL126" s="259">
        <v>0</v>
      </c>
      <c r="AM126" s="259">
        <v>7754.2863762743282</v>
      </c>
      <c r="AN126" s="259">
        <v>4134.6578622181032</v>
      </c>
      <c r="AO126" s="262">
        <v>3619.628514056225</v>
      </c>
      <c r="AP126" s="247"/>
      <c r="AQ126" s="263">
        <v>0</v>
      </c>
      <c r="AR126" s="264">
        <v>0</v>
      </c>
      <c r="AS126" s="264">
        <v>0</v>
      </c>
      <c r="AT126" s="264">
        <v>0</v>
      </c>
      <c r="AU126" s="264">
        <v>0</v>
      </c>
      <c r="AV126" s="264">
        <v>0</v>
      </c>
      <c r="AW126" s="264">
        <v>0</v>
      </c>
      <c r="AX126" s="264">
        <v>0</v>
      </c>
      <c r="AY126" s="264">
        <v>0</v>
      </c>
      <c r="AZ126" s="264">
        <v>0</v>
      </c>
      <c r="BA126" s="264">
        <v>3619.6285140200289</v>
      </c>
      <c r="BB126" s="265">
        <v>0</v>
      </c>
    </row>
    <row r="127" spans="2:54" s="213" customFormat="1" ht="13.5" customHeight="1" x14ac:dyDescent="0.2">
      <c r="B127" s="251" t="s">
        <v>718</v>
      </c>
      <c r="C127" s="252"/>
      <c r="D127" s="253"/>
      <c r="E127" s="254" t="s">
        <v>835</v>
      </c>
      <c r="F127" s="252"/>
      <c r="G127" s="252"/>
      <c r="H127" s="255" t="s">
        <v>836</v>
      </c>
      <c r="I127" s="256">
        <v>33604</v>
      </c>
      <c r="J127" s="257">
        <v>10</v>
      </c>
      <c r="K127" s="258">
        <v>817.59731232622801</v>
      </c>
      <c r="L127" s="259">
        <v>0</v>
      </c>
      <c r="M127" s="259">
        <v>0</v>
      </c>
      <c r="N127" s="259">
        <v>0</v>
      </c>
      <c r="O127" s="259">
        <v>817.59731232622801</v>
      </c>
      <c r="P127" s="259">
        <v>0</v>
      </c>
      <c r="Q127" s="259">
        <v>0</v>
      </c>
      <c r="R127" s="259">
        <v>817.59731232622801</v>
      </c>
      <c r="S127" s="259">
        <v>593.21275486561638</v>
      </c>
      <c r="T127" s="260">
        <v>224.38455746061163</v>
      </c>
      <c r="U127" s="261">
        <v>0</v>
      </c>
      <c r="V127" s="259">
        <v>0</v>
      </c>
      <c r="W127" s="259">
        <v>0</v>
      </c>
      <c r="X127" s="259">
        <v>0</v>
      </c>
      <c r="Y127" s="259">
        <v>0</v>
      </c>
      <c r="Z127" s="259">
        <v>0</v>
      </c>
      <c r="AA127" s="259">
        <v>0</v>
      </c>
      <c r="AB127" s="259">
        <v>0</v>
      </c>
      <c r="AC127" s="259">
        <v>81.759731232622798</v>
      </c>
      <c r="AD127" s="259">
        <v>-81.759731232622798</v>
      </c>
      <c r="AE127" s="262">
        <v>81.759731232622798</v>
      </c>
      <c r="AF127" s="258">
        <v>817.59731232622801</v>
      </c>
      <c r="AG127" s="259">
        <v>0</v>
      </c>
      <c r="AH127" s="259">
        <v>0</v>
      </c>
      <c r="AI127" s="259">
        <v>0</v>
      </c>
      <c r="AJ127" s="259">
        <v>817.59731232622801</v>
      </c>
      <c r="AK127" s="259">
        <v>0</v>
      </c>
      <c r="AL127" s="259">
        <v>0</v>
      </c>
      <c r="AM127" s="259">
        <v>817.59731232622801</v>
      </c>
      <c r="AN127" s="259">
        <v>511.45302363299356</v>
      </c>
      <c r="AO127" s="262">
        <v>306.14428869323444</v>
      </c>
      <c r="AP127" s="247"/>
      <c r="AQ127" s="263">
        <v>0</v>
      </c>
      <c r="AR127" s="264">
        <v>0</v>
      </c>
      <c r="AS127" s="264">
        <v>0</v>
      </c>
      <c r="AT127" s="264">
        <v>0</v>
      </c>
      <c r="AU127" s="264">
        <v>0</v>
      </c>
      <c r="AV127" s="264">
        <v>0</v>
      </c>
      <c r="AW127" s="264">
        <v>0</v>
      </c>
      <c r="AX127" s="264">
        <v>0</v>
      </c>
      <c r="AY127" s="264">
        <v>0</v>
      </c>
      <c r="AZ127" s="264">
        <v>0</v>
      </c>
      <c r="BA127" s="264">
        <v>306.14428869017303</v>
      </c>
      <c r="BB127" s="265">
        <v>0</v>
      </c>
    </row>
    <row r="128" spans="2:54" s="213" customFormat="1" ht="13.5" customHeight="1" x14ac:dyDescent="0.2">
      <c r="B128" s="251" t="s">
        <v>718</v>
      </c>
      <c r="C128" s="252"/>
      <c r="D128" s="253"/>
      <c r="E128" s="254" t="s">
        <v>837</v>
      </c>
      <c r="F128" s="252"/>
      <c r="G128" s="252"/>
      <c r="H128" s="255" t="s">
        <v>838</v>
      </c>
      <c r="I128" s="256">
        <v>33604</v>
      </c>
      <c r="J128" s="257">
        <v>10</v>
      </c>
      <c r="K128" s="258">
        <v>18311.225671918444</v>
      </c>
      <c r="L128" s="259">
        <v>0</v>
      </c>
      <c r="M128" s="259">
        <v>0</v>
      </c>
      <c r="N128" s="259">
        <v>0</v>
      </c>
      <c r="O128" s="259">
        <v>18311.225671918444</v>
      </c>
      <c r="P128" s="259">
        <v>0</v>
      </c>
      <c r="Q128" s="259">
        <v>0</v>
      </c>
      <c r="R128" s="259">
        <v>18311.225671918444</v>
      </c>
      <c r="S128" s="259">
        <v>11648.981985634848</v>
      </c>
      <c r="T128" s="260">
        <v>6662.2436862835966</v>
      </c>
      <c r="U128" s="261">
        <v>0</v>
      </c>
      <c r="V128" s="259">
        <v>0</v>
      </c>
      <c r="W128" s="259">
        <v>0</v>
      </c>
      <c r="X128" s="259">
        <v>0</v>
      </c>
      <c r="Y128" s="259">
        <v>0</v>
      </c>
      <c r="Z128" s="259">
        <v>0</v>
      </c>
      <c r="AA128" s="259">
        <v>0</v>
      </c>
      <c r="AB128" s="259">
        <v>0</v>
      </c>
      <c r="AC128" s="259">
        <v>1831.1225671918444</v>
      </c>
      <c r="AD128" s="259">
        <v>-1831.1225671918444</v>
      </c>
      <c r="AE128" s="262">
        <v>1831.1225671918444</v>
      </c>
      <c r="AF128" s="258">
        <v>18311.225671918444</v>
      </c>
      <c r="AG128" s="259">
        <v>0</v>
      </c>
      <c r="AH128" s="259">
        <v>0</v>
      </c>
      <c r="AI128" s="259">
        <v>0</v>
      </c>
      <c r="AJ128" s="259">
        <v>18311.225671918444</v>
      </c>
      <c r="AK128" s="259">
        <v>0</v>
      </c>
      <c r="AL128" s="259">
        <v>0</v>
      </c>
      <c r="AM128" s="259">
        <v>18311.225671918444</v>
      </c>
      <c r="AN128" s="259">
        <v>9817.859418443004</v>
      </c>
      <c r="AO128" s="262">
        <v>8493.3662534754403</v>
      </c>
      <c r="AP128" s="247"/>
      <c r="AQ128" s="263">
        <v>0</v>
      </c>
      <c r="AR128" s="264">
        <v>0</v>
      </c>
      <c r="AS128" s="264">
        <v>0</v>
      </c>
      <c r="AT128" s="264">
        <v>0</v>
      </c>
      <c r="AU128" s="264">
        <v>0</v>
      </c>
      <c r="AV128" s="264">
        <v>0</v>
      </c>
      <c r="AW128" s="264">
        <v>0</v>
      </c>
      <c r="AX128" s="264">
        <v>0</v>
      </c>
      <c r="AY128" s="264">
        <v>0</v>
      </c>
      <c r="AZ128" s="264">
        <v>0</v>
      </c>
      <c r="BA128" s="264">
        <v>8493.3662533905062</v>
      </c>
      <c r="BB128" s="265">
        <v>0</v>
      </c>
    </row>
    <row r="129" spans="2:54" s="213" customFormat="1" ht="13.5" customHeight="1" x14ac:dyDescent="0.2">
      <c r="B129" s="251" t="s">
        <v>655</v>
      </c>
      <c r="C129" s="252"/>
      <c r="D129" s="253"/>
      <c r="E129" s="254" t="s">
        <v>839</v>
      </c>
      <c r="F129" s="252"/>
      <c r="G129" s="252"/>
      <c r="H129" s="255" t="s">
        <v>840</v>
      </c>
      <c r="I129" s="256">
        <v>34335</v>
      </c>
      <c r="J129" s="257">
        <v>50</v>
      </c>
      <c r="K129" s="258">
        <v>8413.461538461539</v>
      </c>
      <c r="L129" s="259">
        <v>0</v>
      </c>
      <c r="M129" s="259">
        <v>0</v>
      </c>
      <c r="N129" s="259">
        <v>0</v>
      </c>
      <c r="O129" s="259">
        <v>8413.461538461539</v>
      </c>
      <c r="P129" s="259">
        <v>0</v>
      </c>
      <c r="Q129" s="259">
        <v>0</v>
      </c>
      <c r="R129" s="259">
        <v>8413.461538461539</v>
      </c>
      <c r="S129" s="259">
        <v>1890.2069817732468</v>
      </c>
      <c r="T129" s="260">
        <v>6523.2545566882927</v>
      </c>
      <c r="U129" s="261">
        <v>0</v>
      </c>
      <c r="V129" s="259">
        <v>0</v>
      </c>
      <c r="W129" s="259">
        <v>0</v>
      </c>
      <c r="X129" s="259">
        <v>0</v>
      </c>
      <c r="Y129" s="259">
        <v>0</v>
      </c>
      <c r="Z129" s="259">
        <v>0</v>
      </c>
      <c r="AA129" s="259">
        <v>0</v>
      </c>
      <c r="AB129" s="259">
        <v>0</v>
      </c>
      <c r="AC129" s="259">
        <v>168.26923076923077</v>
      </c>
      <c r="AD129" s="259">
        <v>-168.26923076923077</v>
      </c>
      <c r="AE129" s="262">
        <v>168.26923076923077</v>
      </c>
      <c r="AF129" s="258">
        <v>8413.461538461539</v>
      </c>
      <c r="AG129" s="259">
        <v>0</v>
      </c>
      <c r="AH129" s="259">
        <v>0</v>
      </c>
      <c r="AI129" s="259">
        <v>0</v>
      </c>
      <c r="AJ129" s="259">
        <v>8413.461538461539</v>
      </c>
      <c r="AK129" s="259">
        <v>0</v>
      </c>
      <c r="AL129" s="259">
        <v>0</v>
      </c>
      <c r="AM129" s="259">
        <v>8413.461538461539</v>
      </c>
      <c r="AN129" s="259">
        <v>1721.937751004016</v>
      </c>
      <c r="AO129" s="262">
        <v>6691.5237874575232</v>
      </c>
      <c r="AP129" s="247"/>
      <c r="AQ129" s="263">
        <v>0</v>
      </c>
      <c r="AR129" s="264">
        <v>0</v>
      </c>
      <c r="AS129" s="264">
        <v>0</v>
      </c>
      <c r="AT129" s="264">
        <v>0</v>
      </c>
      <c r="AU129" s="264">
        <v>0</v>
      </c>
      <c r="AV129" s="264">
        <v>0</v>
      </c>
      <c r="AW129" s="264">
        <v>0</v>
      </c>
      <c r="AX129" s="264">
        <v>0</v>
      </c>
      <c r="AY129" s="264">
        <v>0</v>
      </c>
      <c r="AZ129" s="264">
        <v>0</v>
      </c>
      <c r="BA129" s="264">
        <v>6691.523787390608</v>
      </c>
      <c r="BB129" s="265">
        <v>0</v>
      </c>
    </row>
    <row r="130" spans="2:54" s="213" customFormat="1" ht="13.5" customHeight="1" x14ac:dyDescent="0.2">
      <c r="B130" s="251" t="s">
        <v>655</v>
      </c>
      <c r="C130" s="252"/>
      <c r="D130" s="253"/>
      <c r="E130" s="254" t="s">
        <v>841</v>
      </c>
      <c r="F130" s="252"/>
      <c r="G130" s="252"/>
      <c r="H130" s="255" t="s">
        <v>842</v>
      </c>
      <c r="I130" s="256">
        <v>33604</v>
      </c>
      <c r="J130" s="257">
        <v>50</v>
      </c>
      <c r="K130" s="258">
        <v>826.57553290083411</v>
      </c>
      <c r="L130" s="259">
        <v>0</v>
      </c>
      <c r="M130" s="259">
        <v>0</v>
      </c>
      <c r="N130" s="259">
        <v>0</v>
      </c>
      <c r="O130" s="259">
        <v>826.57553290083411</v>
      </c>
      <c r="P130" s="259">
        <v>0</v>
      </c>
      <c r="Q130" s="259">
        <v>0</v>
      </c>
      <c r="R130" s="259">
        <v>826.57553290083411</v>
      </c>
      <c r="S130" s="259">
        <v>205.06738492431265</v>
      </c>
      <c r="T130" s="260">
        <v>621.50814797652151</v>
      </c>
      <c r="U130" s="261">
        <v>0</v>
      </c>
      <c r="V130" s="259">
        <v>0</v>
      </c>
      <c r="W130" s="259">
        <v>0</v>
      </c>
      <c r="X130" s="259">
        <v>0</v>
      </c>
      <c r="Y130" s="259">
        <v>0</v>
      </c>
      <c r="Z130" s="259">
        <v>0</v>
      </c>
      <c r="AA130" s="259">
        <v>0</v>
      </c>
      <c r="AB130" s="259">
        <v>0</v>
      </c>
      <c r="AC130" s="259">
        <v>16.531510658016682</v>
      </c>
      <c r="AD130" s="259">
        <v>-16.531510658016682</v>
      </c>
      <c r="AE130" s="262">
        <v>16.531510658016682</v>
      </c>
      <c r="AF130" s="258">
        <v>826.57553290083411</v>
      </c>
      <c r="AG130" s="259">
        <v>0</v>
      </c>
      <c r="AH130" s="259">
        <v>0</v>
      </c>
      <c r="AI130" s="259">
        <v>0</v>
      </c>
      <c r="AJ130" s="259">
        <v>826.57553290083411</v>
      </c>
      <c r="AK130" s="259">
        <v>0</v>
      </c>
      <c r="AL130" s="259">
        <v>0</v>
      </c>
      <c r="AM130" s="259">
        <v>826.57553290083411</v>
      </c>
      <c r="AN130" s="259">
        <v>188.53587426629596</v>
      </c>
      <c r="AO130" s="262">
        <v>638.03965863453811</v>
      </c>
      <c r="AP130" s="247"/>
      <c r="AQ130" s="263">
        <v>0</v>
      </c>
      <c r="AR130" s="264">
        <v>0</v>
      </c>
      <c r="AS130" s="264">
        <v>0</v>
      </c>
      <c r="AT130" s="264">
        <v>0</v>
      </c>
      <c r="AU130" s="264">
        <v>0</v>
      </c>
      <c r="AV130" s="264">
        <v>0</v>
      </c>
      <c r="AW130" s="264">
        <v>0</v>
      </c>
      <c r="AX130" s="264">
        <v>0</v>
      </c>
      <c r="AY130" s="264">
        <v>0</v>
      </c>
      <c r="AZ130" s="264">
        <v>0</v>
      </c>
      <c r="BA130" s="264">
        <v>638.03965862815767</v>
      </c>
      <c r="BB130" s="265">
        <v>0</v>
      </c>
    </row>
    <row r="131" spans="2:54" s="213" customFormat="1" ht="13.15" customHeight="1" x14ac:dyDescent="0.2">
      <c r="B131" s="251" t="s">
        <v>655</v>
      </c>
      <c r="C131" s="252"/>
      <c r="D131" s="253"/>
      <c r="E131" s="254" t="s">
        <v>843</v>
      </c>
      <c r="F131" s="252"/>
      <c r="G131" s="252"/>
      <c r="H131" s="255" t="s">
        <v>844</v>
      </c>
      <c r="I131" s="256">
        <v>33604</v>
      </c>
      <c r="J131" s="257">
        <v>50</v>
      </c>
      <c r="K131" s="258">
        <v>971.09592215013902</v>
      </c>
      <c r="L131" s="259">
        <v>0</v>
      </c>
      <c r="M131" s="259">
        <v>0</v>
      </c>
      <c r="N131" s="259">
        <v>0</v>
      </c>
      <c r="O131" s="259">
        <v>971.09592215013902</v>
      </c>
      <c r="P131" s="259">
        <v>0</v>
      </c>
      <c r="Q131" s="259">
        <v>0</v>
      </c>
      <c r="R131" s="259">
        <v>971.09592215013902</v>
      </c>
      <c r="S131" s="259">
        <v>458.14942462156318</v>
      </c>
      <c r="T131" s="260">
        <v>512.94649752857583</v>
      </c>
      <c r="U131" s="261">
        <v>0</v>
      </c>
      <c r="V131" s="259">
        <v>0</v>
      </c>
      <c r="W131" s="259">
        <v>0</v>
      </c>
      <c r="X131" s="259">
        <v>0</v>
      </c>
      <c r="Y131" s="259">
        <v>0</v>
      </c>
      <c r="Z131" s="259">
        <v>0</v>
      </c>
      <c r="AA131" s="259">
        <v>0</v>
      </c>
      <c r="AB131" s="259">
        <v>0</v>
      </c>
      <c r="AC131" s="259">
        <v>19.421918443002781</v>
      </c>
      <c r="AD131" s="259">
        <v>-19.421918443002781</v>
      </c>
      <c r="AE131" s="262">
        <v>19.421918443002781</v>
      </c>
      <c r="AF131" s="258">
        <v>971.09592215013902</v>
      </c>
      <c r="AG131" s="259">
        <v>0</v>
      </c>
      <c r="AH131" s="259">
        <v>0</v>
      </c>
      <c r="AI131" s="259">
        <v>0</v>
      </c>
      <c r="AJ131" s="259">
        <v>971.09592215013902</v>
      </c>
      <c r="AK131" s="259">
        <v>0</v>
      </c>
      <c r="AL131" s="259">
        <v>0</v>
      </c>
      <c r="AM131" s="259">
        <v>971.09592215013902</v>
      </c>
      <c r="AN131" s="259">
        <v>438.72750617856042</v>
      </c>
      <c r="AO131" s="262">
        <v>532.36841597157854</v>
      </c>
      <c r="AP131" s="247"/>
      <c r="AQ131" s="263">
        <v>0</v>
      </c>
      <c r="AR131" s="264">
        <v>0</v>
      </c>
      <c r="AS131" s="264">
        <v>0</v>
      </c>
      <c r="AT131" s="264">
        <v>0</v>
      </c>
      <c r="AU131" s="264">
        <v>0</v>
      </c>
      <c r="AV131" s="264">
        <v>0</v>
      </c>
      <c r="AW131" s="264">
        <v>0</v>
      </c>
      <c r="AX131" s="264">
        <v>0</v>
      </c>
      <c r="AY131" s="264">
        <v>0</v>
      </c>
      <c r="AZ131" s="264">
        <v>0</v>
      </c>
      <c r="BA131" s="264">
        <v>532.36841596625482</v>
      </c>
      <c r="BB131" s="265">
        <v>0</v>
      </c>
    </row>
    <row r="132" spans="2:54" s="213" customFormat="1" ht="13.15" customHeight="1" x14ac:dyDescent="0.2">
      <c r="B132" s="251" t="s">
        <v>655</v>
      </c>
      <c r="C132" s="252"/>
      <c r="D132" s="253"/>
      <c r="E132" s="254" t="s">
        <v>845</v>
      </c>
      <c r="F132" s="252"/>
      <c r="G132" s="252"/>
      <c r="H132" s="255" t="s">
        <v>846</v>
      </c>
      <c r="I132" s="256">
        <v>33604</v>
      </c>
      <c r="J132" s="257">
        <v>50</v>
      </c>
      <c r="K132" s="258">
        <v>944.7405004633921</v>
      </c>
      <c r="L132" s="259">
        <v>0</v>
      </c>
      <c r="M132" s="259">
        <v>0</v>
      </c>
      <c r="N132" s="259">
        <v>0</v>
      </c>
      <c r="O132" s="259">
        <v>944.7405004633921</v>
      </c>
      <c r="P132" s="259">
        <v>0</v>
      </c>
      <c r="Q132" s="259">
        <v>0</v>
      </c>
      <c r="R132" s="259">
        <v>944.7405004633921</v>
      </c>
      <c r="S132" s="259">
        <v>288.22598084646279</v>
      </c>
      <c r="T132" s="260">
        <v>656.51451961692931</v>
      </c>
      <c r="U132" s="261">
        <v>0</v>
      </c>
      <c r="V132" s="259">
        <v>0</v>
      </c>
      <c r="W132" s="259">
        <v>0</v>
      </c>
      <c r="X132" s="259">
        <v>0</v>
      </c>
      <c r="Y132" s="259">
        <v>0</v>
      </c>
      <c r="Z132" s="259">
        <v>0</v>
      </c>
      <c r="AA132" s="259">
        <v>0</v>
      </c>
      <c r="AB132" s="259">
        <v>0</v>
      </c>
      <c r="AC132" s="259">
        <v>18.894810009267843</v>
      </c>
      <c r="AD132" s="259">
        <v>-18.894810009267843</v>
      </c>
      <c r="AE132" s="262">
        <v>18.894810009267843</v>
      </c>
      <c r="AF132" s="258">
        <v>944.7405004633921</v>
      </c>
      <c r="AG132" s="259">
        <v>0</v>
      </c>
      <c r="AH132" s="259">
        <v>0</v>
      </c>
      <c r="AI132" s="259">
        <v>0</v>
      </c>
      <c r="AJ132" s="259">
        <v>944.7405004633921</v>
      </c>
      <c r="AK132" s="259">
        <v>0</v>
      </c>
      <c r="AL132" s="259">
        <v>0</v>
      </c>
      <c r="AM132" s="259">
        <v>944.7405004633921</v>
      </c>
      <c r="AN132" s="259">
        <v>269.33117083719492</v>
      </c>
      <c r="AO132" s="262">
        <v>675.40932962619718</v>
      </c>
      <c r="AP132" s="247"/>
      <c r="AQ132" s="263">
        <v>0</v>
      </c>
      <c r="AR132" s="264">
        <v>0</v>
      </c>
      <c r="AS132" s="264">
        <v>0</v>
      </c>
      <c r="AT132" s="264">
        <v>0</v>
      </c>
      <c r="AU132" s="264">
        <v>0</v>
      </c>
      <c r="AV132" s="264">
        <v>0</v>
      </c>
      <c r="AW132" s="264">
        <v>0</v>
      </c>
      <c r="AX132" s="264">
        <v>0</v>
      </c>
      <c r="AY132" s="264">
        <v>0</v>
      </c>
      <c r="AZ132" s="264">
        <v>0</v>
      </c>
      <c r="BA132" s="264">
        <v>675.40932961944304</v>
      </c>
      <c r="BB132" s="265">
        <v>0</v>
      </c>
    </row>
    <row r="133" spans="2:54" s="213" customFormat="1" ht="13.15" customHeight="1" x14ac:dyDescent="0.2">
      <c r="B133" s="251" t="s">
        <v>817</v>
      </c>
      <c r="C133" s="252"/>
      <c r="D133" s="253"/>
      <c r="E133" s="254" t="s">
        <v>847</v>
      </c>
      <c r="F133" s="252"/>
      <c r="G133" s="252"/>
      <c r="H133" s="255" t="s">
        <v>848</v>
      </c>
      <c r="I133" s="256">
        <v>33604</v>
      </c>
      <c r="J133" s="257">
        <v>7</v>
      </c>
      <c r="K133" s="258">
        <v>9199.6611445783128</v>
      </c>
      <c r="L133" s="259">
        <v>0</v>
      </c>
      <c r="M133" s="259">
        <v>0</v>
      </c>
      <c r="N133" s="259">
        <v>0</v>
      </c>
      <c r="O133" s="259">
        <v>9199.6611445783128</v>
      </c>
      <c r="P133" s="259">
        <v>0</v>
      </c>
      <c r="Q133" s="259">
        <v>0</v>
      </c>
      <c r="R133" s="259">
        <v>9199.6611445783128</v>
      </c>
      <c r="S133" s="259">
        <v>7898.5390393993548</v>
      </c>
      <c r="T133" s="260">
        <v>1301.122105178958</v>
      </c>
      <c r="U133" s="261">
        <v>0</v>
      </c>
      <c r="V133" s="259">
        <v>0</v>
      </c>
      <c r="W133" s="259">
        <v>0</v>
      </c>
      <c r="X133" s="259">
        <v>0</v>
      </c>
      <c r="Y133" s="259">
        <v>0</v>
      </c>
      <c r="Z133" s="259">
        <v>0</v>
      </c>
      <c r="AA133" s="259">
        <v>0</v>
      </c>
      <c r="AB133" s="259">
        <v>0</v>
      </c>
      <c r="AC133" s="259">
        <v>1314.2373063683303</v>
      </c>
      <c r="AD133" s="259">
        <v>-1314.2373063683303</v>
      </c>
      <c r="AE133" s="262">
        <v>1314.2373063683303</v>
      </c>
      <c r="AF133" s="258">
        <v>9199.6611445783128</v>
      </c>
      <c r="AG133" s="259">
        <v>0</v>
      </c>
      <c r="AH133" s="259">
        <v>0</v>
      </c>
      <c r="AI133" s="259">
        <v>0</v>
      </c>
      <c r="AJ133" s="259">
        <v>9199.6611445783128</v>
      </c>
      <c r="AK133" s="259">
        <v>0</v>
      </c>
      <c r="AL133" s="259">
        <v>0</v>
      </c>
      <c r="AM133" s="259">
        <v>9199.6611445783128</v>
      </c>
      <c r="AN133" s="259">
        <v>6584.3017330310249</v>
      </c>
      <c r="AO133" s="262">
        <v>2615.3594115472879</v>
      </c>
      <c r="AP133" s="247"/>
      <c r="AQ133" s="263">
        <v>0</v>
      </c>
      <c r="AR133" s="264">
        <v>0</v>
      </c>
      <c r="AS133" s="264">
        <v>0</v>
      </c>
      <c r="AT133" s="264">
        <v>0</v>
      </c>
      <c r="AU133" s="264">
        <v>0</v>
      </c>
      <c r="AV133" s="264">
        <v>0</v>
      </c>
      <c r="AW133" s="264">
        <v>0</v>
      </c>
      <c r="AX133" s="264">
        <v>0</v>
      </c>
      <c r="AY133" s="264">
        <v>0</v>
      </c>
      <c r="AZ133" s="264">
        <v>0</v>
      </c>
      <c r="BA133" s="264">
        <v>2615.3594115211345</v>
      </c>
      <c r="BB133" s="265">
        <v>0</v>
      </c>
    </row>
    <row r="134" spans="2:54" s="213" customFormat="1" ht="13.15" customHeight="1" x14ac:dyDescent="0.2">
      <c r="B134" s="251" t="s">
        <v>817</v>
      </c>
      <c r="C134" s="252"/>
      <c r="D134" s="253"/>
      <c r="E134" s="254" t="s">
        <v>849</v>
      </c>
      <c r="F134" s="252"/>
      <c r="G134" s="252"/>
      <c r="H134" s="255" t="s">
        <v>850</v>
      </c>
      <c r="I134" s="256">
        <v>33604</v>
      </c>
      <c r="J134" s="257">
        <v>7</v>
      </c>
      <c r="K134" s="258">
        <v>1334.69937442076</v>
      </c>
      <c r="L134" s="259">
        <v>0</v>
      </c>
      <c r="M134" s="259">
        <v>0</v>
      </c>
      <c r="N134" s="259">
        <v>0</v>
      </c>
      <c r="O134" s="259">
        <v>1334.69937442076</v>
      </c>
      <c r="P134" s="259">
        <v>0</v>
      </c>
      <c r="Q134" s="259">
        <v>0</v>
      </c>
      <c r="R134" s="259">
        <v>1334.69937442076</v>
      </c>
      <c r="S134" s="259">
        <v>1145.896808387396</v>
      </c>
      <c r="T134" s="260">
        <v>188.80256603336397</v>
      </c>
      <c r="U134" s="261">
        <v>0</v>
      </c>
      <c r="V134" s="259">
        <v>0</v>
      </c>
      <c r="W134" s="259">
        <v>0</v>
      </c>
      <c r="X134" s="259">
        <v>0</v>
      </c>
      <c r="Y134" s="259">
        <v>0</v>
      </c>
      <c r="Z134" s="259">
        <v>0</v>
      </c>
      <c r="AA134" s="259">
        <v>0</v>
      </c>
      <c r="AB134" s="259">
        <v>0</v>
      </c>
      <c r="AC134" s="259">
        <v>190.67133920296573</v>
      </c>
      <c r="AD134" s="259">
        <v>-190.67133920296573</v>
      </c>
      <c r="AE134" s="262">
        <v>190.67133920296573</v>
      </c>
      <c r="AF134" s="258">
        <v>1334.69937442076</v>
      </c>
      <c r="AG134" s="259">
        <v>0</v>
      </c>
      <c r="AH134" s="259">
        <v>0</v>
      </c>
      <c r="AI134" s="259">
        <v>0</v>
      </c>
      <c r="AJ134" s="259">
        <v>1334.69937442076</v>
      </c>
      <c r="AK134" s="259">
        <v>0</v>
      </c>
      <c r="AL134" s="259">
        <v>0</v>
      </c>
      <c r="AM134" s="259">
        <v>1334.69937442076</v>
      </c>
      <c r="AN134" s="259">
        <v>955.22546918443027</v>
      </c>
      <c r="AO134" s="262">
        <v>379.47390523632976</v>
      </c>
      <c r="AP134" s="247"/>
      <c r="AQ134" s="263">
        <v>0</v>
      </c>
      <c r="AR134" s="264">
        <v>0</v>
      </c>
      <c r="AS134" s="264">
        <v>0</v>
      </c>
      <c r="AT134" s="264">
        <v>0</v>
      </c>
      <c r="AU134" s="264">
        <v>0</v>
      </c>
      <c r="AV134" s="264">
        <v>0</v>
      </c>
      <c r="AW134" s="264">
        <v>0</v>
      </c>
      <c r="AX134" s="264">
        <v>0</v>
      </c>
      <c r="AY134" s="264">
        <v>0</v>
      </c>
      <c r="AZ134" s="264">
        <v>0</v>
      </c>
      <c r="BA134" s="264">
        <v>379.473905232535</v>
      </c>
      <c r="BB134" s="265">
        <v>0</v>
      </c>
    </row>
    <row r="135" spans="2:54" s="213" customFormat="1" ht="13.15" customHeight="1" x14ac:dyDescent="0.2">
      <c r="B135" s="251" t="s">
        <v>718</v>
      </c>
      <c r="C135" s="252"/>
      <c r="D135" s="253"/>
      <c r="E135" s="254" t="s">
        <v>851</v>
      </c>
      <c r="F135" s="252"/>
      <c r="G135" s="252"/>
      <c r="H135" s="255" t="s">
        <v>852</v>
      </c>
      <c r="I135" s="256">
        <v>37518</v>
      </c>
      <c r="J135" s="257">
        <v>10</v>
      </c>
      <c r="K135" s="258">
        <v>2570.1923076923081</v>
      </c>
      <c r="L135" s="259">
        <v>0</v>
      </c>
      <c r="M135" s="259">
        <v>0</v>
      </c>
      <c r="N135" s="259">
        <v>0</v>
      </c>
      <c r="O135" s="259">
        <v>2570.1923076923081</v>
      </c>
      <c r="P135" s="259">
        <v>0</v>
      </c>
      <c r="Q135" s="259">
        <v>0</v>
      </c>
      <c r="R135" s="259">
        <v>2570.1923076923081</v>
      </c>
      <c r="S135" s="259">
        <v>2207.7563137164047</v>
      </c>
      <c r="T135" s="260">
        <v>362.43599397590333</v>
      </c>
      <c r="U135" s="261">
        <v>0</v>
      </c>
      <c r="V135" s="259">
        <v>0</v>
      </c>
      <c r="W135" s="259">
        <v>0</v>
      </c>
      <c r="X135" s="259">
        <v>0</v>
      </c>
      <c r="Y135" s="259">
        <v>0</v>
      </c>
      <c r="Z135" s="259">
        <v>0</v>
      </c>
      <c r="AA135" s="259">
        <v>0</v>
      </c>
      <c r="AB135" s="259">
        <v>0</v>
      </c>
      <c r="AC135" s="259">
        <v>257.01923076923083</v>
      </c>
      <c r="AD135" s="259">
        <v>-257.01923076923083</v>
      </c>
      <c r="AE135" s="262">
        <v>257.01923076923083</v>
      </c>
      <c r="AF135" s="258">
        <v>2570.1923076923081</v>
      </c>
      <c r="AG135" s="259">
        <v>0</v>
      </c>
      <c r="AH135" s="259">
        <v>0</v>
      </c>
      <c r="AI135" s="259">
        <v>0</v>
      </c>
      <c r="AJ135" s="259">
        <v>2570.1923076923081</v>
      </c>
      <c r="AK135" s="259">
        <v>0</v>
      </c>
      <c r="AL135" s="259">
        <v>0</v>
      </c>
      <c r="AM135" s="259">
        <v>2570.1923076923081</v>
      </c>
      <c r="AN135" s="259">
        <v>1950.7370829471738</v>
      </c>
      <c r="AO135" s="262">
        <v>619.45522474513427</v>
      </c>
      <c r="AP135" s="247"/>
      <c r="AQ135" s="263">
        <v>0</v>
      </c>
      <c r="AR135" s="264">
        <v>0</v>
      </c>
      <c r="AS135" s="264">
        <v>0</v>
      </c>
      <c r="AT135" s="264">
        <v>0</v>
      </c>
      <c r="AU135" s="264">
        <v>0</v>
      </c>
      <c r="AV135" s="264">
        <v>0</v>
      </c>
      <c r="AW135" s="264">
        <v>0</v>
      </c>
      <c r="AX135" s="264">
        <v>0</v>
      </c>
      <c r="AY135" s="264">
        <v>0</v>
      </c>
      <c r="AZ135" s="264">
        <v>0</v>
      </c>
      <c r="BA135" s="264">
        <v>619.45522473893971</v>
      </c>
      <c r="BB135" s="265">
        <v>0</v>
      </c>
    </row>
    <row r="136" spans="2:54" s="213" customFormat="1" ht="13.15" customHeight="1" x14ac:dyDescent="0.2">
      <c r="B136" s="251" t="s">
        <v>718</v>
      </c>
      <c r="C136" s="252"/>
      <c r="D136" s="253"/>
      <c r="E136" s="254" t="s">
        <v>853</v>
      </c>
      <c r="F136" s="252"/>
      <c r="G136" s="252"/>
      <c r="H136" s="255" t="s">
        <v>854</v>
      </c>
      <c r="I136" s="256">
        <v>34700</v>
      </c>
      <c r="J136" s="257">
        <v>10</v>
      </c>
      <c r="K136" s="258">
        <v>4130.0220111214085</v>
      </c>
      <c r="L136" s="259">
        <v>0</v>
      </c>
      <c r="M136" s="259">
        <v>0</v>
      </c>
      <c r="N136" s="259">
        <v>0</v>
      </c>
      <c r="O136" s="259">
        <v>4130.0220111214085</v>
      </c>
      <c r="P136" s="259">
        <v>0</v>
      </c>
      <c r="Q136" s="259">
        <v>0</v>
      </c>
      <c r="R136" s="259">
        <v>4130.0220111214085</v>
      </c>
      <c r="S136" s="259">
        <v>3442.1126332252088</v>
      </c>
      <c r="T136" s="260">
        <v>687.90937789619966</v>
      </c>
      <c r="U136" s="261">
        <v>0</v>
      </c>
      <c r="V136" s="259">
        <v>0</v>
      </c>
      <c r="W136" s="259">
        <v>0</v>
      </c>
      <c r="X136" s="259">
        <v>0</v>
      </c>
      <c r="Y136" s="259">
        <v>0</v>
      </c>
      <c r="Z136" s="259">
        <v>0</v>
      </c>
      <c r="AA136" s="259">
        <v>0</v>
      </c>
      <c r="AB136" s="259">
        <v>0</v>
      </c>
      <c r="AC136" s="259">
        <v>413.00220111214082</v>
      </c>
      <c r="AD136" s="259">
        <v>-413.00220111214082</v>
      </c>
      <c r="AE136" s="262">
        <v>413.00220111214082</v>
      </c>
      <c r="AF136" s="258">
        <v>4130.0220111214085</v>
      </c>
      <c r="AG136" s="259">
        <v>0</v>
      </c>
      <c r="AH136" s="259">
        <v>0</v>
      </c>
      <c r="AI136" s="259">
        <v>0</v>
      </c>
      <c r="AJ136" s="259">
        <v>4130.0220111214085</v>
      </c>
      <c r="AK136" s="259">
        <v>0</v>
      </c>
      <c r="AL136" s="259">
        <v>0</v>
      </c>
      <c r="AM136" s="259">
        <v>4130.0220111214085</v>
      </c>
      <c r="AN136" s="259">
        <v>3029.1104321130679</v>
      </c>
      <c r="AO136" s="262">
        <v>1100.9115790083406</v>
      </c>
      <c r="AP136" s="247"/>
      <c r="AQ136" s="263">
        <v>0</v>
      </c>
      <c r="AR136" s="264">
        <v>0</v>
      </c>
      <c r="AS136" s="264">
        <v>0</v>
      </c>
      <c r="AT136" s="264">
        <v>0</v>
      </c>
      <c r="AU136" s="264">
        <v>0</v>
      </c>
      <c r="AV136" s="264">
        <v>0</v>
      </c>
      <c r="AW136" s="264">
        <v>0</v>
      </c>
      <c r="AX136" s="264">
        <v>0</v>
      </c>
      <c r="AY136" s="264">
        <v>0</v>
      </c>
      <c r="AZ136" s="264">
        <v>0</v>
      </c>
      <c r="BA136" s="264">
        <v>1100.9115789973314</v>
      </c>
      <c r="BB136" s="265">
        <v>0</v>
      </c>
    </row>
    <row r="137" spans="2:54" s="213" customFormat="1" ht="13.15" customHeight="1" x14ac:dyDescent="0.2">
      <c r="B137" s="251" t="s">
        <v>718</v>
      </c>
      <c r="C137" s="252"/>
      <c r="D137" s="253"/>
      <c r="E137" s="254" t="s">
        <v>855</v>
      </c>
      <c r="F137" s="252"/>
      <c r="G137" s="252"/>
      <c r="H137" s="255" t="s">
        <v>856</v>
      </c>
      <c r="I137" s="256">
        <v>38473</v>
      </c>
      <c r="J137" s="257">
        <v>10</v>
      </c>
      <c r="K137" s="258">
        <v>9645.7947173308621</v>
      </c>
      <c r="L137" s="259">
        <v>0</v>
      </c>
      <c r="M137" s="259">
        <v>0</v>
      </c>
      <c r="N137" s="259">
        <v>0</v>
      </c>
      <c r="O137" s="259">
        <v>9645.7947173308621</v>
      </c>
      <c r="P137" s="259">
        <v>0</v>
      </c>
      <c r="Q137" s="259">
        <v>0</v>
      </c>
      <c r="R137" s="259">
        <v>9645.7947173308621</v>
      </c>
      <c r="S137" s="259">
        <v>9645.7947173308621</v>
      </c>
      <c r="T137" s="260">
        <v>0</v>
      </c>
      <c r="U137" s="261">
        <v>0</v>
      </c>
      <c r="V137" s="259">
        <v>0</v>
      </c>
      <c r="W137" s="259">
        <v>0</v>
      </c>
      <c r="X137" s="259">
        <v>0</v>
      </c>
      <c r="Y137" s="259">
        <v>0</v>
      </c>
      <c r="Z137" s="259">
        <v>0</v>
      </c>
      <c r="AA137" s="259">
        <v>0</v>
      </c>
      <c r="AB137" s="259">
        <v>0</v>
      </c>
      <c r="AC137" s="259">
        <v>0</v>
      </c>
      <c r="AD137" s="259">
        <v>0</v>
      </c>
      <c r="AE137" s="262">
        <v>0</v>
      </c>
      <c r="AF137" s="258">
        <v>9645.7947173308621</v>
      </c>
      <c r="AG137" s="259">
        <v>0</v>
      </c>
      <c r="AH137" s="259">
        <v>0</v>
      </c>
      <c r="AI137" s="259">
        <v>0</v>
      </c>
      <c r="AJ137" s="259">
        <v>9645.7947173308621</v>
      </c>
      <c r="AK137" s="259">
        <v>0</v>
      </c>
      <c r="AL137" s="259">
        <v>0</v>
      </c>
      <c r="AM137" s="259">
        <v>9645.7947173308621</v>
      </c>
      <c r="AN137" s="259">
        <v>9645.7947173308621</v>
      </c>
      <c r="AO137" s="262">
        <v>0</v>
      </c>
      <c r="AP137" s="247"/>
      <c r="AQ137" s="263">
        <v>0</v>
      </c>
      <c r="AR137" s="264">
        <v>0</v>
      </c>
      <c r="AS137" s="264">
        <v>0</v>
      </c>
      <c r="AT137" s="264">
        <v>0</v>
      </c>
      <c r="AU137" s="264">
        <v>0</v>
      </c>
      <c r="AV137" s="264">
        <v>0</v>
      </c>
      <c r="AW137" s="264">
        <v>0</v>
      </c>
      <c r="AX137" s="264">
        <v>0</v>
      </c>
      <c r="AY137" s="264">
        <v>0</v>
      </c>
      <c r="AZ137" s="264">
        <v>0</v>
      </c>
      <c r="BA137" s="264">
        <v>0</v>
      </c>
      <c r="BB137" s="265">
        <v>0</v>
      </c>
    </row>
    <row r="138" spans="2:54" s="213" customFormat="1" ht="13.15" customHeight="1" x14ac:dyDescent="0.2">
      <c r="B138" s="251" t="s">
        <v>718</v>
      </c>
      <c r="C138" s="252"/>
      <c r="D138" s="253"/>
      <c r="E138" s="254" t="s">
        <v>857</v>
      </c>
      <c r="F138" s="252"/>
      <c r="G138" s="252"/>
      <c r="H138" s="255" t="s">
        <v>858</v>
      </c>
      <c r="I138" s="256">
        <v>34700</v>
      </c>
      <c r="J138" s="257">
        <v>10</v>
      </c>
      <c r="K138" s="258">
        <v>7309.4300278035216</v>
      </c>
      <c r="L138" s="259">
        <v>0</v>
      </c>
      <c r="M138" s="259">
        <v>0</v>
      </c>
      <c r="N138" s="259">
        <v>0</v>
      </c>
      <c r="O138" s="259">
        <v>7309.4300278035216</v>
      </c>
      <c r="P138" s="259">
        <v>0</v>
      </c>
      <c r="Q138" s="259">
        <v>0</v>
      </c>
      <c r="R138" s="259">
        <v>7309.4300278035216</v>
      </c>
      <c r="S138" s="259">
        <v>7309.4300278035216</v>
      </c>
      <c r="T138" s="260">
        <v>0</v>
      </c>
      <c r="U138" s="261">
        <v>0</v>
      </c>
      <c r="V138" s="259">
        <v>0</v>
      </c>
      <c r="W138" s="259">
        <v>0</v>
      </c>
      <c r="X138" s="259">
        <v>0</v>
      </c>
      <c r="Y138" s="259">
        <v>0</v>
      </c>
      <c r="Z138" s="259">
        <v>0</v>
      </c>
      <c r="AA138" s="259">
        <v>0</v>
      </c>
      <c r="AB138" s="259">
        <v>0</v>
      </c>
      <c r="AC138" s="259">
        <v>0</v>
      </c>
      <c r="AD138" s="259">
        <v>0</v>
      </c>
      <c r="AE138" s="262">
        <v>0</v>
      </c>
      <c r="AF138" s="258">
        <v>7309.4300278035216</v>
      </c>
      <c r="AG138" s="259">
        <v>0</v>
      </c>
      <c r="AH138" s="259">
        <v>0</v>
      </c>
      <c r="AI138" s="259">
        <v>0</v>
      </c>
      <c r="AJ138" s="259">
        <v>7309.4300278035216</v>
      </c>
      <c r="AK138" s="259">
        <v>0</v>
      </c>
      <c r="AL138" s="259">
        <v>0</v>
      </c>
      <c r="AM138" s="259">
        <v>7309.4300278035216</v>
      </c>
      <c r="AN138" s="259">
        <v>7309.4300278035216</v>
      </c>
      <c r="AO138" s="262">
        <v>0</v>
      </c>
      <c r="AP138" s="247"/>
      <c r="AQ138" s="263">
        <v>0</v>
      </c>
      <c r="AR138" s="264">
        <v>0</v>
      </c>
      <c r="AS138" s="264">
        <v>0</v>
      </c>
      <c r="AT138" s="264">
        <v>0</v>
      </c>
      <c r="AU138" s="264">
        <v>0</v>
      </c>
      <c r="AV138" s="264">
        <v>0</v>
      </c>
      <c r="AW138" s="264">
        <v>0</v>
      </c>
      <c r="AX138" s="264">
        <v>0</v>
      </c>
      <c r="AY138" s="264">
        <v>0</v>
      </c>
      <c r="AZ138" s="264">
        <v>0</v>
      </c>
      <c r="BA138" s="264">
        <v>0</v>
      </c>
      <c r="BB138" s="265">
        <v>0</v>
      </c>
    </row>
    <row r="139" spans="2:54" s="213" customFormat="1" ht="13.15" customHeight="1" x14ac:dyDescent="0.2">
      <c r="B139" s="251" t="s">
        <v>718</v>
      </c>
      <c r="C139" s="252"/>
      <c r="D139" s="253"/>
      <c r="E139" s="254" t="s">
        <v>859</v>
      </c>
      <c r="F139" s="252"/>
      <c r="G139" s="252"/>
      <c r="H139" s="255" t="s">
        <v>860</v>
      </c>
      <c r="I139" s="256">
        <v>35796</v>
      </c>
      <c r="J139" s="257">
        <v>10</v>
      </c>
      <c r="K139" s="258">
        <v>7142.0296570898981</v>
      </c>
      <c r="L139" s="259">
        <v>0</v>
      </c>
      <c r="M139" s="259">
        <v>0</v>
      </c>
      <c r="N139" s="259">
        <v>0</v>
      </c>
      <c r="O139" s="259">
        <v>7142.0296570898981</v>
      </c>
      <c r="P139" s="259">
        <v>0</v>
      </c>
      <c r="Q139" s="259">
        <v>0</v>
      </c>
      <c r="R139" s="259">
        <v>7142.0296570898981</v>
      </c>
      <c r="S139" s="259">
        <v>6627.0041705282665</v>
      </c>
      <c r="T139" s="260">
        <v>515.02548656163162</v>
      </c>
      <c r="U139" s="261">
        <v>0</v>
      </c>
      <c r="V139" s="259">
        <v>0</v>
      </c>
      <c r="W139" s="259">
        <v>0</v>
      </c>
      <c r="X139" s="259">
        <v>0</v>
      </c>
      <c r="Y139" s="259">
        <v>0</v>
      </c>
      <c r="Z139" s="259">
        <v>0</v>
      </c>
      <c r="AA139" s="259">
        <v>0</v>
      </c>
      <c r="AB139" s="259">
        <v>0</v>
      </c>
      <c r="AC139" s="259">
        <v>714.20296570898984</v>
      </c>
      <c r="AD139" s="259">
        <v>-714.20296570898984</v>
      </c>
      <c r="AE139" s="262">
        <v>714.20296570898984</v>
      </c>
      <c r="AF139" s="258">
        <v>7142.0296570898981</v>
      </c>
      <c r="AG139" s="259">
        <v>0</v>
      </c>
      <c r="AH139" s="259">
        <v>0</v>
      </c>
      <c r="AI139" s="259">
        <v>0</v>
      </c>
      <c r="AJ139" s="259">
        <v>7142.0296570898981</v>
      </c>
      <c r="AK139" s="259">
        <v>0</v>
      </c>
      <c r="AL139" s="259">
        <v>0</v>
      </c>
      <c r="AM139" s="259">
        <v>7142.0296570898981</v>
      </c>
      <c r="AN139" s="259">
        <v>5912.8012048192768</v>
      </c>
      <c r="AO139" s="262">
        <v>1229.2284522706213</v>
      </c>
      <c r="AP139" s="247"/>
      <c r="AQ139" s="263">
        <v>0</v>
      </c>
      <c r="AR139" s="264">
        <v>0</v>
      </c>
      <c r="AS139" s="264">
        <v>0</v>
      </c>
      <c r="AT139" s="264">
        <v>0</v>
      </c>
      <c r="AU139" s="264">
        <v>0</v>
      </c>
      <c r="AV139" s="264">
        <v>0</v>
      </c>
      <c r="AW139" s="264">
        <v>0</v>
      </c>
      <c r="AX139" s="264">
        <v>0</v>
      </c>
      <c r="AY139" s="264">
        <v>0</v>
      </c>
      <c r="AZ139" s="264">
        <v>0</v>
      </c>
      <c r="BA139" s="264">
        <v>1229.2284522583291</v>
      </c>
      <c r="BB139" s="265">
        <v>0</v>
      </c>
    </row>
    <row r="140" spans="2:54" s="213" customFormat="1" ht="13.15" customHeight="1" x14ac:dyDescent="0.2">
      <c r="B140" s="251" t="s">
        <v>718</v>
      </c>
      <c r="C140" s="252"/>
      <c r="D140" s="253"/>
      <c r="E140" s="254" t="s">
        <v>861</v>
      </c>
      <c r="F140" s="252"/>
      <c r="G140" s="252"/>
      <c r="H140" s="255" t="s">
        <v>862</v>
      </c>
      <c r="I140" s="256">
        <v>33604</v>
      </c>
      <c r="J140" s="257">
        <v>10</v>
      </c>
      <c r="K140" s="258">
        <v>9412.3146431881378</v>
      </c>
      <c r="L140" s="259">
        <v>0</v>
      </c>
      <c r="M140" s="259">
        <v>0</v>
      </c>
      <c r="N140" s="259">
        <v>0</v>
      </c>
      <c r="O140" s="259">
        <v>9412.3146431881378</v>
      </c>
      <c r="P140" s="259">
        <v>0</v>
      </c>
      <c r="Q140" s="259">
        <v>0</v>
      </c>
      <c r="R140" s="259">
        <v>9412.3146431881378</v>
      </c>
      <c r="S140" s="259">
        <v>6837.4031703738019</v>
      </c>
      <c r="T140" s="260">
        <v>2574.9114728143359</v>
      </c>
      <c r="U140" s="261">
        <v>0</v>
      </c>
      <c r="V140" s="259">
        <v>0</v>
      </c>
      <c r="W140" s="259">
        <v>0</v>
      </c>
      <c r="X140" s="259">
        <v>0</v>
      </c>
      <c r="Y140" s="259">
        <v>0</v>
      </c>
      <c r="Z140" s="259">
        <v>0</v>
      </c>
      <c r="AA140" s="259">
        <v>0</v>
      </c>
      <c r="AB140" s="259">
        <v>0</v>
      </c>
      <c r="AC140" s="259">
        <v>941.23146431881378</v>
      </c>
      <c r="AD140" s="259">
        <v>-941.23146431881378</v>
      </c>
      <c r="AE140" s="262">
        <v>941.23146431881378</v>
      </c>
      <c r="AF140" s="258">
        <v>9412.3146431881378</v>
      </c>
      <c r="AG140" s="259">
        <v>0</v>
      </c>
      <c r="AH140" s="259">
        <v>0</v>
      </c>
      <c r="AI140" s="259">
        <v>0</v>
      </c>
      <c r="AJ140" s="259">
        <v>9412.3146431881378</v>
      </c>
      <c r="AK140" s="259">
        <v>0</v>
      </c>
      <c r="AL140" s="259">
        <v>0</v>
      </c>
      <c r="AM140" s="259">
        <v>9412.3146431881378</v>
      </c>
      <c r="AN140" s="259">
        <v>5896.1717060549881</v>
      </c>
      <c r="AO140" s="262">
        <v>3516.1429371331496</v>
      </c>
      <c r="AP140" s="247"/>
      <c r="AQ140" s="263">
        <v>0</v>
      </c>
      <c r="AR140" s="264">
        <v>0</v>
      </c>
      <c r="AS140" s="264">
        <v>0</v>
      </c>
      <c r="AT140" s="264">
        <v>0</v>
      </c>
      <c r="AU140" s="264">
        <v>0</v>
      </c>
      <c r="AV140" s="264">
        <v>0</v>
      </c>
      <c r="AW140" s="264">
        <v>0</v>
      </c>
      <c r="AX140" s="264">
        <v>0</v>
      </c>
      <c r="AY140" s="264">
        <v>0</v>
      </c>
      <c r="AZ140" s="264">
        <v>0</v>
      </c>
      <c r="BA140" s="264">
        <v>3516.1429370979881</v>
      </c>
      <c r="BB140" s="265">
        <v>0</v>
      </c>
    </row>
    <row r="141" spans="2:54" s="213" customFormat="1" ht="13.15" customHeight="1" x14ac:dyDescent="0.2">
      <c r="B141" s="251" t="s">
        <v>863</v>
      </c>
      <c r="C141" s="252"/>
      <c r="D141" s="253"/>
      <c r="E141" s="254" t="s">
        <v>864</v>
      </c>
      <c r="F141" s="252"/>
      <c r="G141" s="252"/>
      <c r="H141" s="255" t="s">
        <v>865</v>
      </c>
      <c r="I141" s="256">
        <v>35796</v>
      </c>
      <c r="J141" s="257">
        <v>7</v>
      </c>
      <c r="K141" s="258">
        <v>3493.3677015755329</v>
      </c>
      <c r="L141" s="259">
        <v>0</v>
      </c>
      <c r="M141" s="259">
        <v>0</v>
      </c>
      <c r="N141" s="259">
        <v>0</v>
      </c>
      <c r="O141" s="259">
        <v>3493.3677015755329</v>
      </c>
      <c r="P141" s="259">
        <v>0</v>
      </c>
      <c r="Q141" s="259">
        <v>0</v>
      </c>
      <c r="R141" s="259">
        <v>3493.3677015755329</v>
      </c>
      <c r="S141" s="259">
        <v>3493.3677015755329</v>
      </c>
      <c r="T141" s="260">
        <v>0</v>
      </c>
      <c r="U141" s="261">
        <v>0</v>
      </c>
      <c r="V141" s="259">
        <v>0</v>
      </c>
      <c r="W141" s="259">
        <v>0</v>
      </c>
      <c r="X141" s="259">
        <v>0</v>
      </c>
      <c r="Y141" s="259">
        <v>0</v>
      </c>
      <c r="Z141" s="259">
        <v>0</v>
      </c>
      <c r="AA141" s="259">
        <v>0</v>
      </c>
      <c r="AB141" s="259">
        <v>0</v>
      </c>
      <c r="AC141" s="259">
        <v>0</v>
      </c>
      <c r="AD141" s="259">
        <v>0</v>
      </c>
      <c r="AE141" s="262">
        <v>0</v>
      </c>
      <c r="AF141" s="258">
        <v>3493.3677015755329</v>
      </c>
      <c r="AG141" s="259">
        <v>0</v>
      </c>
      <c r="AH141" s="259">
        <v>0</v>
      </c>
      <c r="AI141" s="259">
        <v>0</v>
      </c>
      <c r="AJ141" s="259">
        <v>3493.3677015755329</v>
      </c>
      <c r="AK141" s="259">
        <v>0</v>
      </c>
      <c r="AL141" s="259">
        <v>0</v>
      </c>
      <c r="AM141" s="259">
        <v>3493.3677015755329</v>
      </c>
      <c r="AN141" s="259">
        <v>3493.3677015755329</v>
      </c>
      <c r="AO141" s="262">
        <v>0</v>
      </c>
      <c r="AP141" s="247"/>
      <c r="AQ141" s="263">
        <v>0</v>
      </c>
      <c r="AR141" s="264">
        <v>0</v>
      </c>
      <c r="AS141" s="264">
        <v>0</v>
      </c>
      <c r="AT141" s="264">
        <v>0</v>
      </c>
      <c r="AU141" s="264">
        <v>0</v>
      </c>
      <c r="AV141" s="264">
        <v>0</v>
      </c>
      <c r="AW141" s="264">
        <v>0</v>
      </c>
      <c r="AX141" s="264">
        <v>0</v>
      </c>
      <c r="AY141" s="264">
        <v>0</v>
      </c>
      <c r="AZ141" s="264">
        <v>0</v>
      </c>
      <c r="BA141" s="264">
        <v>0</v>
      </c>
      <c r="BB141" s="265">
        <v>0</v>
      </c>
    </row>
    <row r="142" spans="2:54" s="213" customFormat="1" ht="13.15" customHeight="1" x14ac:dyDescent="0.2">
      <c r="B142" s="251" t="s">
        <v>655</v>
      </c>
      <c r="C142" s="252"/>
      <c r="D142" s="253"/>
      <c r="E142" s="254" t="s">
        <v>866</v>
      </c>
      <c r="F142" s="252"/>
      <c r="G142" s="252"/>
      <c r="H142" s="255" t="s">
        <v>867</v>
      </c>
      <c r="I142" s="256">
        <v>34700</v>
      </c>
      <c r="J142" s="257">
        <v>50</v>
      </c>
      <c r="K142" s="258">
        <v>635.06139944392953</v>
      </c>
      <c r="L142" s="259">
        <v>0</v>
      </c>
      <c r="M142" s="259">
        <v>0</v>
      </c>
      <c r="N142" s="259">
        <v>0</v>
      </c>
      <c r="O142" s="259">
        <v>635.06139944392953</v>
      </c>
      <c r="P142" s="259">
        <v>0</v>
      </c>
      <c r="Q142" s="259">
        <v>0</v>
      </c>
      <c r="R142" s="259">
        <v>635.06139944392953</v>
      </c>
      <c r="S142" s="259">
        <v>566.16339396045737</v>
      </c>
      <c r="T142" s="260">
        <v>68.898005483472161</v>
      </c>
      <c r="U142" s="261">
        <v>0</v>
      </c>
      <c r="V142" s="259">
        <v>0</v>
      </c>
      <c r="W142" s="259">
        <v>0</v>
      </c>
      <c r="X142" s="259">
        <v>0</v>
      </c>
      <c r="Y142" s="259">
        <v>0</v>
      </c>
      <c r="Z142" s="259">
        <v>0</v>
      </c>
      <c r="AA142" s="259">
        <v>0</v>
      </c>
      <c r="AB142" s="259">
        <v>0</v>
      </c>
      <c r="AC142" s="259">
        <v>12.701227988878591</v>
      </c>
      <c r="AD142" s="259">
        <v>-12.701227988878591</v>
      </c>
      <c r="AE142" s="262">
        <v>12.701227988878591</v>
      </c>
      <c r="AF142" s="258">
        <v>635.06139944392953</v>
      </c>
      <c r="AG142" s="259">
        <v>0</v>
      </c>
      <c r="AH142" s="259">
        <v>0</v>
      </c>
      <c r="AI142" s="259">
        <v>0</v>
      </c>
      <c r="AJ142" s="259">
        <v>635.06139944392953</v>
      </c>
      <c r="AK142" s="259">
        <v>0</v>
      </c>
      <c r="AL142" s="259">
        <v>0</v>
      </c>
      <c r="AM142" s="259">
        <v>635.06139944392953</v>
      </c>
      <c r="AN142" s="259">
        <v>553.46216597157877</v>
      </c>
      <c r="AO142" s="262">
        <v>81.599233472350761</v>
      </c>
      <c r="AP142" s="247"/>
      <c r="AQ142" s="263">
        <v>0</v>
      </c>
      <c r="AR142" s="264">
        <v>0</v>
      </c>
      <c r="AS142" s="264">
        <v>0</v>
      </c>
      <c r="AT142" s="264">
        <v>0</v>
      </c>
      <c r="AU142" s="264">
        <v>0</v>
      </c>
      <c r="AV142" s="264">
        <v>0</v>
      </c>
      <c r="AW142" s="264">
        <v>0</v>
      </c>
      <c r="AX142" s="264">
        <v>0</v>
      </c>
      <c r="AY142" s="264">
        <v>0</v>
      </c>
      <c r="AZ142" s="264">
        <v>0</v>
      </c>
      <c r="BA142" s="264">
        <v>81.599233471534774</v>
      </c>
      <c r="BB142" s="265">
        <v>0</v>
      </c>
    </row>
    <row r="143" spans="2:54" s="213" customFormat="1" ht="13.15" customHeight="1" x14ac:dyDescent="0.2">
      <c r="B143" s="251" t="s">
        <v>655</v>
      </c>
      <c r="C143" s="252"/>
      <c r="D143" s="253"/>
      <c r="E143" s="254" t="s">
        <v>868</v>
      </c>
      <c r="F143" s="252"/>
      <c r="G143" s="252"/>
      <c r="H143" s="255" t="s">
        <v>869</v>
      </c>
      <c r="I143" s="256">
        <v>36161</v>
      </c>
      <c r="J143" s="257">
        <v>50</v>
      </c>
      <c r="K143" s="258">
        <v>6434.496640407785</v>
      </c>
      <c r="L143" s="259">
        <v>0</v>
      </c>
      <c r="M143" s="259">
        <v>0</v>
      </c>
      <c r="N143" s="259">
        <v>0</v>
      </c>
      <c r="O143" s="259">
        <v>6434.496640407785</v>
      </c>
      <c r="P143" s="259">
        <v>0</v>
      </c>
      <c r="Q143" s="259">
        <v>0</v>
      </c>
      <c r="R143" s="259">
        <v>6434.496640407785</v>
      </c>
      <c r="S143" s="259">
        <v>4672.6946777494586</v>
      </c>
      <c r="T143" s="260">
        <v>1761.8019626583264</v>
      </c>
      <c r="U143" s="261">
        <v>0</v>
      </c>
      <c r="V143" s="259">
        <v>0</v>
      </c>
      <c r="W143" s="259">
        <v>0</v>
      </c>
      <c r="X143" s="259">
        <v>0</v>
      </c>
      <c r="Y143" s="259">
        <v>0</v>
      </c>
      <c r="Z143" s="259">
        <v>0</v>
      </c>
      <c r="AA143" s="259">
        <v>0</v>
      </c>
      <c r="AB143" s="259">
        <v>0</v>
      </c>
      <c r="AC143" s="259">
        <v>128.6899328081557</v>
      </c>
      <c r="AD143" s="259">
        <v>-128.6899328081557</v>
      </c>
      <c r="AE143" s="262">
        <v>128.6899328081557</v>
      </c>
      <c r="AF143" s="258">
        <v>6434.496640407785</v>
      </c>
      <c r="AG143" s="259">
        <v>0</v>
      </c>
      <c r="AH143" s="259">
        <v>0</v>
      </c>
      <c r="AI143" s="259">
        <v>0</v>
      </c>
      <c r="AJ143" s="259">
        <v>6434.496640407785</v>
      </c>
      <c r="AK143" s="259">
        <v>0</v>
      </c>
      <c r="AL143" s="259">
        <v>0</v>
      </c>
      <c r="AM143" s="259">
        <v>6434.496640407785</v>
      </c>
      <c r="AN143" s="259">
        <v>4544.0047449413032</v>
      </c>
      <c r="AO143" s="262">
        <v>1890.4918954664818</v>
      </c>
      <c r="AP143" s="247"/>
      <c r="AQ143" s="263">
        <v>0</v>
      </c>
      <c r="AR143" s="264">
        <v>0</v>
      </c>
      <c r="AS143" s="264">
        <v>0</v>
      </c>
      <c r="AT143" s="264">
        <v>0</v>
      </c>
      <c r="AU143" s="264">
        <v>0</v>
      </c>
      <c r="AV143" s="264">
        <v>0</v>
      </c>
      <c r="AW143" s="264">
        <v>0</v>
      </c>
      <c r="AX143" s="264">
        <v>0</v>
      </c>
      <c r="AY143" s="264">
        <v>0</v>
      </c>
      <c r="AZ143" s="264">
        <v>0</v>
      </c>
      <c r="BA143" s="264">
        <v>1890.4918954475768</v>
      </c>
      <c r="BB143" s="265">
        <v>0</v>
      </c>
    </row>
    <row r="144" spans="2:54" s="213" customFormat="1" ht="13.15" customHeight="1" x14ac:dyDescent="0.2">
      <c r="B144" s="251" t="s">
        <v>772</v>
      </c>
      <c r="C144" s="252"/>
      <c r="D144" s="253"/>
      <c r="E144" s="254" t="s">
        <v>870</v>
      </c>
      <c r="F144" s="252"/>
      <c r="G144" s="252"/>
      <c r="H144" s="255" t="s">
        <v>871</v>
      </c>
      <c r="I144" s="256">
        <v>33604</v>
      </c>
      <c r="J144" s="257">
        <v>30</v>
      </c>
      <c r="K144" s="258">
        <v>7168.9237720111214</v>
      </c>
      <c r="L144" s="259">
        <v>0</v>
      </c>
      <c r="M144" s="259">
        <v>0</v>
      </c>
      <c r="N144" s="259">
        <v>0</v>
      </c>
      <c r="O144" s="259">
        <v>7168.9237720111214</v>
      </c>
      <c r="P144" s="259">
        <v>0</v>
      </c>
      <c r="Q144" s="259">
        <v>0</v>
      </c>
      <c r="R144" s="259">
        <v>7168.9237720111214</v>
      </c>
      <c r="S144" s="259">
        <v>7168.9237720111214</v>
      </c>
      <c r="T144" s="260">
        <v>0</v>
      </c>
      <c r="U144" s="261">
        <v>0</v>
      </c>
      <c r="V144" s="259">
        <v>0</v>
      </c>
      <c r="W144" s="259">
        <v>0</v>
      </c>
      <c r="X144" s="259">
        <v>0</v>
      </c>
      <c r="Y144" s="259">
        <v>0</v>
      </c>
      <c r="Z144" s="259">
        <v>0</v>
      </c>
      <c r="AA144" s="259">
        <v>0</v>
      </c>
      <c r="AB144" s="259">
        <v>0</v>
      </c>
      <c r="AC144" s="259">
        <v>0</v>
      </c>
      <c r="AD144" s="259">
        <v>0</v>
      </c>
      <c r="AE144" s="262">
        <v>0</v>
      </c>
      <c r="AF144" s="258">
        <v>7168.9237720111214</v>
      </c>
      <c r="AG144" s="259">
        <v>0</v>
      </c>
      <c r="AH144" s="259">
        <v>0</v>
      </c>
      <c r="AI144" s="259">
        <v>0</v>
      </c>
      <c r="AJ144" s="259">
        <v>7168.9237720111214</v>
      </c>
      <c r="AK144" s="259">
        <v>0</v>
      </c>
      <c r="AL144" s="259">
        <v>0</v>
      </c>
      <c r="AM144" s="259">
        <v>7168.9237720111214</v>
      </c>
      <c r="AN144" s="259">
        <v>7168.9237720111214</v>
      </c>
      <c r="AO144" s="262">
        <v>0</v>
      </c>
      <c r="AP144" s="247"/>
      <c r="AQ144" s="263">
        <v>0</v>
      </c>
      <c r="AR144" s="264">
        <v>0</v>
      </c>
      <c r="AS144" s="264">
        <v>0</v>
      </c>
      <c r="AT144" s="264">
        <v>0</v>
      </c>
      <c r="AU144" s="264">
        <v>0</v>
      </c>
      <c r="AV144" s="264">
        <v>0</v>
      </c>
      <c r="AW144" s="264">
        <v>0</v>
      </c>
      <c r="AX144" s="264">
        <v>0</v>
      </c>
      <c r="AY144" s="264">
        <v>0</v>
      </c>
      <c r="AZ144" s="264">
        <v>0</v>
      </c>
      <c r="BA144" s="264">
        <v>0</v>
      </c>
      <c r="BB144" s="265">
        <v>0</v>
      </c>
    </row>
    <row r="145" spans="2:54" s="213" customFormat="1" ht="13.15" customHeight="1" x14ac:dyDescent="0.2">
      <c r="B145" s="251" t="s">
        <v>718</v>
      </c>
      <c r="C145" s="252"/>
      <c r="D145" s="253"/>
      <c r="E145" s="254" t="s">
        <v>872</v>
      </c>
      <c r="F145" s="252"/>
      <c r="G145" s="252"/>
      <c r="H145" s="255" t="s">
        <v>873</v>
      </c>
      <c r="I145" s="256">
        <v>36892</v>
      </c>
      <c r="J145" s="257">
        <v>10</v>
      </c>
      <c r="K145" s="258">
        <v>15741.884847080632</v>
      </c>
      <c r="L145" s="259">
        <v>0</v>
      </c>
      <c r="M145" s="259">
        <v>0</v>
      </c>
      <c r="N145" s="259">
        <v>0</v>
      </c>
      <c r="O145" s="259">
        <v>15741.884847080632</v>
      </c>
      <c r="P145" s="259">
        <v>0</v>
      </c>
      <c r="Q145" s="259">
        <v>0</v>
      </c>
      <c r="R145" s="259">
        <v>15741.884847080632</v>
      </c>
      <c r="S145" s="259">
        <v>12869.891247683041</v>
      </c>
      <c r="T145" s="260">
        <v>2871.9935993975905</v>
      </c>
      <c r="U145" s="261">
        <v>0</v>
      </c>
      <c r="V145" s="259">
        <v>0</v>
      </c>
      <c r="W145" s="259">
        <v>0</v>
      </c>
      <c r="X145" s="259">
        <v>0</v>
      </c>
      <c r="Y145" s="259">
        <v>0</v>
      </c>
      <c r="Z145" s="259">
        <v>0</v>
      </c>
      <c r="AA145" s="259">
        <v>0</v>
      </c>
      <c r="AB145" s="259">
        <v>0</v>
      </c>
      <c r="AC145" s="259">
        <v>1574.1884847080632</v>
      </c>
      <c r="AD145" s="259">
        <v>-1574.1884847080632</v>
      </c>
      <c r="AE145" s="262">
        <v>1574.1884847080632</v>
      </c>
      <c r="AF145" s="258">
        <v>15741.884847080632</v>
      </c>
      <c r="AG145" s="259">
        <v>0</v>
      </c>
      <c r="AH145" s="259">
        <v>0</v>
      </c>
      <c r="AI145" s="259">
        <v>0</v>
      </c>
      <c r="AJ145" s="259">
        <v>15741.884847080632</v>
      </c>
      <c r="AK145" s="259">
        <v>0</v>
      </c>
      <c r="AL145" s="259">
        <v>0</v>
      </c>
      <c r="AM145" s="259">
        <v>15741.884847080632</v>
      </c>
      <c r="AN145" s="259">
        <v>11295.702762974977</v>
      </c>
      <c r="AO145" s="262">
        <v>4446.1820841056542</v>
      </c>
      <c r="AP145" s="247"/>
      <c r="AQ145" s="263">
        <v>0</v>
      </c>
      <c r="AR145" s="264">
        <v>0</v>
      </c>
      <c r="AS145" s="264">
        <v>0</v>
      </c>
      <c r="AT145" s="264">
        <v>0</v>
      </c>
      <c r="AU145" s="264">
        <v>0</v>
      </c>
      <c r="AV145" s="264">
        <v>0</v>
      </c>
      <c r="AW145" s="264">
        <v>0</v>
      </c>
      <c r="AX145" s="264">
        <v>0</v>
      </c>
      <c r="AY145" s="264">
        <v>0</v>
      </c>
      <c r="AZ145" s="264">
        <v>0</v>
      </c>
      <c r="BA145" s="264">
        <v>4446.1820840611927</v>
      </c>
      <c r="BB145" s="265">
        <v>0</v>
      </c>
    </row>
    <row r="146" spans="2:54" s="213" customFormat="1" ht="13.15" customHeight="1" x14ac:dyDescent="0.2">
      <c r="B146" s="251" t="s">
        <v>817</v>
      </c>
      <c r="C146" s="252"/>
      <c r="D146" s="253"/>
      <c r="E146" s="254" t="s">
        <v>874</v>
      </c>
      <c r="F146" s="252"/>
      <c r="G146" s="252"/>
      <c r="H146" s="255" t="s">
        <v>875</v>
      </c>
      <c r="I146" s="256">
        <v>33604</v>
      </c>
      <c r="J146" s="257">
        <v>7</v>
      </c>
      <c r="K146" s="258">
        <v>565.91751621872106</v>
      </c>
      <c r="L146" s="259">
        <v>0</v>
      </c>
      <c r="M146" s="259">
        <v>0</v>
      </c>
      <c r="N146" s="259">
        <v>0</v>
      </c>
      <c r="O146" s="259">
        <v>565.91751621872106</v>
      </c>
      <c r="P146" s="259">
        <v>0</v>
      </c>
      <c r="Q146" s="259">
        <v>0</v>
      </c>
      <c r="R146" s="259">
        <v>565.91751621872106</v>
      </c>
      <c r="S146" s="259">
        <v>471.79114810891917</v>
      </c>
      <c r="T146" s="260">
        <v>94.126368109801888</v>
      </c>
      <c r="U146" s="261">
        <v>0</v>
      </c>
      <c r="V146" s="259">
        <v>0</v>
      </c>
      <c r="W146" s="259">
        <v>0</v>
      </c>
      <c r="X146" s="259">
        <v>0</v>
      </c>
      <c r="Y146" s="259">
        <v>0</v>
      </c>
      <c r="Z146" s="259">
        <v>0</v>
      </c>
      <c r="AA146" s="259">
        <v>0</v>
      </c>
      <c r="AB146" s="259">
        <v>0</v>
      </c>
      <c r="AC146" s="259">
        <v>80.845359459817288</v>
      </c>
      <c r="AD146" s="259">
        <v>-80.845359459817288</v>
      </c>
      <c r="AE146" s="262">
        <v>80.845359459817288</v>
      </c>
      <c r="AF146" s="258">
        <v>565.91751621872106</v>
      </c>
      <c r="AG146" s="259">
        <v>0</v>
      </c>
      <c r="AH146" s="259">
        <v>0</v>
      </c>
      <c r="AI146" s="259">
        <v>0</v>
      </c>
      <c r="AJ146" s="259">
        <v>565.91751621872106</v>
      </c>
      <c r="AK146" s="259">
        <v>0</v>
      </c>
      <c r="AL146" s="259">
        <v>0</v>
      </c>
      <c r="AM146" s="259">
        <v>565.91751621872106</v>
      </c>
      <c r="AN146" s="259">
        <v>390.94578864910187</v>
      </c>
      <c r="AO146" s="262">
        <v>174.97172756961919</v>
      </c>
      <c r="AP146" s="247"/>
      <c r="AQ146" s="263">
        <v>0</v>
      </c>
      <c r="AR146" s="264">
        <v>0</v>
      </c>
      <c r="AS146" s="264">
        <v>0</v>
      </c>
      <c r="AT146" s="264">
        <v>0</v>
      </c>
      <c r="AU146" s="264">
        <v>0</v>
      </c>
      <c r="AV146" s="264">
        <v>0</v>
      </c>
      <c r="AW146" s="264">
        <v>0</v>
      </c>
      <c r="AX146" s="264">
        <v>0</v>
      </c>
      <c r="AY146" s="264">
        <v>0</v>
      </c>
      <c r="AZ146" s="264">
        <v>0</v>
      </c>
      <c r="BA146" s="264">
        <v>174.97172756786946</v>
      </c>
      <c r="BB146" s="265">
        <v>0</v>
      </c>
    </row>
    <row r="147" spans="2:54" s="213" customFormat="1" ht="13.15" customHeight="1" x14ac:dyDescent="0.2">
      <c r="B147" s="251" t="s">
        <v>817</v>
      </c>
      <c r="C147" s="252"/>
      <c r="D147" s="253"/>
      <c r="E147" s="254" t="s">
        <v>876</v>
      </c>
      <c r="F147" s="252"/>
      <c r="G147" s="252"/>
      <c r="H147" s="255" t="s">
        <v>877</v>
      </c>
      <c r="I147" s="256">
        <v>33604</v>
      </c>
      <c r="J147" s="257">
        <v>7</v>
      </c>
      <c r="K147" s="258">
        <v>565.91751621872106</v>
      </c>
      <c r="L147" s="259">
        <v>0</v>
      </c>
      <c r="M147" s="259">
        <v>0</v>
      </c>
      <c r="N147" s="259">
        <v>0</v>
      </c>
      <c r="O147" s="259">
        <v>565.91751621872106</v>
      </c>
      <c r="P147" s="259">
        <v>0</v>
      </c>
      <c r="Q147" s="259">
        <v>0</v>
      </c>
      <c r="R147" s="259">
        <v>565.91751621872106</v>
      </c>
      <c r="S147" s="259">
        <v>471.79114810891917</v>
      </c>
      <c r="T147" s="260">
        <v>94.126368109801888</v>
      </c>
      <c r="U147" s="261">
        <v>0</v>
      </c>
      <c r="V147" s="259">
        <v>0</v>
      </c>
      <c r="W147" s="259">
        <v>0</v>
      </c>
      <c r="X147" s="259">
        <v>0</v>
      </c>
      <c r="Y147" s="259">
        <v>0</v>
      </c>
      <c r="Z147" s="259">
        <v>0</v>
      </c>
      <c r="AA147" s="259">
        <v>0</v>
      </c>
      <c r="AB147" s="259">
        <v>0</v>
      </c>
      <c r="AC147" s="259">
        <v>80.845359459817288</v>
      </c>
      <c r="AD147" s="259">
        <v>-80.845359459817288</v>
      </c>
      <c r="AE147" s="262">
        <v>80.845359459817288</v>
      </c>
      <c r="AF147" s="258">
        <v>565.91751621872106</v>
      </c>
      <c r="AG147" s="259">
        <v>0</v>
      </c>
      <c r="AH147" s="259">
        <v>0</v>
      </c>
      <c r="AI147" s="259">
        <v>0</v>
      </c>
      <c r="AJ147" s="259">
        <v>565.91751621872106</v>
      </c>
      <c r="AK147" s="259">
        <v>0</v>
      </c>
      <c r="AL147" s="259">
        <v>0</v>
      </c>
      <c r="AM147" s="259">
        <v>565.91751621872106</v>
      </c>
      <c r="AN147" s="259">
        <v>390.94578864910187</v>
      </c>
      <c r="AO147" s="262">
        <v>174.97172756961919</v>
      </c>
      <c r="AP147" s="247"/>
      <c r="AQ147" s="263">
        <v>0</v>
      </c>
      <c r="AR147" s="264">
        <v>0</v>
      </c>
      <c r="AS147" s="264">
        <v>0</v>
      </c>
      <c r="AT147" s="264">
        <v>0</v>
      </c>
      <c r="AU147" s="264">
        <v>0</v>
      </c>
      <c r="AV147" s="264">
        <v>0</v>
      </c>
      <c r="AW147" s="264">
        <v>0</v>
      </c>
      <c r="AX147" s="264">
        <v>0</v>
      </c>
      <c r="AY147" s="264">
        <v>0</v>
      </c>
      <c r="AZ147" s="264">
        <v>0</v>
      </c>
      <c r="BA147" s="264">
        <v>174.97172756786946</v>
      </c>
      <c r="BB147" s="265">
        <v>0</v>
      </c>
    </row>
    <row r="148" spans="2:54" s="213" customFormat="1" ht="13.15" customHeight="1" x14ac:dyDescent="0.2">
      <c r="B148" s="251" t="s">
        <v>772</v>
      </c>
      <c r="C148" s="252"/>
      <c r="D148" s="253"/>
      <c r="E148" s="254" t="s">
        <v>878</v>
      </c>
      <c r="F148" s="252"/>
      <c r="G148" s="252"/>
      <c r="H148" s="255" t="s">
        <v>879</v>
      </c>
      <c r="I148" s="256">
        <v>33604</v>
      </c>
      <c r="J148" s="257">
        <v>30</v>
      </c>
      <c r="K148" s="258">
        <v>2657.4866774791476</v>
      </c>
      <c r="L148" s="259">
        <v>0</v>
      </c>
      <c r="M148" s="259">
        <v>0</v>
      </c>
      <c r="N148" s="259">
        <v>0</v>
      </c>
      <c r="O148" s="259">
        <v>2657.4866774791476</v>
      </c>
      <c r="P148" s="259">
        <v>0</v>
      </c>
      <c r="Q148" s="259">
        <v>0</v>
      </c>
      <c r="R148" s="259">
        <v>2657.4866774791476</v>
      </c>
      <c r="S148" s="259">
        <v>2657.4866774791476</v>
      </c>
      <c r="T148" s="260">
        <v>0</v>
      </c>
      <c r="U148" s="261">
        <v>0</v>
      </c>
      <c r="V148" s="259">
        <v>0</v>
      </c>
      <c r="W148" s="259">
        <v>0</v>
      </c>
      <c r="X148" s="259">
        <v>0</v>
      </c>
      <c r="Y148" s="259">
        <v>0</v>
      </c>
      <c r="Z148" s="259">
        <v>0</v>
      </c>
      <c r="AA148" s="259">
        <v>0</v>
      </c>
      <c r="AB148" s="259">
        <v>0</v>
      </c>
      <c r="AC148" s="259">
        <v>0</v>
      </c>
      <c r="AD148" s="259">
        <v>0</v>
      </c>
      <c r="AE148" s="262">
        <v>0</v>
      </c>
      <c r="AF148" s="258">
        <v>2657.4866774791476</v>
      </c>
      <c r="AG148" s="259">
        <v>0</v>
      </c>
      <c r="AH148" s="259">
        <v>0</v>
      </c>
      <c r="AI148" s="259">
        <v>0</v>
      </c>
      <c r="AJ148" s="259">
        <v>2657.4866774791476</v>
      </c>
      <c r="AK148" s="259">
        <v>0</v>
      </c>
      <c r="AL148" s="259">
        <v>0</v>
      </c>
      <c r="AM148" s="259">
        <v>2657.4866774791476</v>
      </c>
      <c r="AN148" s="259">
        <v>2657.4866774791476</v>
      </c>
      <c r="AO148" s="262">
        <v>0</v>
      </c>
      <c r="AP148" s="247"/>
      <c r="AQ148" s="263">
        <v>0</v>
      </c>
      <c r="AR148" s="264">
        <v>0</v>
      </c>
      <c r="AS148" s="264">
        <v>0</v>
      </c>
      <c r="AT148" s="264">
        <v>0</v>
      </c>
      <c r="AU148" s="264">
        <v>0</v>
      </c>
      <c r="AV148" s="264">
        <v>0</v>
      </c>
      <c r="AW148" s="264">
        <v>0</v>
      </c>
      <c r="AX148" s="264">
        <v>0</v>
      </c>
      <c r="AY148" s="264">
        <v>0</v>
      </c>
      <c r="AZ148" s="264">
        <v>0</v>
      </c>
      <c r="BA148" s="264">
        <v>0</v>
      </c>
      <c r="BB148" s="265">
        <v>0</v>
      </c>
    </row>
    <row r="149" spans="2:54" s="213" customFormat="1" ht="13.15" customHeight="1" x14ac:dyDescent="0.2">
      <c r="B149" s="251" t="s">
        <v>772</v>
      </c>
      <c r="C149" s="252"/>
      <c r="D149" s="253"/>
      <c r="E149" s="254" t="s">
        <v>878</v>
      </c>
      <c r="F149" s="252"/>
      <c r="G149" s="252"/>
      <c r="H149" s="255" t="s">
        <v>880</v>
      </c>
      <c r="I149" s="256">
        <v>33604</v>
      </c>
      <c r="J149" s="257">
        <v>30</v>
      </c>
      <c r="K149" s="258">
        <v>1522.7264828544951</v>
      </c>
      <c r="L149" s="259">
        <v>0</v>
      </c>
      <c r="M149" s="259">
        <v>0</v>
      </c>
      <c r="N149" s="259">
        <v>0</v>
      </c>
      <c r="O149" s="259">
        <v>1522.7264828544951</v>
      </c>
      <c r="P149" s="259">
        <v>0</v>
      </c>
      <c r="Q149" s="259">
        <v>0</v>
      </c>
      <c r="R149" s="259">
        <v>1522.7264828544951</v>
      </c>
      <c r="S149" s="259">
        <v>1522.7264828544951</v>
      </c>
      <c r="T149" s="260">
        <v>0</v>
      </c>
      <c r="U149" s="261">
        <v>0</v>
      </c>
      <c r="V149" s="259">
        <v>0</v>
      </c>
      <c r="W149" s="259">
        <v>0</v>
      </c>
      <c r="X149" s="259">
        <v>0</v>
      </c>
      <c r="Y149" s="259">
        <v>0</v>
      </c>
      <c r="Z149" s="259">
        <v>0</v>
      </c>
      <c r="AA149" s="259">
        <v>0</v>
      </c>
      <c r="AB149" s="259">
        <v>0</v>
      </c>
      <c r="AC149" s="259">
        <v>0</v>
      </c>
      <c r="AD149" s="259">
        <v>0</v>
      </c>
      <c r="AE149" s="262">
        <v>0</v>
      </c>
      <c r="AF149" s="258">
        <v>1522.7264828544951</v>
      </c>
      <c r="AG149" s="259">
        <v>0</v>
      </c>
      <c r="AH149" s="259">
        <v>0</v>
      </c>
      <c r="AI149" s="259">
        <v>0</v>
      </c>
      <c r="AJ149" s="259">
        <v>1522.7264828544951</v>
      </c>
      <c r="AK149" s="259">
        <v>0</v>
      </c>
      <c r="AL149" s="259">
        <v>0</v>
      </c>
      <c r="AM149" s="259">
        <v>1522.7264828544951</v>
      </c>
      <c r="AN149" s="259">
        <v>1522.7264828544951</v>
      </c>
      <c r="AO149" s="262">
        <v>0</v>
      </c>
      <c r="AP149" s="247"/>
      <c r="AQ149" s="263">
        <v>0</v>
      </c>
      <c r="AR149" s="264">
        <v>0</v>
      </c>
      <c r="AS149" s="264">
        <v>0</v>
      </c>
      <c r="AT149" s="264">
        <v>0</v>
      </c>
      <c r="AU149" s="264">
        <v>0</v>
      </c>
      <c r="AV149" s="264">
        <v>0</v>
      </c>
      <c r="AW149" s="264">
        <v>0</v>
      </c>
      <c r="AX149" s="264">
        <v>0</v>
      </c>
      <c r="AY149" s="264">
        <v>0</v>
      </c>
      <c r="AZ149" s="264">
        <v>0</v>
      </c>
      <c r="BA149" s="264">
        <v>0</v>
      </c>
      <c r="BB149" s="265">
        <v>0</v>
      </c>
    </row>
    <row r="150" spans="2:54" s="213" customFormat="1" ht="13.15" customHeight="1" x14ac:dyDescent="0.2">
      <c r="B150" s="251" t="s">
        <v>772</v>
      </c>
      <c r="C150" s="252"/>
      <c r="D150" s="253"/>
      <c r="E150" s="254" t="s">
        <v>881</v>
      </c>
      <c r="F150" s="252"/>
      <c r="G150" s="252"/>
      <c r="H150" s="255" t="s">
        <v>882</v>
      </c>
      <c r="I150" s="256">
        <v>33604</v>
      </c>
      <c r="J150" s="257">
        <v>30</v>
      </c>
      <c r="K150" s="258">
        <v>1032.7791936978685</v>
      </c>
      <c r="L150" s="259">
        <v>0</v>
      </c>
      <c r="M150" s="259">
        <v>0</v>
      </c>
      <c r="N150" s="259">
        <v>0</v>
      </c>
      <c r="O150" s="259">
        <v>1032.7791936978685</v>
      </c>
      <c r="P150" s="259">
        <v>0</v>
      </c>
      <c r="Q150" s="259">
        <v>0</v>
      </c>
      <c r="R150" s="259">
        <v>1032.7791936978685</v>
      </c>
      <c r="S150" s="259">
        <v>1032.7791936978685</v>
      </c>
      <c r="T150" s="260">
        <v>0</v>
      </c>
      <c r="U150" s="261">
        <v>0</v>
      </c>
      <c r="V150" s="259">
        <v>0</v>
      </c>
      <c r="W150" s="259">
        <v>0</v>
      </c>
      <c r="X150" s="259">
        <v>0</v>
      </c>
      <c r="Y150" s="259">
        <v>0</v>
      </c>
      <c r="Z150" s="259">
        <v>0</v>
      </c>
      <c r="AA150" s="259">
        <v>0</v>
      </c>
      <c r="AB150" s="259">
        <v>0</v>
      </c>
      <c r="AC150" s="259">
        <v>0</v>
      </c>
      <c r="AD150" s="259">
        <v>0</v>
      </c>
      <c r="AE150" s="262">
        <v>0</v>
      </c>
      <c r="AF150" s="258">
        <v>1032.7791936978685</v>
      </c>
      <c r="AG150" s="259">
        <v>0</v>
      </c>
      <c r="AH150" s="259">
        <v>0</v>
      </c>
      <c r="AI150" s="259">
        <v>0</v>
      </c>
      <c r="AJ150" s="259">
        <v>1032.7791936978685</v>
      </c>
      <c r="AK150" s="259">
        <v>0</v>
      </c>
      <c r="AL150" s="259">
        <v>0</v>
      </c>
      <c r="AM150" s="259">
        <v>1032.7791936978685</v>
      </c>
      <c r="AN150" s="259">
        <v>1032.7791936978685</v>
      </c>
      <c r="AO150" s="262">
        <v>0</v>
      </c>
      <c r="AP150" s="247"/>
      <c r="AQ150" s="263">
        <v>0</v>
      </c>
      <c r="AR150" s="264">
        <v>0</v>
      </c>
      <c r="AS150" s="264">
        <v>0</v>
      </c>
      <c r="AT150" s="264">
        <v>0</v>
      </c>
      <c r="AU150" s="264">
        <v>0</v>
      </c>
      <c r="AV150" s="264">
        <v>0</v>
      </c>
      <c r="AW150" s="264">
        <v>0</v>
      </c>
      <c r="AX150" s="264">
        <v>0</v>
      </c>
      <c r="AY150" s="264">
        <v>0</v>
      </c>
      <c r="AZ150" s="264">
        <v>0</v>
      </c>
      <c r="BA150" s="264">
        <v>0</v>
      </c>
      <c r="BB150" s="265">
        <v>0</v>
      </c>
    </row>
    <row r="151" spans="2:54" s="213" customFormat="1" ht="13.15" customHeight="1" x14ac:dyDescent="0.2">
      <c r="B151" s="251" t="s">
        <v>772</v>
      </c>
      <c r="C151" s="252"/>
      <c r="D151" s="253"/>
      <c r="E151" s="254" t="s">
        <v>883</v>
      </c>
      <c r="F151" s="252"/>
      <c r="G151" s="252"/>
      <c r="H151" s="255" t="s">
        <v>884</v>
      </c>
      <c r="I151" s="256">
        <v>33604</v>
      </c>
      <c r="J151" s="257">
        <v>30</v>
      </c>
      <c r="K151" s="258">
        <v>1998.4939759036145</v>
      </c>
      <c r="L151" s="259">
        <v>0</v>
      </c>
      <c r="M151" s="259">
        <v>0</v>
      </c>
      <c r="N151" s="259">
        <v>0</v>
      </c>
      <c r="O151" s="259">
        <v>1998.4939759036145</v>
      </c>
      <c r="P151" s="259">
        <v>0</v>
      </c>
      <c r="Q151" s="259">
        <v>0</v>
      </c>
      <c r="R151" s="259">
        <v>1998.4939759036145</v>
      </c>
      <c r="S151" s="259">
        <v>1998.4939759036145</v>
      </c>
      <c r="T151" s="260">
        <v>0</v>
      </c>
      <c r="U151" s="261">
        <v>0</v>
      </c>
      <c r="V151" s="259">
        <v>0</v>
      </c>
      <c r="W151" s="259">
        <v>0</v>
      </c>
      <c r="X151" s="259">
        <v>0</v>
      </c>
      <c r="Y151" s="259">
        <v>0</v>
      </c>
      <c r="Z151" s="259">
        <v>0</v>
      </c>
      <c r="AA151" s="259">
        <v>0</v>
      </c>
      <c r="AB151" s="259">
        <v>0</v>
      </c>
      <c r="AC151" s="259">
        <v>0</v>
      </c>
      <c r="AD151" s="259">
        <v>0</v>
      </c>
      <c r="AE151" s="262">
        <v>0</v>
      </c>
      <c r="AF151" s="258">
        <v>1998.4939759036145</v>
      </c>
      <c r="AG151" s="259">
        <v>0</v>
      </c>
      <c r="AH151" s="259">
        <v>0</v>
      </c>
      <c r="AI151" s="259">
        <v>0</v>
      </c>
      <c r="AJ151" s="259">
        <v>1998.4939759036145</v>
      </c>
      <c r="AK151" s="259">
        <v>0</v>
      </c>
      <c r="AL151" s="259">
        <v>0</v>
      </c>
      <c r="AM151" s="259">
        <v>1998.4939759036145</v>
      </c>
      <c r="AN151" s="259">
        <v>1998.4939759036145</v>
      </c>
      <c r="AO151" s="262">
        <v>0</v>
      </c>
      <c r="AP151" s="247"/>
      <c r="AQ151" s="263">
        <v>0</v>
      </c>
      <c r="AR151" s="264">
        <v>0</v>
      </c>
      <c r="AS151" s="264">
        <v>0</v>
      </c>
      <c r="AT151" s="264">
        <v>0</v>
      </c>
      <c r="AU151" s="264">
        <v>0</v>
      </c>
      <c r="AV151" s="264">
        <v>0</v>
      </c>
      <c r="AW151" s="264">
        <v>0</v>
      </c>
      <c r="AX151" s="264">
        <v>0</v>
      </c>
      <c r="AY151" s="264">
        <v>0</v>
      </c>
      <c r="AZ151" s="264">
        <v>0</v>
      </c>
      <c r="BA151" s="264">
        <v>0</v>
      </c>
      <c r="BB151" s="265">
        <v>0</v>
      </c>
    </row>
    <row r="152" spans="2:54" s="213" customFormat="1" ht="13.15" customHeight="1" x14ac:dyDescent="0.2">
      <c r="B152" s="251" t="s">
        <v>772</v>
      </c>
      <c r="C152" s="252"/>
      <c r="D152" s="253"/>
      <c r="E152" s="254" t="s">
        <v>885</v>
      </c>
      <c r="F152" s="252"/>
      <c r="G152" s="252"/>
      <c r="H152" s="255" t="s">
        <v>886</v>
      </c>
      <c r="I152" s="256">
        <v>33604</v>
      </c>
      <c r="J152" s="257">
        <v>30</v>
      </c>
      <c r="K152" s="258">
        <v>1334.4126506024097</v>
      </c>
      <c r="L152" s="259">
        <v>0</v>
      </c>
      <c r="M152" s="259">
        <v>0</v>
      </c>
      <c r="N152" s="259">
        <v>0</v>
      </c>
      <c r="O152" s="259">
        <v>1334.4126506024097</v>
      </c>
      <c r="P152" s="259">
        <v>0</v>
      </c>
      <c r="Q152" s="259">
        <v>0</v>
      </c>
      <c r="R152" s="259">
        <v>1334.4126506024097</v>
      </c>
      <c r="S152" s="259">
        <v>1334.4126506024097</v>
      </c>
      <c r="T152" s="260">
        <v>0</v>
      </c>
      <c r="U152" s="261">
        <v>0</v>
      </c>
      <c r="V152" s="259">
        <v>0</v>
      </c>
      <c r="W152" s="259">
        <v>0</v>
      </c>
      <c r="X152" s="259">
        <v>0</v>
      </c>
      <c r="Y152" s="259">
        <v>0</v>
      </c>
      <c r="Z152" s="259">
        <v>0</v>
      </c>
      <c r="AA152" s="259">
        <v>0</v>
      </c>
      <c r="AB152" s="259">
        <v>0</v>
      </c>
      <c r="AC152" s="259">
        <v>0</v>
      </c>
      <c r="AD152" s="259">
        <v>0</v>
      </c>
      <c r="AE152" s="262">
        <v>0</v>
      </c>
      <c r="AF152" s="258">
        <v>1334.4126506024097</v>
      </c>
      <c r="AG152" s="259">
        <v>0</v>
      </c>
      <c r="AH152" s="259">
        <v>0</v>
      </c>
      <c r="AI152" s="259">
        <v>0</v>
      </c>
      <c r="AJ152" s="259">
        <v>1334.4126506024097</v>
      </c>
      <c r="AK152" s="259">
        <v>0</v>
      </c>
      <c r="AL152" s="259">
        <v>0</v>
      </c>
      <c r="AM152" s="259">
        <v>1334.4126506024097</v>
      </c>
      <c r="AN152" s="259">
        <v>1334.4126506024097</v>
      </c>
      <c r="AO152" s="262">
        <v>0</v>
      </c>
      <c r="AP152" s="247"/>
      <c r="AQ152" s="263">
        <v>0</v>
      </c>
      <c r="AR152" s="264">
        <v>0</v>
      </c>
      <c r="AS152" s="264">
        <v>0</v>
      </c>
      <c r="AT152" s="264">
        <v>0</v>
      </c>
      <c r="AU152" s="264">
        <v>0</v>
      </c>
      <c r="AV152" s="264">
        <v>0</v>
      </c>
      <c r="AW152" s="264">
        <v>0</v>
      </c>
      <c r="AX152" s="264">
        <v>0</v>
      </c>
      <c r="AY152" s="264">
        <v>0</v>
      </c>
      <c r="AZ152" s="264">
        <v>0</v>
      </c>
      <c r="BA152" s="264">
        <v>0</v>
      </c>
      <c r="BB152" s="265">
        <v>0</v>
      </c>
    </row>
    <row r="153" spans="2:54" s="213" customFormat="1" ht="13.15" customHeight="1" x14ac:dyDescent="0.2">
      <c r="B153" s="251" t="s">
        <v>772</v>
      </c>
      <c r="C153" s="252"/>
      <c r="D153" s="253"/>
      <c r="E153" s="254" t="s">
        <v>887</v>
      </c>
      <c r="F153" s="252"/>
      <c r="G153" s="252"/>
      <c r="H153" s="255" t="s">
        <v>888</v>
      </c>
      <c r="I153" s="256">
        <v>33604</v>
      </c>
      <c r="J153" s="257">
        <v>30</v>
      </c>
      <c r="K153" s="258">
        <v>1672.5787766450417</v>
      </c>
      <c r="L153" s="259">
        <v>0</v>
      </c>
      <c r="M153" s="259">
        <v>0</v>
      </c>
      <c r="N153" s="259">
        <v>0</v>
      </c>
      <c r="O153" s="259">
        <v>1672.5787766450417</v>
      </c>
      <c r="P153" s="259">
        <v>0</v>
      </c>
      <c r="Q153" s="259">
        <v>0</v>
      </c>
      <c r="R153" s="259">
        <v>1672.5787766450417</v>
      </c>
      <c r="S153" s="259">
        <v>1672.5787766450417</v>
      </c>
      <c r="T153" s="260">
        <v>0</v>
      </c>
      <c r="U153" s="261">
        <v>0</v>
      </c>
      <c r="V153" s="259">
        <v>0</v>
      </c>
      <c r="W153" s="259">
        <v>0</v>
      </c>
      <c r="X153" s="259">
        <v>0</v>
      </c>
      <c r="Y153" s="259">
        <v>0</v>
      </c>
      <c r="Z153" s="259">
        <v>0</v>
      </c>
      <c r="AA153" s="259">
        <v>0</v>
      </c>
      <c r="AB153" s="259">
        <v>0</v>
      </c>
      <c r="AC153" s="259">
        <v>0</v>
      </c>
      <c r="AD153" s="259">
        <v>0</v>
      </c>
      <c r="AE153" s="262">
        <v>0</v>
      </c>
      <c r="AF153" s="258">
        <v>1672.5787766450417</v>
      </c>
      <c r="AG153" s="259">
        <v>0</v>
      </c>
      <c r="AH153" s="259">
        <v>0</v>
      </c>
      <c r="AI153" s="259">
        <v>0</v>
      </c>
      <c r="AJ153" s="259">
        <v>1672.5787766450417</v>
      </c>
      <c r="AK153" s="259">
        <v>0</v>
      </c>
      <c r="AL153" s="259">
        <v>0</v>
      </c>
      <c r="AM153" s="259">
        <v>1672.5787766450417</v>
      </c>
      <c r="AN153" s="259">
        <v>1672.5787766450417</v>
      </c>
      <c r="AO153" s="262">
        <v>0</v>
      </c>
      <c r="AP153" s="247"/>
      <c r="AQ153" s="263">
        <v>0</v>
      </c>
      <c r="AR153" s="264">
        <v>0</v>
      </c>
      <c r="AS153" s="264">
        <v>0</v>
      </c>
      <c r="AT153" s="264">
        <v>0</v>
      </c>
      <c r="AU153" s="264">
        <v>0</v>
      </c>
      <c r="AV153" s="264">
        <v>0</v>
      </c>
      <c r="AW153" s="264">
        <v>0</v>
      </c>
      <c r="AX153" s="264">
        <v>0</v>
      </c>
      <c r="AY153" s="264">
        <v>0</v>
      </c>
      <c r="AZ153" s="264">
        <v>0</v>
      </c>
      <c r="BA153" s="264">
        <v>0</v>
      </c>
      <c r="BB153" s="265">
        <v>0</v>
      </c>
    </row>
    <row r="154" spans="2:54" s="213" customFormat="1" ht="13.15" customHeight="1" x14ac:dyDescent="0.2">
      <c r="B154" s="251" t="s">
        <v>772</v>
      </c>
      <c r="C154" s="252"/>
      <c r="D154" s="253"/>
      <c r="E154" s="254" t="s">
        <v>889</v>
      </c>
      <c r="F154" s="252"/>
      <c r="G154" s="252"/>
      <c r="H154" s="255" t="s">
        <v>890</v>
      </c>
      <c r="I154" s="256">
        <v>33604</v>
      </c>
      <c r="J154" s="257">
        <v>30</v>
      </c>
      <c r="K154" s="258">
        <v>4562.896779425394</v>
      </c>
      <c r="L154" s="259">
        <v>0</v>
      </c>
      <c r="M154" s="259">
        <v>0</v>
      </c>
      <c r="N154" s="259">
        <v>0</v>
      </c>
      <c r="O154" s="259">
        <v>4562.896779425394</v>
      </c>
      <c r="P154" s="259">
        <v>0</v>
      </c>
      <c r="Q154" s="259">
        <v>0</v>
      </c>
      <c r="R154" s="259">
        <v>4562.896779425394</v>
      </c>
      <c r="S154" s="259">
        <v>4562.896779425394</v>
      </c>
      <c r="T154" s="260">
        <v>0</v>
      </c>
      <c r="U154" s="261">
        <v>0</v>
      </c>
      <c r="V154" s="259">
        <v>0</v>
      </c>
      <c r="W154" s="259">
        <v>0</v>
      </c>
      <c r="X154" s="259">
        <v>0</v>
      </c>
      <c r="Y154" s="259">
        <v>0</v>
      </c>
      <c r="Z154" s="259">
        <v>0</v>
      </c>
      <c r="AA154" s="259">
        <v>0</v>
      </c>
      <c r="AB154" s="259">
        <v>0</v>
      </c>
      <c r="AC154" s="259">
        <v>0</v>
      </c>
      <c r="AD154" s="259">
        <v>0</v>
      </c>
      <c r="AE154" s="262">
        <v>0</v>
      </c>
      <c r="AF154" s="258">
        <v>4562.896779425394</v>
      </c>
      <c r="AG154" s="259">
        <v>0</v>
      </c>
      <c r="AH154" s="259">
        <v>0</v>
      </c>
      <c r="AI154" s="259">
        <v>0</v>
      </c>
      <c r="AJ154" s="259">
        <v>4562.896779425394</v>
      </c>
      <c r="AK154" s="259">
        <v>0</v>
      </c>
      <c r="AL154" s="259">
        <v>0</v>
      </c>
      <c r="AM154" s="259">
        <v>4562.896779425394</v>
      </c>
      <c r="AN154" s="259">
        <v>4562.896779425394</v>
      </c>
      <c r="AO154" s="262">
        <v>0</v>
      </c>
      <c r="AP154" s="247"/>
      <c r="AQ154" s="263">
        <v>0</v>
      </c>
      <c r="AR154" s="264">
        <v>0</v>
      </c>
      <c r="AS154" s="264">
        <v>0</v>
      </c>
      <c r="AT154" s="264">
        <v>0</v>
      </c>
      <c r="AU154" s="264">
        <v>0</v>
      </c>
      <c r="AV154" s="264">
        <v>0</v>
      </c>
      <c r="AW154" s="264">
        <v>0</v>
      </c>
      <c r="AX154" s="264">
        <v>0</v>
      </c>
      <c r="AY154" s="264">
        <v>0</v>
      </c>
      <c r="AZ154" s="264">
        <v>0</v>
      </c>
      <c r="BA154" s="264">
        <v>0</v>
      </c>
      <c r="BB154" s="265">
        <v>0</v>
      </c>
    </row>
    <row r="155" spans="2:54" s="213" customFormat="1" ht="13.15" customHeight="1" x14ac:dyDescent="0.2">
      <c r="B155" s="251" t="s">
        <v>772</v>
      </c>
      <c r="C155" s="252"/>
      <c r="D155" s="253"/>
      <c r="E155" s="254" t="s">
        <v>891</v>
      </c>
      <c r="F155" s="252"/>
      <c r="G155" s="252"/>
      <c r="H155" s="255" t="s">
        <v>892</v>
      </c>
      <c r="I155" s="256">
        <v>33604</v>
      </c>
      <c r="J155" s="257">
        <v>30</v>
      </c>
      <c r="K155" s="258">
        <v>805.66207136237256</v>
      </c>
      <c r="L155" s="259">
        <v>0</v>
      </c>
      <c r="M155" s="259">
        <v>0</v>
      </c>
      <c r="N155" s="259">
        <v>0</v>
      </c>
      <c r="O155" s="259">
        <v>805.66207136237256</v>
      </c>
      <c r="P155" s="259">
        <v>0</v>
      </c>
      <c r="Q155" s="259">
        <v>0</v>
      </c>
      <c r="R155" s="259">
        <v>805.66207136237256</v>
      </c>
      <c r="S155" s="259">
        <v>805.66207136237256</v>
      </c>
      <c r="T155" s="260">
        <v>0</v>
      </c>
      <c r="U155" s="261">
        <v>0</v>
      </c>
      <c r="V155" s="259">
        <v>0</v>
      </c>
      <c r="W155" s="259">
        <v>0</v>
      </c>
      <c r="X155" s="259">
        <v>0</v>
      </c>
      <c r="Y155" s="259">
        <v>0</v>
      </c>
      <c r="Z155" s="259">
        <v>0</v>
      </c>
      <c r="AA155" s="259">
        <v>0</v>
      </c>
      <c r="AB155" s="259">
        <v>0</v>
      </c>
      <c r="AC155" s="259">
        <v>0</v>
      </c>
      <c r="AD155" s="259">
        <v>0</v>
      </c>
      <c r="AE155" s="262">
        <v>0</v>
      </c>
      <c r="AF155" s="258">
        <v>805.66207136237256</v>
      </c>
      <c r="AG155" s="259">
        <v>0</v>
      </c>
      <c r="AH155" s="259">
        <v>0</v>
      </c>
      <c r="AI155" s="259">
        <v>0</v>
      </c>
      <c r="AJ155" s="259">
        <v>805.66207136237256</v>
      </c>
      <c r="AK155" s="259">
        <v>0</v>
      </c>
      <c r="AL155" s="259">
        <v>0</v>
      </c>
      <c r="AM155" s="259">
        <v>805.66207136237256</v>
      </c>
      <c r="AN155" s="259">
        <v>805.66207136237256</v>
      </c>
      <c r="AO155" s="262">
        <v>0</v>
      </c>
      <c r="AP155" s="247"/>
      <c r="AQ155" s="263">
        <v>0</v>
      </c>
      <c r="AR155" s="264">
        <v>0</v>
      </c>
      <c r="AS155" s="264">
        <v>0</v>
      </c>
      <c r="AT155" s="264">
        <v>0</v>
      </c>
      <c r="AU155" s="264">
        <v>0</v>
      </c>
      <c r="AV155" s="264">
        <v>0</v>
      </c>
      <c r="AW155" s="264">
        <v>0</v>
      </c>
      <c r="AX155" s="264">
        <v>0</v>
      </c>
      <c r="AY155" s="264">
        <v>0</v>
      </c>
      <c r="AZ155" s="264">
        <v>0</v>
      </c>
      <c r="BA155" s="264">
        <v>0</v>
      </c>
      <c r="BB155" s="265">
        <v>0</v>
      </c>
    </row>
    <row r="156" spans="2:54" s="213" customFormat="1" ht="13.15" customHeight="1" x14ac:dyDescent="0.2">
      <c r="B156" s="251" t="s">
        <v>863</v>
      </c>
      <c r="C156" s="252"/>
      <c r="D156" s="253"/>
      <c r="E156" s="254" t="s">
        <v>893</v>
      </c>
      <c r="F156" s="252"/>
      <c r="G156" s="252"/>
      <c r="H156" s="255" t="s">
        <v>894</v>
      </c>
      <c r="I156" s="256">
        <v>36892</v>
      </c>
      <c r="J156" s="257">
        <v>7</v>
      </c>
      <c r="K156" s="258">
        <v>3485.8665430954588</v>
      </c>
      <c r="L156" s="259">
        <v>0</v>
      </c>
      <c r="M156" s="259">
        <v>0</v>
      </c>
      <c r="N156" s="259">
        <v>0</v>
      </c>
      <c r="O156" s="259">
        <v>3485.8665430954588</v>
      </c>
      <c r="P156" s="259">
        <v>0</v>
      </c>
      <c r="Q156" s="259">
        <v>0</v>
      </c>
      <c r="R156" s="259">
        <v>3485.8665430954588</v>
      </c>
      <c r="S156" s="259">
        <v>2915.8831755593801</v>
      </c>
      <c r="T156" s="260">
        <v>569.98336753607873</v>
      </c>
      <c r="U156" s="261">
        <v>0</v>
      </c>
      <c r="V156" s="259">
        <v>0</v>
      </c>
      <c r="W156" s="259">
        <v>0</v>
      </c>
      <c r="X156" s="259">
        <v>0</v>
      </c>
      <c r="Y156" s="259">
        <v>0</v>
      </c>
      <c r="Z156" s="259">
        <v>0</v>
      </c>
      <c r="AA156" s="259">
        <v>0</v>
      </c>
      <c r="AB156" s="259">
        <v>0</v>
      </c>
      <c r="AC156" s="259">
        <v>497.98093472792272</v>
      </c>
      <c r="AD156" s="259">
        <v>-497.98093472792272</v>
      </c>
      <c r="AE156" s="262">
        <v>497.98093472792272</v>
      </c>
      <c r="AF156" s="258">
        <v>3485.8665430954588</v>
      </c>
      <c r="AG156" s="259">
        <v>0</v>
      </c>
      <c r="AH156" s="259">
        <v>0</v>
      </c>
      <c r="AI156" s="259">
        <v>0</v>
      </c>
      <c r="AJ156" s="259">
        <v>3485.8665430954588</v>
      </c>
      <c r="AK156" s="259">
        <v>0</v>
      </c>
      <c r="AL156" s="259">
        <v>0</v>
      </c>
      <c r="AM156" s="259">
        <v>3485.8665430954588</v>
      </c>
      <c r="AN156" s="259">
        <v>2417.9022408314572</v>
      </c>
      <c r="AO156" s="262">
        <v>1067.9643022640016</v>
      </c>
      <c r="AP156" s="247"/>
      <c r="AQ156" s="263">
        <v>0</v>
      </c>
      <c r="AR156" s="264">
        <v>0</v>
      </c>
      <c r="AS156" s="264">
        <v>0</v>
      </c>
      <c r="AT156" s="264">
        <v>0</v>
      </c>
      <c r="AU156" s="264">
        <v>0</v>
      </c>
      <c r="AV156" s="264">
        <v>0</v>
      </c>
      <c r="AW156" s="264">
        <v>0</v>
      </c>
      <c r="AX156" s="264">
        <v>0</v>
      </c>
      <c r="AY156" s="264">
        <v>0</v>
      </c>
      <c r="AZ156" s="264">
        <v>0</v>
      </c>
      <c r="BA156" s="264">
        <v>1067.9643022533219</v>
      </c>
      <c r="BB156" s="265">
        <v>0</v>
      </c>
    </row>
    <row r="157" spans="2:54" s="213" customFormat="1" ht="13.15" customHeight="1" x14ac:dyDescent="0.2">
      <c r="B157" s="251" t="s">
        <v>817</v>
      </c>
      <c r="C157" s="252"/>
      <c r="D157" s="253"/>
      <c r="E157" s="254" t="s">
        <v>895</v>
      </c>
      <c r="F157" s="252"/>
      <c r="G157" s="252"/>
      <c r="H157" s="255" t="s">
        <v>896</v>
      </c>
      <c r="I157" s="256">
        <v>33604</v>
      </c>
      <c r="J157" s="257">
        <v>7</v>
      </c>
      <c r="K157" s="258">
        <v>968.19972196478227</v>
      </c>
      <c r="L157" s="259">
        <v>0</v>
      </c>
      <c r="M157" s="259">
        <v>0</v>
      </c>
      <c r="N157" s="259">
        <v>0</v>
      </c>
      <c r="O157" s="259">
        <v>968.19972196478227</v>
      </c>
      <c r="P157" s="259">
        <v>0</v>
      </c>
      <c r="Q157" s="259">
        <v>0</v>
      </c>
      <c r="R157" s="259">
        <v>968.19972196478227</v>
      </c>
      <c r="S157" s="259">
        <v>968.19972196478227</v>
      </c>
      <c r="T157" s="260">
        <v>0</v>
      </c>
      <c r="U157" s="261">
        <v>0</v>
      </c>
      <c r="V157" s="259">
        <v>0</v>
      </c>
      <c r="W157" s="259">
        <v>0</v>
      </c>
      <c r="X157" s="259">
        <v>0</v>
      </c>
      <c r="Y157" s="259">
        <v>0</v>
      </c>
      <c r="Z157" s="259">
        <v>0</v>
      </c>
      <c r="AA157" s="259">
        <v>0</v>
      </c>
      <c r="AB157" s="259">
        <v>0</v>
      </c>
      <c r="AC157" s="259">
        <v>0</v>
      </c>
      <c r="AD157" s="259">
        <v>0</v>
      </c>
      <c r="AE157" s="262">
        <v>0</v>
      </c>
      <c r="AF157" s="258">
        <v>968.19972196478227</v>
      </c>
      <c r="AG157" s="259">
        <v>0</v>
      </c>
      <c r="AH157" s="259">
        <v>0</v>
      </c>
      <c r="AI157" s="259">
        <v>0</v>
      </c>
      <c r="AJ157" s="259">
        <v>968.19972196478227</v>
      </c>
      <c r="AK157" s="259">
        <v>0</v>
      </c>
      <c r="AL157" s="259">
        <v>0</v>
      </c>
      <c r="AM157" s="259">
        <v>968.19972196478227</v>
      </c>
      <c r="AN157" s="259">
        <v>968.19972196478227</v>
      </c>
      <c r="AO157" s="262">
        <v>0</v>
      </c>
      <c r="AP157" s="247"/>
      <c r="AQ157" s="263">
        <v>0</v>
      </c>
      <c r="AR157" s="264">
        <v>0</v>
      </c>
      <c r="AS157" s="264">
        <v>0</v>
      </c>
      <c r="AT157" s="264">
        <v>0</v>
      </c>
      <c r="AU157" s="264">
        <v>0</v>
      </c>
      <c r="AV157" s="264">
        <v>0</v>
      </c>
      <c r="AW157" s="264">
        <v>0</v>
      </c>
      <c r="AX157" s="264">
        <v>0</v>
      </c>
      <c r="AY157" s="264">
        <v>0</v>
      </c>
      <c r="AZ157" s="264">
        <v>0</v>
      </c>
      <c r="BA157" s="264">
        <v>0</v>
      </c>
      <c r="BB157" s="265">
        <v>0</v>
      </c>
    </row>
    <row r="158" spans="2:54" s="213" customFormat="1" ht="13.15" customHeight="1" x14ac:dyDescent="0.2">
      <c r="B158" s="251" t="s">
        <v>655</v>
      </c>
      <c r="C158" s="252"/>
      <c r="D158" s="253"/>
      <c r="E158" s="254" t="s">
        <v>897</v>
      </c>
      <c r="F158" s="252"/>
      <c r="G158" s="252"/>
      <c r="H158" s="255" t="s">
        <v>898</v>
      </c>
      <c r="I158" s="256">
        <v>33604</v>
      </c>
      <c r="J158" s="257">
        <v>50</v>
      </c>
      <c r="K158" s="258">
        <v>827.73401297497685</v>
      </c>
      <c r="L158" s="259">
        <v>0</v>
      </c>
      <c r="M158" s="259">
        <v>0</v>
      </c>
      <c r="N158" s="259">
        <v>0</v>
      </c>
      <c r="O158" s="259">
        <v>827.73401297497685</v>
      </c>
      <c r="P158" s="259">
        <v>0</v>
      </c>
      <c r="Q158" s="259">
        <v>0</v>
      </c>
      <c r="R158" s="259">
        <v>827.73401297497685</v>
      </c>
      <c r="S158" s="259">
        <v>221.77170219338896</v>
      </c>
      <c r="T158" s="260">
        <v>605.96231078158792</v>
      </c>
      <c r="U158" s="261">
        <v>0</v>
      </c>
      <c r="V158" s="259">
        <v>0</v>
      </c>
      <c r="W158" s="259">
        <v>0</v>
      </c>
      <c r="X158" s="259">
        <v>0</v>
      </c>
      <c r="Y158" s="259">
        <v>0</v>
      </c>
      <c r="Z158" s="259">
        <v>0</v>
      </c>
      <c r="AA158" s="259">
        <v>0</v>
      </c>
      <c r="AB158" s="259">
        <v>0</v>
      </c>
      <c r="AC158" s="259">
        <v>16.554680259499538</v>
      </c>
      <c r="AD158" s="259">
        <v>-16.554680259499538</v>
      </c>
      <c r="AE158" s="262">
        <v>16.554680259499538</v>
      </c>
      <c r="AF158" s="258">
        <v>827.73401297497685</v>
      </c>
      <c r="AG158" s="259">
        <v>0</v>
      </c>
      <c r="AH158" s="259">
        <v>0</v>
      </c>
      <c r="AI158" s="259">
        <v>0</v>
      </c>
      <c r="AJ158" s="259">
        <v>827.73401297497685</v>
      </c>
      <c r="AK158" s="259">
        <v>0</v>
      </c>
      <c r="AL158" s="259">
        <v>0</v>
      </c>
      <c r="AM158" s="259">
        <v>827.73401297497685</v>
      </c>
      <c r="AN158" s="259">
        <v>205.21702193388941</v>
      </c>
      <c r="AO158" s="262">
        <v>622.51699104108741</v>
      </c>
      <c r="AP158" s="247"/>
      <c r="AQ158" s="263">
        <v>0</v>
      </c>
      <c r="AR158" s="264">
        <v>0</v>
      </c>
      <c r="AS158" s="264">
        <v>0</v>
      </c>
      <c r="AT158" s="264">
        <v>0</v>
      </c>
      <c r="AU158" s="264">
        <v>0</v>
      </c>
      <c r="AV158" s="264">
        <v>0</v>
      </c>
      <c r="AW158" s="264">
        <v>0</v>
      </c>
      <c r="AX158" s="264">
        <v>0</v>
      </c>
      <c r="AY158" s="264">
        <v>0</v>
      </c>
      <c r="AZ158" s="264">
        <v>0</v>
      </c>
      <c r="BA158" s="264">
        <v>622.51699103486226</v>
      </c>
      <c r="BB158" s="265">
        <v>0</v>
      </c>
    </row>
    <row r="159" spans="2:54" s="213" customFormat="1" ht="13.15" customHeight="1" x14ac:dyDescent="0.2">
      <c r="B159" s="251" t="s">
        <v>655</v>
      </c>
      <c r="C159" s="252"/>
      <c r="D159" s="253"/>
      <c r="E159" s="254" t="s">
        <v>899</v>
      </c>
      <c r="F159" s="252"/>
      <c r="G159" s="252"/>
      <c r="H159" s="255" t="s">
        <v>900</v>
      </c>
      <c r="I159" s="256">
        <v>33604</v>
      </c>
      <c r="J159" s="257">
        <v>50</v>
      </c>
      <c r="K159" s="258">
        <v>819.33503243744212</v>
      </c>
      <c r="L159" s="259">
        <v>0</v>
      </c>
      <c r="M159" s="259">
        <v>0</v>
      </c>
      <c r="N159" s="259">
        <v>0</v>
      </c>
      <c r="O159" s="259">
        <v>819.33503243744212</v>
      </c>
      <c r="P159" s="259">
        <v>0</v>
      </c>
      <c r="Q159" s="259">
        <v>0</v>
      </c>
      <c r="R159" s="259">
        <v>819.33503243744212</v>
      </c>
      <c r="S159" s="259">
        <v>214.30867701575534</v>
      </c>
      <c r="T159" s="260">
        <v>605.02635542168673</v>
      </c>
      <c r="U159" s="261">
        <v>0</v>
      </c>
      <c r="V159" s="259">
        <v>0</v>
      </c>
      <c r="W159" s="259">
        <v>0</v>
      </c>
      <c r="X159" s="259">
        <v>0</v>
      </c>
      <c r="Y159" s="259">
        <v>0</v>
      </c>
      <c r="Z159" s="259">
        <v>0</v>
      </c>
      <c r="AA159" s="259">
        <v>0</v>
      </c>
      <c r="AB159" s="259">
        <v>0</v>
      </c>
      <c r="AC159" s="259">
        <v>16.386700648748842</v>
      </c>
      <c r="AD159" s="259">
        <v>-16.386700648748842</v>
      </c>
      <c r="AE159" s="262">
        <v>16.386700648748842</v>
      </c>
      <c r="AF159" s="258">
        <v>819.33503243744212</v>
      </c>
      <c r="AG159" s="259">
        <v>0</v>
      </c>
      <c r="AH159" s="259">
        <v>0</v>
      </c>
      <c r="AI159" s="259">
        <v>0</v>
      </c>
      <c r="AJ159" s="259">
        <v>819.33503243744212</v>
      </c>
      <c r="AK159" s="259">
        <v>0</v>
      </c>
      <c r="AL159" s="259">
        <v>0</v>
      </c>
      <c r="AM159" s="259">
        <v>819.33503243744212</v>
      </c>
      <c r="AN159" s="259">
        <v>197.92197636700649</v>
      </c>
      <c r="AO159" s="262">
        <v>621.41305607043569</v>
      </c>
      <c r="AP159" s="247"/>
      <c r="AQ159" s="263">
        <v>0</v>
      </c>
      <c r="AR159" s="264">
        <v>0</v>
      </c>
      <c r="AS159" s="264">
        <v>0</v>
      </c>
      <c r="AT159" s="264">
        <v>0</v>
      </c>
      <c r="AU159" s="264">
        <v>0</v>
      </c>
      <c r="AV159" s="264">
        <v>0</v>
      </c>
      <c r="AW159" s="264">
        <v>0</v>
      </c>
      <c r="AX159" s="264">
        <v>0</v>
      </c>
      <c r="AY159" s="264">
        <v>0</v>
      </c>
      <c r="AZ159" s="264">
        <v>0</v>
      </c>
      <c r="BA159" s="264">
        <v>621.41305606422156</v>
      </c>
      <c r="BB159" s="265">
        <v>0</v>
      </c>
    </row>
    <row r="160" spans="2:54" s="213" customFormat="1" ht="13.15" customHeight="1" x14ac:dyDescent="0.2">
      <c r="B160" s="251" t="s">
        <v>655</v>
      </c>
      <c r="C160" s="252"/>
      <c r="D160" s="253"/>
      <c r="E160" s="254" t="s">
        <v>901</v>
      </c>
      <c r="F160" s="252"/>
      <c r="G160" s="252"/>
      <c r="H160" s="255" t="s">
        <v>902</v>
      </c>
      <c r="I160" s="256">
        <v>33604</v>
      </c>
      <c r="J160" s="257">
        <v>50</v>
      </c>
      <c r="K160" s="258">
        <v>9517.2034291010204</v>
      </c>
      <c r="L160" s="259">
        <v>0</v>
      </c>
      <c r="M160" s="259">
        <v>0</v>
      </c>
      <c r="N160" s="259">
        <v>0</v>
      </c>
      <c r="O160" s="259">
        <v>9517.2034291010204</v>
      </c>
      <c r="P160" s="259">
        <v>0</v>
      </c>
      <c r="Q160" s="259">
        <v>0</v>
      </c>
      <c r="R160" s="259">
        <v>9517.2034291010204</v>
      </c>
      <c r="S160" s="259">
        <v>9219.8558657707745</v>
      </c>
      <c r="T160" s="260">
        <v>297.34756333024598</v>
      </c>
      <c r="U160" s="261">
        <v>0</v>
      </c>
      <c r="V160" s="259">
        <v>0</v>
      </c>
      <c r="W160" s="259">
        <v>0</v>
      </c>
      <c r="X160" s="259">
        <v>0</v>
      </c>
      <c r="Y160" s="259">
        <v>0</v>
      </c>
      <c r="Z160" s="259">
        <v>0</v>
      </c>
      <c r="AA160" s="259">
        <v>0</v>
      </c>
      <c r="AB160" s="259">
        <v>0</v>
      </c>
      <c r="AC160" s="259">
        <v>190.34406858202041</v>
      </c>
      <c r="AD160" s="259">
        <v>-190.34406858202041</v>
      </c>
      <c r="AE160" s="262">
        <v>190.34406858202041</v>
      </c>
      <c r="AF160" s="258">
        <v>9517.2034291010204</v>
      </c>
      <c r="AG160" s="259">
        <v>0</v>
      </c>
      <c r="AH160" s="259">
        <v>0</v>
      </c>
      <c r="AI160" s="259">
        <v>0</v>
      </c>
      <c r="AJ160" s="259">
        <v>9517.2034291010204</v>
      </c>
      <c r="AK160" s="259">
        <v>0</v>
      </c>
      <c r="AL160" s="259">
        <v>0</v>
      </c>
      <c r="AM160" s="259">
        <v>9517.2034291010204</v>
      </c>
      <c r="AN160" s="259">
        <v>9029.5117971887539</v>
      </c>
      <c r="AO160" s="262">
        <v>487.69163191226653</v>
      </c>
      <c r="AP160" s="247"/>
      <c r="AQ160" s="263">
        <v>0</v>
      </c>
      <c r="AR160" s="264">
        <v>0</v>
      </c>
      <c r="AS160" s="264">
        <v>0</v>
      </c>
      <c r="AT160" s="264">
        <v>0</v>
      </c>
      <c r="AU160" s="264">
        <v>0</v>
      </c>
      <c r="AV160" s="264">
        <v>0</v>
      </c>
      <c r="AW160" s="264">
        <v>0</v>
      </c>
      <c r="AX160" s="264">
        <v>0</v>
      </c>
      <c r="AY160" s="264">
        <v>0</v>
      </c>
      <c r="AZ160" s="264">
        <v>0</v>
      </c>
      <c r="BA160" s="264">
        <v>487.69163190738959</v>
      </c>
      <c r="BB160" s="265">
        <v>0</v>
      </c>
    </row>
    <row r="161" spans="2:54" s="213" customFormat="1" ht="13.15" customHeight="1" x14ac:dyDescent="0.2">
      <c r="B161" s="251" t="s">
        <v>772</v>
      </c>
      <c r="C161" s="252"/>
      <c r="D161" s="253"/>
      <c r="E161" s="254" t="s">
        <v>903</v>
      </c>
      <c r="F161" s="252"/>
      <c r="G161" s="252"/>
      <c r="H161" s="255" t="s">
        <v>904</v>
      </c>
      <c r="I161" s="256">
        <v>33604</v>
      </c>
      <c r="J161" s="257">
        <v>30</v>
      </c>
      <c r="K161" s="258">
        <v>1295.7599629286376</v>
      </c>
      <c r="L161" s="259">
        <v>0</v>
      </c>
      <c r="M161" s="259">
        <v>0</v>
      </c>
      <c r="N161" s="259">
        <v>0</v>
      </c>
      <c r="O161" s="259">
        <v>1295.7599629286376</v>
      </c>
      <c r="P161" s="259">
        <v>0</v>
      </c>
      <c r="Q161" s="259">
        <v>0</v>
      </c>
      <c r="R161" s="259">
        <v>1295.7599629286376</v>
      </c>
      <c r="S161" s="259">
        <v>447.23348522294316</v>
      </c>
      <c r="T161" s="260">
        <v>848.52647770569445</v>
      </c>
      <c r="U161" s="261">
        <v>0</v>
      </c>
      <c r="V161" s="259">
        <v>0</v>
      </c>
      <c r="W161" s="259">
        <v>0</v>
      </c>
      <c r="X161" s="259">
        <v>0</v>
      </c>
      <c r="Y161" s="259">
        <v>0</v>
      </c>
      <c r="Z161" s="259">
        <v>0</v>
      </c>
      <c r="AA161" s="259">
        <v>0</v>
      </c>
      <c r="AB161" s="259">
        <v>0</v>
      </c>
      <c r="AC161" s="259">
        <v>43.191998764287924</v>
      </c>
      <c r="AD161" s="259">
        <v>-43.191998764287924</v>
      </c>
      <c r="AE161" s="262">
        <v>43.191998764287924</v>
      </c>
      <c r="AF161" s="258">
        <v>1295.7599629286376</v>
      </c>
      <c r="AG161" s="259">
        <v>0</v>
      </c>
      <c r="AH161" s="259">
        <v>0</v>
      </c>
      <c r="AI161" s="259">
        <v>0</v>
      </c>
      <c r="AJ161" s="259">
        <v>1295.7599629286376</v>
      </c>
      <c r="AK161" s="259">
        <v>0</v>
      </c>
      <c r="AL161" s="259">
        <v>0</v>
      </c>
      <c r="AM161" s="259">
        <v>1295.7599629286376</v>
      </c>
      <c r="AN161" s="259">
        <v>404.04148645865524</v>
      </c>
      <c r="AO161" s="262">
        <v>891.71847646998231</v>
      </c>
      <c r="AP161" s="247"/>
      <c r="AQ161" s="263">
        <v>0</v>
      </c>
      <c r="AR161" s="264">
        <v>0</v>
      </c>
      <c r="AS161" s="264">
        <v>0</v>
      </c>
      <c r="AT161" s="264">
        <v>0</v>
      </c>
      <c r="AU161" s="264">
        <v>0</v>
      </c>
      <c r="AV161" s="264">
        <v>0</v>
      </c>
      <c r="AW161" s="264">
        <v>0</v>
      </c>
      <c r="AX161" s="264">
        <v>0</v>
      </c>
      <c r="AY161" s="264">
        <v>0</v>
      </c>
      <c r="AZ161" s="264">
        <v>0</v>
      </c>
      <c r="BA161" s="264">
        <v>891.71847646106517</v>
      </c>
      <c r="BB161" s="265">
        <v>0</v>
      </c>
    </row>
    <row r="162" spans="2:54" s="213" customFormat="1" ht="13.15" customHeight="1" x14ac:dyDescent="0.2">
      <c r="B162" s="251" t="s">
        <v>772</v>
      </c>
      <c r="C162" s="252"/>
      <c r="D162" s="253"/>
      <c r="E162" s="254" t="s">
        <v>905</v>
      </c>
      <c r="F162" s="252"/>
      <c r="G162" s="252"/>
      <c r="H162" s="255" t="s">
        <v>906</v>
      </c>
      <c r="I162" s="256">
        <v>33604</v>
      </c>
      <c r="J162" s="257">
        <v>30</v>
      </c>
      <c r="K162" s="258">
        <v>42046.918443002782</v>
      </c>
      <c r="L162" s="259">
        <v>41325.764596848938</v>
      </c>
      <c r="M162" s="259">
        <v>0</v>
      </c>
      <c r="N162" s="259">
        <v>0</v>
      </c>
      <c r="O162" s="259">
        <v>721.15384615384392</v>
      </c>
      <c r="P162" s="259">
        <v>0</v>
      </c>
      <c r="Q162" s="259">
        <v>0</v>
      </c>
      <c r="R162" s="259">
        <v>721.15384615384392</v>
      </c>
      <c r="S162" s="259">
        <v>24.984003961338807</v>
      </c>
      <c r="T162" s="260">
        <v>696.16984219250514</v>
      </c>
      <c r="U162" s="261">
        <v>0</v>
      </c>
      <c r="V162" s="259">
        <v>0</v>
      </c>
      <c r="W162" s="259">
        <v>0</v>
      </c>
      <c r="X162" s="259">
        <v>0</v>
      </c>
      <c r="Y162" s="259">
        <v>0</v>
      </c>
      <c r="Z162" s="259">
        <v>0</v>
      </c>
      <c r="AA162" s="259">
        <v>0</v>
      </c>
      <c r="AB162" s="259">
        <v>0</v>
      </c>
      <c r="AC162" s="259">
        <v>1401.5639481000928</v>
      </c>
      <c r="AD162" s="259">
        <v>-1401.5639481000928</v>
      </c>
      <c r="AE162" s="262">
        <v>1401.5639481000928</v>
      </c>
      <c r="AF162" s="258">
        <v>42046.918443002782</v>
      </c>
      <c r="AG162" s="259">
        <v>41325.764596848938</v>
      </c>
      <c r="AH162" s="259">
        <v>0</v>
      </c>
      <c r="AI162" s="259">
        <v>0</v>
      </c>
      <c r="AJ162" s="259">
        <v>721.15384615384392</v>
      </c>
      <c r="AK162" s="259">
        <v>0</v>
      </c>
      <c r="AL162" s="259">
        <v>0</v>
      </c>
      <c r="AM162" s="259">
        <v>721.15384615384392</v>
      </c>
      <c r="AN162" s="259">
        <v>-1376.5799441387539</v>
      </c>
      <c r="AO162" s="262">
        <v>2097.7337902925979</v>
      </c>
      <c r="AP162" s="247"/>
      <c r="AQ162" s="263">
        <v>0</v>
      </c>
      <c r="AR162" s="264">
        <v>0</v>
      </c>
      <c r="AS162" s="264">
        <v>0</v>
      </c>
      <c r="AT162" s="264">
        <v>0</v>
      </c>
      <c r="AU162" s="264">
        <v>0</v>
      </c>
      <c r="AV162" s="264">
        <v>0</v>
      </c>
      <c r="AW162" s="264">
        <v>0</v>
      </c>
      <c r="AX162" s="264">
        <v>0</v>
      </c>
      <c r="AY162" s="264">
        <v>0</v>
      </c>
      <c r="AZ162" s="264">
        <v>0</v>
      </c>
      <c r="BA162" s="264">
        <v>2097.7337902716204</v>
      </c>
      <c r="BB162" s="265">
        <v>0</v>
      </c>
    </row>
    <row r="163" spans="2:54" s="213" customFormat="1" ht="13.15" customHeight="1" x14ac:dyDescent="0.2">
      <c r="B163" s="251" t="s">
        <v>772</v>
      </c>
      <c r="C163" s="252"/>
      <c r="D163" s="253"/>
      <c r="E163" s="254" t="s">
        <v>907</v>
      </c>
      <c r="F163" s="252"/>
      <c r="G163" s="252"/>
      <c r="H163" s="255" t="s">
        <v>908</v>
      </c>
      <c r="I163" s="256">
        <v>33604</v>
      </c>
      <c r="J163" s="257">
        <v>30</v>
      </c>
      <c r="K163" s="258">
        <v>832.07831325301208</v>
      </c>
      <c r="L163" s="259">
        <v>0</v>
      </c>
      <c r="M163" s="259">
        <v>0</v>
      </c>
      <c r="N163" s="259">
        <v>0</v>
      </c>
      <c r="O163" s="259">
        <v>832.07831325301208</v>
      </c>
      <c r="P163" s="259">
        <v>0</v>
      </c>
      <c r="Q163" s="259">
        <v>0</v>
      </c>
      <c r="R163" s="259">
        <v>832.07831325301208</v>
      </c>
      <c r="S163" s="259">
        <v>425.87481335598807</v>
      </c>
      <c r="T163" s="260">
        <v>406.20349989702402</v>
      </c>
      <c r="U163" s="261">
        <v>0</v>
      </c>
      <c r="V163" s="259">
        <v>0</v>
      </c>
      <c r="W163" s="259">
        <v>0</v>
      </c>
      <c r="X163" s="259">
        <v>0</v>
      </c>
      <c r="Y163" s="259">
        <v>0</v>
      </c>
      <c r="Z163" s="259">
        <v>0</v>
      </c>
      <c r="AA163" s="259">
        <v>0</v>
      </c>
      <c r="AB163" s="259">
        <v>0</v>
      </c>
      <c r="AC163" s="259">
        <v>27.735943775100402</v>
      </c>
      <c r="AD163" s="259">
        <v>-27.735943775100402</v>
      </c>
      <c r="AE163" s="262">
        <v>27.735943775100402</v>
      </c>
      <c r="AF163" s="258">
        <v>832.07831325301208</v>
      </c>
      <c r="AG163" s="259">
        <v>0</v>
      </c>
      <c r="AH163" s="259">
        <v>0</v>
      </c>
      <c r="AI163" s="259">
        <v>0</v>
      </c>
      <c r="AJ163" s="259">
        <v>832.07831325301208</v>
      </c>
      <c r="AK163" s="259">
        <v>0</v>
      </c>
      <c r="AL163" s="259">
        <v>0</v>
      </c>
      <c r="AM163" s="259">
        <v>832.07831325301208</v>
      </c>
      <c r="AN163" s="259">
        <v>398.13886958088767</v>
      </c>
      <c r="AO163" s="262">
        <v>433.93944367212441</v>
      </c>
      <c r="AP163" s="247"/>
      <c r="AQ163" s="263">
        <v>0</v>
      </c>
      <c r="AR163" s="264">
        <v>0</v>
      </c>
      <c r="AS163" s="264">
        <v>0</v>
      </c>
      <c r="AT163" s="264">
        <v>0</v>
      </c>
      <c r="AU163" s="264">
        <v>0</v>
      </c>
      <c r="AV163" s="264">
        <v>0</v>
      </c>
      <c r="AW163" s="264">
        <v>0</v>
      </c>
      <c r="AX163" s="264">
        <v>0</v>
      </c>
      <c r="AY163" s="264">
        <v>0</v>
      </c>
      <c r="AZ163" s="264">
        <v>0</v>
      </c>
      <c r="BA163" s="264">
        <v>433.93944366778504</v>
      </c>
      <c r="BB163" s="265">
        <v>0</v>
      </c>
    </row>
    <row r="164" spans="2:54" s="213" customFormat="1" ht="13.15" customHeight="1" x14ac:dyDescent="0.2">
      <c r="B164" s="251" t="s">
        <v>772</v>
      </c>
      <c r="C164" s="252"/>
      <c r="D164" s="253"/>
      <c r="E164" s="254" t="s">
        <v>909</v>
      </c>
      <c r="F164" s="252"/>
      <c r="G164" s="252"/>
      <c r="H164" s="255" t="s">
        <v>910</v>
      </c>
      <c r="I164" s="256">
        <v>33604</v>
      </c>
      <c r="J164" s="257">
        <v>30</v>
      </c>
      <c r="K164" s="258">
        <v>13849.918906394811</v>
      </c>
      <c r="L164" s="259">
        <v>0</v>
      </c>
      <c r="M164" s="259">
        <v>0</v>
      </c>
      <c r="N164" s="259">
        <v>0</v>
      </c>
      <c r="O164" s="259">
        <v>13849.918906394811</v>
      </c>
      <c r="P164" s="259">
        <v>0</v>
      </c>
      <c r="Q164" s="259">
        <v>0</v>
      </c>
      <c r="R164" s="259">
        <v>13849.918906394811</v>
      </c>
      <c r="S164" s="259">
        <v>4538.1244529399646</v>
      </c>
      <c r="T164" s="260">
        <v>9311.794453454846</v>
      </c>
      <c r="U164" s="261">
        <v>0</v>
      </c>
      <c r="V164" s="259">
        <v>0</v>
      </c>
      <c r="W164" s="259">
        <v>0</v>
      </c>
      <c r="X164" s="259">
        <v>0</v>
      </c>
      <c r="Y164" s="259">
        <v>0</v>
      </c>
      <c r="Z164" s="259">
        <v>0</v>
      </c>
      <c r="AA164" s="259">
        <v>0</v>
      </c>
      <c r="AB164" s="259">
        <v>0</v>
      </c>
      <c r="AC164" s="259">
        <v>461.66396354649368</v>
      </c>
      <c r="AD164" s="259">
        <v>-461.66396354649368</v>
      </c>
      <c r="AE164" s="262">
        <v>461.66396354649368</v>
      </c>
      <c r="AF164" s="258">
        <v>13849.918906394811</v>
      </c>
      <c r="AG164" s="259">
        <v>0</v>
      </c>
      <c r="AH164" s="259">
        <v>0</v>
      </c>
      <c r="AI164" s="259">
        <v>0</v>
      </c>
      <c r="AJ164" s="259">
        <v>13849.918906394811</v>
      </c>
      <c r="AK164" s="259">
        <v>0</v>
      </c>
      <c r="AL164" s="259">
        <v>0</v>
      </c>
      <c r="AM164" s="259">
        <v>13849.918906394811</v>
      </c>
      <c r="AN164" s="259">
        <v>4076.4604893934711</v>
      </c>
      <c r="AO164" s="262">
        <v>9773.4584170013404</v>
      </c>
      <c r="AP164" s="247"/>
      <c r="AQ164" s="263">
        <v>0</v>
      </c>
      <c r="AR164" s="264">
        <v>0</v>
      </c>
      <c r="AS164" s="264">
        <v>0</v>
      </c>
      <c r="AT164" s="264">
        <v>0</v>
      </c>
      <c r="AU164" s="264">
        <v>0</v>
      </c>
      <c r="AV164" s="264">
        <v>0</v>
      </c>
      <c r="AW164" s="264">
        <v>0</v>
      </c>
      <c r="AX164" s="264">
        <v>0</v>
      </c>
      <c r="AY164" s="264">
        <v>0</v>
      </c>
      <c r="AZ164" s="264">
        <v>0</v>
      </c>
      <c r="BA164" s="264">
        <v>9773.4584169036061</v>
      </c>
      <c r="BB164" s="265">
        <v>0</v>
      </c>
    </row>
    <row r="165" spans="2:54" s="213" customFormat="1" ht="13.15" customHeight="1" x14ac:dyDescent="0.2">
      <c r="B165" s="251" t="s">
        <v>772</v>
      </c>
      <c r="C165" s="252"/>
      <c r="D165" s="253"/>
      <c r="E165" s="254" t="s">
        <v>911</v>
      </c>
      <c r="F165" s="252"/>
      <c r="G165" s="252"/>
      <c r="H165" s="255" t="s">
        <v>912</v>
      </c>
      <c r="I165" s="256">
        <v>36526</v>
      </c>
      <c r="J165" s="257">
        <v>30</v>
      </c>
      <c r="K165" s="258">
        <v>15753.301668211307</v>
      </c>
      <c r="L165" s="259">
        <v>0</v>
      </c>
      <c r="M165" s="259">
        <v>0</v>
      </c>
      <c r="N165" s="259">
        <v>0</v>
      </c>
      <c r="O165" s="259">
        <v>15753.301668211307</v>
      </c>
      <c r="P165" s="259">
        <v>0</v>
      </c>
      <c r="Q165" s="259">
        <v>0</v>
      </c>
      <c r="R165" s="259">
        <v>15753.301668211307</v>
      </c>
      <c r="S165" s="259">
        <v>7969.4368821439593</v>
      </c>
      <c r="T165" s="260">
        <v>7783.8647860673473</v>
      </c>
      <c r="U165" s="261">
        <v>0</v>
      </c>
      <c r="V165" s="259">
        <v>0</v>
      </c>
      <c r="W165" s="259">
        <v>0</v>
      </c>
      <c r="X165" s="259">
        <v>0</v>
      </c>
      <c r="Y165" s="259">
        <v>0</v>
      </c>
      <c r="Z165" s="259">
        <v>0</v>
      </c>
      <c r="AA165" s="259">
        <v>0</v>
      </c>
      <c r="AB165" s="259">
        <v>0</v>
      </c>
      <c r="AC165" s="259">
        <v>525.11005560704359</v>
      </c>
      <c r="AD165" s="259">
        <v>-525.11005560704359</v>
      </c>
      <c r="AE165" s="262">
        <v>525.11005560704359</v>
      </c>
      <c r="AF165" s="258">
        <v>15753.301668211307</v>
      </c>
      <c r="AG165" s="259">
        <v>0</v>
      </c>
      <c r="AH165" s="259">
        <v>0</v>
      </c>
      <c r="AI165" s="259">
        <v>0</v>
      </c>
      <c r="AJ165" s="259">
        <v>15753.301668211307</v>
      </c>
      <c r="AK165" s="259">
        <v>0</v>
      </c>
      <c r="AL165" s="259">
        <v>0</v>
      </c>
      <c r="AM165" s="259">
        <v>15753.301668211307</v>
      </c>
      <c r="AN165" s="259">
        <v>7444.3268265369161</v>
      </c>
      <c r="AO165" s="262">
        <v>8308.9748416743896</v>
      </c>
      <c r="AP165" s="247"/>
      <c r="AQ165" s="263">
        <v>0</v>
      </c>
      <c r="AR165" s="264">
        <v>0</v>
      </c>
      <c r="AS165" s="264">
        <v>0</v>
      </c>
      <c r="AT165" s="264">
        <v>0</v>
      </c>
      <c r="AU165" s="264">
        <v>0</v>
      </c>
      <c r="AV165" s="264">
        <v>0</v>
      </c>
      <c r="AW165" s="264">
        <v>0</v>
      </c>
      <c r="AX165" s="264">
        <v>0</v>
      </c>
      <c r="AY165" s="264">
        <v>0</v>
      </c>
      <c r="AZ165" s="264">
        <v>0</v>
      </c>
      <c r="BA165" s="264">
        <v>8308.9748415913</v>
      </c>
      <c r="BB165" s="265">
        <v>0</v>
      </c>
    </row>
    <row r="166" spans="2:54" s="213" customFormat="1" ht="13.15" customHeight="1" x14ac:dyDescent="0.2">
      <c r="B166" s="251" t="s">
        <v>772</v>
      </c>
      <c r="C166" s="252"/>
      <c r="D166" s="253"/>
      <c r="E166" s="254" t="s">
        <v>913</v>
      </c>
      <c r="F166" s="252"/>
      <c r="G166" s="252"/>
      <c r="H166" s="255" t="s">
        <v>914</v>
      </c>
      <c r="I166" s="256">
        <v>36892</v>
      </c>
      <c r="J166" s="257">
        <v>30</v>
      </c>
      <c r="K166" s="258">
        <v>4220.0532900834105</v>
      </c>
      <c r="L166" s="259">
        <v>0</v>
      </c>
      <c r="M166" s="259">
        <v>0</v>
      </c>
      <c r="N166" s="259">
        <v>0</v>
      </c>
      <c r="O166" s="259">
        <v>4220.0532900834105</v>
      </c>
      <c r="P166" s="259">
        <v>0</v>
      </c>
      <c r="Q166" s="259">
        <v>0</v>
      </c>
      <c r="R166" s="259">
        <v>4220.0532900834105</v>
      </c>
      <c r="S166" s="259">
        <v>2125.8645157553292</v>
      </c>
      <c r="T166" s="260">
        <v>2094.1887743280813</v>
      </c>
      <c r="U166" s="261">
        <v>0</v>
      </c>
      <c r="V166" s="259">
        <v>0</v>
      </c>
      <c r="W166" s="259">
        <v>0</v>
      </c>
      <c r="X166" s="259">
        <v>0</v>
      </c>
      <c r="Y166" s="259">
        <v>0</v>
      </c>
      <c r="Z166" s="259">
        <v>0</v>
      </c>
      <c r="AA166" s="259">
        <v>0</v>
      </c>
      <c r="AB166" s="259">
        <v>0</v>
      </c>
      <c r="AC166" s="259">
        <v>140.66844300278035</v>
      </c>
      <c r="AD166" s="259">
        <v>-140.66844300278035</v>
      </c>
      <c r="AE166" s="262">
        <v>140.66844300278035</v>
      </c>
      <c r="AF166" s="258">
        <v>4220.0532900834105</v>
      </c>
      <c r="AG166" s="259">
        <v>0</v>
      </c>
      <c r="AH166" s="259">
        <v>0</v>
      </c>
      <c r="AI166" s="259">
        <v>0</v>
      </c>
      <c r="AJ166" s="259">
        <v>4220.0532900834105</v>
      </c>
      <c r="AK166" s="259">
        <v>0</v>
      </c>
      <c r="AL166" s="259">
        <v>0</v>
      </c>
      <c r="AM166" s="259">
        <v>4220.0532900834105</v>
      </c>
      <c r="AN166" s="259">
        <v>1985.1960727525488</v>
      </c>
      <c r="AO166" s="262">
        <v>2234.8572173308617</v>
      </c>
      <c r="AP166" s="247"/>
      <c r="AQ166" s="263">
        <v>0</v>
      </c>
      <c r="AR166" s="264">
        <v>0</v>
      </c>
      <c r="AS166" s="264">
        <v>0</v>
      </c>
      <c r="AT166" s="264">
        <v>0</v>
      </c>
      <c r="AU166" s="264">
        <v>0</v>
      </c>
      <c r="AV166" s="264">
        <v>0</v>
      </c>
      <c r="AW166" s="264">
        <v>0</v>
      </c>
      <c r="AX166" s="264">
        <v>0</v>
      </c>
      <c r="AY166" s="264">
        <v>0</v>
      </c>
      <c r="AZ166" s="264">
        <v>0</v>
      </c>
      <c r="BA166" s="264">
        <v>2234.8572173085131</v>
      </c>
      <c r="BB166" s="265">
        <v>0</v>
      </c>
    </row>
    <row r="167" spans="2:54" s="213" customFormat="1" ht="13.15" customHeight="1" x14ac:dyDescent="0.2">
      <c r="B167" s="251" t="s">
        <v>718</v>
      </c>
      <c r="C167" s="252"/>
      <c r="D167" s="253"/>
      <c r="E167" s="254" t="s">
        <v>915</v>
      </c>
      <c r="F167" s="252"/>
      <c r="G167" s="252"/>
      <c r="H167" s="255" t="s">
        <v>916</v>
      </c>
      <c r="I167" s="256">
        <v>37622</v>
      </c>
      <c r="J167" s="257">
        <v>10</v>
      </c>
      <c r="K167" s="258">
        <v>35122.610634847086</v>
      </c>
      <c r="L167" s="259">
        <v>0</v>
      </c>
      <c r="M167" s="259">
        <v>0</v>
      </c>
      <c r="N167" s="259">
        <v>0</v>
      </c>
      <c r="O167" s="259">
        <v>35122.610634847086</v>
      </c>
      <c r="P167" s="259">
        <v>0</v>
      </c>
      <c r="Q167" s="259">
        <v>0</v>
      </c>
      <c r="R167" s="259">
        <v>35122.610634847086</v>
      </c>
      <c r="S167" s="259">
        <v>34077.522469686439</v>
      </c>
      <c r="T167" s="260">
        <v>1045.0881651606469</v>
      </c>
      <c r="U167" s="261">
        <v>0</v>
      </c>
      <c r="V167" s="259">
        <v>0</v>
      </c>
      <c r="W167" s="259">
        <v>0</v>
      </c>
      <c r="X167" s="259">
        <v>0</v>
      </c>
      <c r="Y167" s="259">
        <v>0</v>
      </c>
      <c r="Z167" s="259">
        <v>0</v>
      </c>
      <c r="AA167" s="259">
        <v>0</v>
      </c>
      <c r="AB167" s="259">
        <v>0</v>
      </c>
      <c r="AC167" s="259">
        <v>3512.2610634847088</v>
      </c>
      <c r="AD167" s="259">
        <v>-3512.2610634847088</v>
      </c>
      <c r="AE167" s="262">
        <v>3512.2610634847088</v>
      </c>
      <c r="AF167" s="258">
        <v>35122.610634847086</v>
      </c>
      <c r="AG167" s="259">
        <v>0</v>
      </c>
      <c r="AH167" s="259">
        <v>0</v>
      </c>
      <c r="AI167" s="259">
        <v>0</v>
      </c>
      <c r="AJ167" s="259">
        <v>35122.610634847086</v>
      </c>
      <c r="AK167" s="259">
        <v>0</v>
      </c>
      <c r="AL167" s="259">
        <v>0</v>
      </c>
      <c r="AM167" s="259">
        <v>35122.610634847086</v>
      </c>
      <c r="AN167" s="259">
        <v>30565.261406201731</v>
      </c>
      <c r="AO167" s="262">
        <v>4557.3492286453547</v>
      </c>
      <c r="AP167" s="247"/>
      <c r="AQ167" s="263">
        <v>0</v>
      </c>
      <c r="AR167" s="264">
        <v>0</v>
      </c>
      <c r="AS167" s="264">
        <v>0</v>
      </c>
      <c r="AT167" s="264">
        <v>0</v>
      </c>
      <c r="AU167" s="264">
        <v>0</v>
      </c>
      <c r="AV167" s="264">
        <v>0</v>
      </c>
      <c r="AW167" s="264">
        <v>0</v>
      </c>
      <c r="AX167" s="264">
        <v>0</v>
      </c>
      <c r="AY167" s="264">
        <v>0</v>
      </c>
      <c r="AZ167" s="264">
        <v>0</v>
      </c>
      <c r="BA167" s="264">
        <v>4557.3492285997809</v>
      </c>
      <c r="BB167" s="265">
        <v>0</v>
      </c>
    </row>
    <row r="168" spans="2:54" s="213" customFormat="1" ht="13.15" customHeight="1" x14ac:dyDescent="0.2">
      <c r="B168" s="251" t="s">
        <v>718</v>
      </c>
      <c r="C168" s="252"/>
      <c r="D168" s="253"/>
      <c r="E168" s="254" t="s">
        <v>917</v>
      </c>
      <c r="F168" s="252"/>
      <c r="G168" s="252"/>
      <c r="H168" s="255" t="s">
        <v>918</v>
      </c>
      <c r="I168" s="256">
        <v>38443</v>
      </c>
      <c r="J168" s="257">
        <v>10</v>
      </c>
      <c r="K168" s="258">
        <v>13972.138554216868</v>
      </c>
      <c r="L168" s="259">
        <v>0</v>
      </c>
      <c r="M168" s="259">
        <v>0</v>
      </c>
      <c r="N168" s="259">
        <v>0</v>
      </c>
      <c r="O168" s="259">
        <v>13972.138554216868</v>
      </c>
      <c r="P168" s="259">
        <v>0</v>
      </c>
      <c r="Q168" s="259">
        <v>0</v>
      </c>
      <c r="R168" s="259">
        <v>13972.138554216868</v>
      </c>
      <c r="S168" s="259">
        <v>13972.138554216868</v>
      </c>
      <c r="T168" s="260">
        <v>0</v>
      </c>
      <c r="U168" s="261">
        <v>0</v>
      </c>
      <c r="V168" s="259">
        <v>0</v>
      </c>
      <c r="W168" s="259">
        <v>0</v>
      </c>
      <c r="X168" s="259">
        <v>0</v>
      </c>
      <c r="Y168" s="259">
        <v>0</v>
      </c>
      <c r="Z168" s="259">
        <v>0</v>
      </c>
      <c r="AA168" s="259">
        <v>0</v>
      </c>
      <c r="AB168" s="259">
        <v>0</v>
      </c>
      <c r="AC168" s="259">
        <v>0</v>
      </c>
      <c r="AD168" s="259">
        <v>0</v>
      </c>
      <c r="AE168" s="262">
        <v>0</v>
      </c>
      <c r="AF168" s="258">
        <v>13972.138554216868</v>
      </c>
      <c r="AG168" s="259">
        <v>0</v>
      </c>
      <c r="AH168" s="259">
        <v>0</v>
      </c>
      <c r="AI168" s="259">
        <v>0</v>
      </c>
      <c r="AJ168" s="259">
        <v>13972.138554216868</v>
      </c>
      <c r="AK168" s="259">
        <v>0</v>
      </c>
      <c r="AL168" s="259">
        <v>0</v>
      </c>
      <c r="AM168" s="259">
        <v>13972.138554216868</v>
      </c>
      <c r="AN168" s="259">
        <v>13972.138554216868</v>
      </c>
      <c r="AO168" s="262">
        <v>0</v>
      </c>
      <c r="AP168" s="247"/>
      <c r="AQ168" s="263">
        <v>0</v>
      </c>
      <c r="AR168" s="264">
        <v>0</v>
      </c>
      <c r="AS168" s="264">
        <v>0</v>
      </c>
      <c r="AT168" s="264">
        <v>0</v>
      </c>
      <c r="AU168" s="264">
        <v>0</v>
      </c>
      <c r="AV168" s="264">
        <v>0</v>
      </c>
      <c r="AW168" s="264">
        <v>0</v>
      </c>
      <c r="AX168" s="264">
        <v>0</v>
      </c>
      <c r="AY168" s="264">
        <v>0</v>
      </c>
      <c r="AZ168" s="264">
        <v>0</v>
      </c>
      <c r="BA168" s="264">
        <v>0</v>
      </c>
      <c r="BB168" s="265">
        <v>0</v>
      </c>
    </row>
    <row r="169" spans="2:54" s="213" customFormat="1" ht="13.15" customHeight="1" x14ac:dyDescent="0.2">
      <c r="B169" s="251" t="s">
        <v>817</v>
      </c>
      <c r="C169" s="252"/>
      <c r="D169" s="253"/>
      <c r="E169" s="254" t="s">
        <v>919</v>
      </c>
      <c r="F169" s="252"/>
      <c r="G169" s="252"/>
      <c r="H169" s="255" t="s">
        <v>920</v>
      </c>
      <c r="I169" s="256">
        <v>29952</v>
      </c>
      <c r="J169" s="257">
        <v>7</v>
      </c>
      <c r="K169" s="258">
        <v>1042.6002085264133</v>
      </c>
      <c r="L169" s="259">
        <v>0</v>
      </c>
      <c r="M169" s="259">
        <v>0</v>
      </c>
      <c r="N169" s="259">
        <v>0</v>
      </c>
      <c r="O169" s="259">
        <v>1042.6002085264133</v>
      </c>
      <c r="P169" s="259">
        <v>0</v>
      </c>
      <c r="Q169" s="259">
        <v>0</v>
      </c>
      <c r="R169" s="259">
        <v>1042.6002085264133</v>
      </c>
      <c r="S169" s="259">
        <v>1042.6002085264133</v>
      </c>
      <c r="T169" s="260">
        <v>0</v>
      </c>
      <c r="U169" s="261">
        <v>0</v>
      </c>
      <c r="V169" s="259">
        <v>0</v>
      </c>
      <c r="W169" s="259">
        <v>0</v>
      </c>
      <c r="X169" s="259">
        <v>0</v>
      </c>
      <c r="Y169" s="259">
        <v>0</v>
      </c>
      <c r="Z169" s="259">
        <v>0</v>
      </c>
      <c r="AA169" s="259">
        <v>0</v>
      </c>
      <c r="AB169" s="259">
        <v>0</v>
      </c>
      <c r="AC169" s="259">
        <v>0</v>
      </c>
      <c r="AD169" s="259">
        <v>0</v>
      </c>
      <c r="AE169" s="262">
        <v>0</v>
      </c>
      <c r="AF169" s="258">
        <v>1042.6002085264133</v>
      </c>
      <c r="AG169" s="259">
        <v>0</v>
      </c>
      <c r="AH169" s="259">
        <v>0</v>
      </c>
      <c r="AI169" s="259">
        <v>0</v>
      </c>
      <c r="AJ169" s="259">
        <v>1042.6002085264133</v>
      </c>
      <c r="AK169" s="259">
        <v>0</v>
      </c>
      <c r="AL169" s="259">
        <v>0</v>
      </c>
      <c r="AM169" s="259">
        <v>1042.6002085264133</v>
      </c>
      <c r="AN169" s="259">
        <v>1042.6002085264133</v>
      </c>
      <c r="AO169" s="262">
        <v>0</v>
      </c>
      <c r="AP169" s="247"/>
      <c r="AQ169" s="263">
        <v>0</v>
      </c>
      <c r="AR169" s="264">
        <v>0</v>
      </c>
      <c r="AS169" s="264">
        <v>0</v>
      </c>
      <c r="AT169" s="264">
        <v>0</v>
      </c>
      <c r="AU169" s="264">
        <v>0</v>
      </c>
      <c r="AV169" s="264">
        <v>0</v>
      </c>
      <c r="AW169" s="264">
        <v>0</v>
      </c>
      <c r="AX169" s="264">
        <v>0</v>
      </c>
      <c r="AY169" s="264">
        <v>0</v>
      </c>
      <c r="AZ169" s="264">
        <v>0</v>
      </c>
      <c r="BA169" s="264">
        <v>0</v>
      </c>
      <c r="BB169" s="265">
        <v>0</v>
      </c>
    </row>
    <row r="170" spans="2:54" s="213" customFormat="1" ht="13.15" customHeight="1" x14ac:dyDescent="0.2">
      <c r="B170" s="251" t="s">
        <v>817</v>
      </c>
      <c r="C170" s="252"/>
      <c r="D170" s="253"/>
      <c r="E170" s="254" t="s">
        <v>921</v>
      </c>
      <c r="F170" s="252"/>
      <c r="G170" s="252"/>
      <c r="H170" s="255" t="s">
        <v>922</v>
      </c>
      <c r="I170" s="256">
        <v>30682</v>
      </c>
      <c r="J170" s="257">
        <v>7</v>
      </c>
      <c r="K170" s="258">
        <v>12973.575069508806</v>
      </c>
      <c r="L170" s="259">
        <v>0</v>
      </c>
      <c r="M170" s="259">
        <v>0</v>
      </c>
      <c r="N170" s="259">
        <v>0</v>
      </c>
      <c r="O170" s="259">
        <v>12973.575069508806</v>
      </c>
      <c r="P170" s="259">
        <v>0</v>
      </c>
      <c r="Q170" s="259">
        <v>0</v>
      </c>
      <c r="R170" s="259">
        <v>12973.575069508806</v>
      </c>
      <c r="S170" s="259">
        <v>12973.575069508806</v>
      </c>
      <c r="T170" s="260">
        <v>0</v>
      </c>
      <c r="U170" s="261">
        <v>0</v>
      </c>
      <c r="V170" s="259">
        <v>0</v>
      </c>
      <c r="W170" s="259">
        <v>0</v>
      </c>
      <c r="X170" s="259">
        <v>0</v>
      </c>
      <c r="Y170" s="259">
        <v>0</v>
      </c>
      <c r="Z170" s="259">
        <v>0</v>
      </c>
      <c r="AA170" s="259">
        <v>0</v>
      </c>
      <c r="AB170" s="259">
        <v>0</v>
      </c>
      <c r="AC170" s="259">
        <v>0</v>
      </c>
      <c r="AD170" s="259">
        <v>0</v>
      </c>
      <c r="AE170" s="262">
        <v>0</v>
      </c>
      <c r="AF170" s="258">
        <v>12973.575069508806</v>
      </c>
      <c r="AG170" s="259">
        <v>0</v>
      </c>
      <c r="AH170" s="259">
        <v>0</v>
      </c>
      <c r="AI170" s="259">
        <v>0</v>
      </c>
      <c r="AJ170" s="259">
        <v>12973.575069508806</v>
      </c>
      <c r="AK170" s="259">
        <v>0</v>
      </c>
      <c r="AL170" s="259">
        <v>0</v>
      </c>
      <c r="AM170" s="259">
        <v>12973.575069508806</v>
      </c>
      <c r="AN170" s="259">
        <v>12973.575069508806</v>
      </c>
      <c r="AO170" s="262">
        <v>0</v>
      </c>
      <c r="AP170" s="247"/>
      <c r="AQ170" s="263">
        <v>0</v>
      </c>
      <c r="AR170" s="264">
        <v>0</v>
      </c>
      <c r="AS170" s="264">
        <v>0</v>
      </c>
      <c r="AT170" s="264">
        <v>0</v>
      </c>
      <c r="AU170" s="264">
        <v>0</v>
      </c>
      <c r="AV170" s="264">
        <v>0</v>
      </c>
      <c r="AW170" s="264">
        <v>0</v>
      </c>
      <c r="AX170" s="264">
        <v>0</v>
      </c>
      <c r="AY170" s="264">
        <v>0</v>
      </c>
      <c r="AZ170" s="264">
        <v>0</v>
      </c>
      <c r="BA170" s="264">
        <v>0</v>
      </c>
      <c r="BB170" s="265">
        <v>0</v>
      </c>
    </row>
    <row r="171" spans="2:54" s="213" customFormat="1" ht="13.15" customHeight="1" x14ac:dyDescent="0.2">
      <c r="B171" s="251" t="s">
        <v>817</v>
      </c>
      <c r="C171" s="252"/>
      <c r="D171" s="253"/>
      <c r="E171" s="254" t="s">
        <v>923</v>
      </c>
      <c r="F171" s="252"/>
      <c r="G171" s="252"/>
      <c r="H171" s="255" t="s">
        <v>924</v>
      </c>
      <c r="I171" s="256">
        <v>33239</v>
      </c>
      <c r="J171" s="257">
        <v>7</v>
      </c>
      <c r="K171" s="258">
        <v>13821.252316960148</v>
      </c>
      <c r="L171" s="259">
        <v>0</v>
      </c>
      <c r="M171" s="259">
        <v>0</v>
      </c>
      <c r="N171" s="259">
        <v>0</v>
      </c>
      <c r="O171" s="259">
        <v>13821.252316960148</v>
      </c>
      <c r="P171" s="259">
        <v>0</v>
      </c>
      <c r="Q171" s="259">
        <v>0</v>
      </c>
      <c r="R171" s="259">
        <v>13821.252316960148</v>
      </c>
      <c r="S171" s="259">
        <v>13821.252316960148</v>
      </c>
      <c r="T171" s="260">
        <v>0</v>
      </c>
      <c r="U171" s="261">
        <v>0</v>
      </c>
      <c r="V171" s="259">
        <v>0</v>
      </c>
      <c r="W171" s="259">
        <v>0</v>
      </c>
      <c r="X171" s="259">
        <v>0</v>
      </c>
      <c r="Y171" s="259">
        <v>0</v>
      </c>
      <c r="Z171" s="259">
        <v>0</v>
      </c>
      <c r="AA171" s="259">
        <v>0</v>
      </c>
      <c r="AB171" s="259">
        <v>0</v>
      </c>
      <c r="AC171" s="259">
        <v>0</v>
      </c>
      <c r="AD171" s="259">
        <v>0</v>
      </c>
      <c r="AE171" s="262">
        <v>0</v>
      </c>
      <c r="AF171" s="258">
        <v>13821.252316960148</v>
      </c>
      <c r="AG171" s="259">
        <v>0</v>
      </c>
      <c r="AH171" s="259">
        <v>0</v>
      </c>
      <c r="AI171" s="259">
        <v>0</v>
      </c>
      <c r="AJ171" s="259">
        <v>13821.252316960148</v>
      </c>
      <c r="AK171" s="259">
        <v>0</v>
      </c>
      <c r="AL171" s="259">
        <v>0</v>
      </c>
      <c r="AM171" s="259">
        <v>13821.252316960148</v>
      </c>
      <c r="AN171" s="259">
        <v>13821.252316960148</v>
      </c>
      <c r="AO171" s="262">
        <v>0</v>
      </c>
      <c r="AP171" s="247"/>
      <c r="AQ171" s="263">
        <v>0</v>
      </c>
      <c r="AR171" s="264">
        <v>0</v>
      </c>
      <c r="AS171" s="264">
        <v>0</v>
      </c>
      <c r="AT171" s="264">
        <v>0</v>
      </c>
      <c r="AU171" s="264">
        <v>0</v>
      </c>
      <c r="AV171" s="264">
        <v>0</v>
      </c>
      <c r="AW171" s="264">
        <v>0</v>
      </c>
      <c r="AX171" s="264">
        <v>0</v>
      </c>
      <c r="AY171" s="264">
        <v>0</v>
      </c>
      <c r="AZ171" s="264">
        <v>0</v>
      </c>
      <c r="BA171" s="264">
        <v>0</v>
      </c>
      <c r="BB171" s="265">
        <v>0</v>
      </c>
    </row>
    <row r="172" spans="2:54" s="213" customFormat="1" ht="13.15" customHeight="1" x14ac:dyDescent="0.2">
      <c r="B172" s="251" t="s">
        <v>817</v>
      </c>
      <c r="C172" s="252"/>
      <c r="D172" s="253"/>
      <c r="E172" s="254" t="s">
        <v>925</v>
      </c>
      <c r="F172" s="252"/>
      <c r="G172" s="252"/>
      <c r="H172" s="255" t="s">
        <v>926</v>
      </c>
      <c r="I172" s="256">
        <v>33604</v>
      </c>
      <c r="J172" s="257">
        <v>7</v>
      </c>
      <c r="K172" s="258">
        <v>16494.963507877663</v>
      </c>
      <c r="L172" s="259">
        <v>0</v>
      </c>
      <c r="M172" s="259">
        <v>0</v>
      </c>
      <c r="N172" s="259">
        <v>0</v>
      </c>
      <c r="O172" s="259">
        <v>16494.963507877663</v>
      </c>
      <c r="P172" s="259">
        <v>0</v>
      </c>
      <c r="Q172" s="259">
        <v>0</v>
      </c>
      <c r="R172" s="259">
        <v>16494.963507877663</v>
      </c>
      <c r="S172" s="259">
        <v>14862.80330801227</v>
      </c>
      <c r="T172" s="260">
        <v>1632.1601998653932</v>
      </c>
      <c r="U172" s="261">
        <v>0</v>
      </c>
      <c r="V172" s="259">
        <v>0</v>
      </c>
      <c r="W172" s="259">
        <v>0</v>
      </c>
      <c r="X172" s="259">
        <v>0</v>
      </c>
      <c r="Y172" s="259">
        <v>0</v>
      </c>
      <c r="Z172" s="259">
        <v>0</v>
      </c>
      <c r="AA172" s="259">
        <v>0</v>
      </c>
      <c r="AB172" s="259">
        <v>0</v>
      </c>
      <c r="AC172" s="259">
        <v>2356.4233582682377</v>
      </c>
      <c r="AD172" s="259">
        <v>-2356.4233582682377</v>
      </c>
      <c r="AE172" s="262">
        <v>2356.4233582682377</v>
      </c>
      <c r="AF172" s="258">
        <v>16494.963507877663</v>
      </c>
      <c r="AG172" s="259">
        <v>0</v>
      </c>
      <c r="AH172" s="259">
        <v>0</v>
      </c>
      <c r="AI172" s="259">
        <v>0</v>
      </c>
      <c r="AJ172" s="259">
        <v>16494.963507877663</v>
      </c>
      <c r="AK172" s="259">
        <v>0</v>
      </c>
      <c r="AL172" s="259">
        <v>0</v>
      </c>
      <c r="AM172" s="259">
        <v>16494.963507877663</v>
      </c>
      <c r="AN172" s="259">
        <v>12506.379949744032</v>
      </c>
      <c r="AO172" s="262">
        <v>3988.5835581336305</v>
      </c>
      <c r="AP172" s="247"/>
      <c r="AQ172" s="263">
        <v>0</v>
      </c>
      <c r="AR172" s="264">
        <v>0</v>
      </c>
      <c r="AS172" s="264">
        <v>0</v>
      </c>
      <c r="AT172" s="264">
        <v>0</v>
      </c>
      <c r="AU172" s="264">
        <v>0</v>
      </c>
      <c r="AV172" s="264">
        <v>0</v>
      </c>
      <c r="AW172" s="264">
        <v>0</v>
      </c>
      <c r="AX172" s="264">
        <v>0</v>
      </c>
      <c r="AY172" s="264">
        <v>0</v>
      </c>
      <c r="AZ172" s="264">
        <v>0</v>
      </c>
      <c r="BA172" s="264">
        <v>3988.5835580937446</v>
      </c>
      <c r="BB172" s="265">
        <v>0</v>
      </c>
    </row>
    <row r="173" spans="2:54" s="213" customFormat="1" ht="13.15" customHeight="1" x14ac:dyDescent="0.2">
      <c r="B173" s="251" t="s">
        <v>817</v>
      </c>
      <c r="C173" s="252"/>
      <c r="D173" s="253"/>
      <c r="E173" s="254" t="s">
        <v>927</v>
      </c>
      <c r="F173" s="252"/>
      <c r="G173" s="252"/>
      <c r="H173" s="255" t="s">
        <v>928</v>
      </c>
      <c r="I173" s="256">
        <v>31048</v>
      </c>
      <c r="J173" s="257">
        <v>7</v>
      </c>
      <c r="K173" s="258">
        <v>35967.829008341061</v>
      </c>
      <c r="L173" s="259">
        <v>0</v>
      </c>
      <c r="M173" s="259">
        <v>0</v>
      </c>
      <c r="N173" s="259">
        <v>0</v>
      </c>
      <c r="O173" s="259">
        <v>35967.829008341061</v>
      </c>
      <c r="P173" s="259">
        <v>0</v>
      </c>
      <c r="Q173" s="259">
        <v>0</v>
      </c>
      <c r="R173" s="259">
        <v>35967.829008341061</v>
      </c>
      <c r="S173" s="259">
        <v>35967.829008341061</v>
      </c>
      <c r="T173" s="260">
        <v>0</v>
      </c>
      <c r="U173" s="261">
        <v>0</v>
      </c>
      <c r="V173" s="259">
        <v>0</v>
      </c>
      <c r="W173" s="259">
        <v>0</v>
      </c>
      <c r="X173" s="259">
        <v>0</v>
      </c>
      <c r="Y173" s="259">
        <v>0</v>
      </c>
      <c r="Z173" s="259">
        <v>0</v>
      </c>
      <c r="AA173" s="259">
        <v>0</v>
      </c>
      <c r="AB173" s="259">
        <v>0</v>
      </c>
      <c r="AC173" s="259">
        <v>0</v>
      </c>
      <c r="AD173" s="259">
        <v>0</v>
      </c>
      <c r="AE173" s="262">
        <v>0</v>
      </c>
      <c r="AF173" s="258">
        <v>35967.829008341061</v>
      </c>
      <c r="AG173" s="259">
        <v>0</v>
      </c>
      <c r="AH173" s="259">
        <v>0</v>
      </c>
      <c r="AI173" s="259">
        <v>0</v>
      </c>
      <c r="AJ173" s="259">
        <v>35967.829008341061</v>
      </c>
      <c r="AK173" s="259">
        <v>0</v>
      </c>
      <c r="AL173" s="259">
        <v>0</v>
      </c>
      <c r="AM173" s="259">
        <v>35967.829008341061</v>
      </c>
      <c r="AN173" s="259">
        <v>35967.829008341061</v>
      </c>
      <c r="AO173" s="262">
        <v>0</v>
      </c>
      <c r="AP173" s="247"/>
      <c r="AQ173" s="263">
        <v>0</v>
      </c>
      <c r="AR173" s="264">
        <v>0</v>
      </c>
      <c r="AS173" s="264">
        <v>0</v>
      </c>
      <c r="AT173" s="264">
        <v>0</v>
      </c>
      <c r="AU173" s="264">
        <v>0</v>
      </c>
      <c r="AV173" s="264">
        <v>0</v>
      </c>
      <c r="AW173" s="264">
        <v>0</v>
      </c>
      <c r="AX173" s="264">
        <v>0</v>
      </c>
      <c r="AY173" s="264">
        <v>0</v>
      </c>
      <c r="AZ173" s="264">
        <v>0</v>
      </c>
      <c r="BA173" s="264">
        <v>0</v>
      </c>
      <c r="BB173" s="265">
        <v>0</v>
      </c>
    </row>
    <row r="174" spans="2:54" s="213" customFormat="1" ht="13.15" customHeight="1" x14ac:dyDescent="0.2">
      <c r="B174" s="251" t="s">
        <v>772</v>
      </c>
      <c r="C174" s="252"/>
      <c r="D174" s="253"/>
      <c r="E174" s="254" t="s">
        <v>929</v>
      </c>
      <c r="F174" s="252"/>
      <c r="G174" s="252"/>
      <c r="H174" s="255" t="s">
        <v>930</v>
      </c>
      <c r="I174" s="256">
        <v>28856</v>
      </c>
      <c r="J174" s="257">
        <v>30</v>
      </c>
      <c r="K174" s="258">
        <v>11520.203892493049</v>
      </c>
      <c r="L174" s="259">
        <v>0</v>
      </c>
      <c r="M174" s="259">
        <v>0</v>
      </c>
      <c r="N174" s="259">
        <v>0</v>
      </c>
      <c r="O174" s="259">
        <v>11520.203892493049</v>
      </c>
      <c r="P174" s="259">
        <v>0</v>
      </c>
      <c r="Q174" s="259">
        <v>0</v>
      </c>
      <c r="R174" s="259">
        <v>11520.203892493049</v>
      </c>
      <c r="S174" s="259">
        <v>2287.3226238286484</v>
      </c>
      <c r="T174" s="260">
        <v>9232.8812686644014</v>
      </c>
      <c r="U174" s="261">
        <v>0</v>
      </c>
      <c r="V174" s="259">
        <v>0</v>
      </c>
      <c r="W174" s="259">
        <v>0</v>
      </c>
      <c r="X174" s="259">
        <v>0</v>
      </c>
      <c r="Y174" s="259">
        <v>0</v>
      </c>
      <c r="Z174" s="259">
        <v>0</v>
      </c>
      <c r="AA174" s="259">
        <v>0</v>
      </c>
      <c r="AB174" s="259">
        <v>0</v>
      </c>
      <c r="AC174" s="259">
        <v>384.00679641643495</v>
      </c>
      <c r="AD174" s="259">
        <v>-384.00679641643495</v>
      </c>
      <c r="AE174" s="262">
        <v>384.00679641643495</v>
      </c>
      <c r="AF174" s="258">
        <v>11520.203892493049</v>
      </c>
      <c r="AG174" s="259">
        <v>0</v>
      </c>
      <c r="AH174" s="259">
        <v>0</v>
      </c>
      <c r="AI174" s="259">
        <v>0</v>
      </c>
      <c r="AJ174" s="259">
        <v>11520.203892493049</v>
      </c>
      <c r="AK174" s="259">
        <v>0</v>
      </c>
      <c r="AL174" s="259">
        <v>0</v>
      </c>
      <c r="AM174" s="259">
        <v>11520.203892493049</v>
      </c>
      <c r="AN174" s="259">
        <v>1903.3158274122134</v>
      </c>
      <c r="AO174" s="262">
        <v>9616.8880650808351</v>
      </c>
      <c r="AP174" s="247"/>
      <c r="AQ174" s="263">
        <v>0</v>
      </c>
      <c r="AR174" s="264">
        <v>0</v>
      </c>
      <c r="AS174" s="264">
        <v>0</v>
      </c>
      <c r="AT174" s="264">
        <v>0</v>
      </c>
      <c r="AU174" s="264">
        <v>0</v>
      </c>
      <c r="AV174" s="264">
        <v>0</v>
      </c>
      <c r="AW174" s="264">
        <v>0</v>
      </c>
      <c r="AX174" s="264">
        <v>0</v>
      </c>
      <c r="AY174" s="264">
        <v>0</v>
      </c>
      <c r="AZ174" s="264">
        <v>0</v>
      </c>
      <c r="BA174" s="264">
        <v>9616.8880649846669</v>
      </c>
      <c r="BB174" s="265">
        <v>0</v>
      </c>
    </row>
    <row r="175" spans="2:54" s="213" customFormat="1" ht="13.15" customHeight="1" x14ac:dyDescent="0.2">
      <c r="B175" s="251" t="s">
        <v>718</v>
      </c>
      <c r="C175" s="252"/>
      <c r="D175" s="253"/>
      <c r="E175" s="254" t="s">
        <v>931</v>
      </c>
      <c r="F175" s="252"/>
      <c r="G175" s="252"/>
      <c r="H175" s="255" t="s">
        <v>932</v>
      </c>
      <c r="I175" s="256">
        <v>38899</v>
      </c>
      <c r="J175" s="257">
        <v>10</v>
      </c>
      <c r="K175" s="258">
        <v>8080.3985171455051</v>
      </c>
      <c r="L175" s="259">
        <v>0</v>
      </c>
      <c r="M175" s="259">
        <v>0</v>
      </c>
      <c r="N175" s="259">
        <v>0</v>
      </c>
      <c r="O175" s="259">
        <v>8080.3985171455051</v>
      </c>
      <c r="P175" s="259">
        <v>0</v>
      </c>
      <c r="Q175" s="259">
        <v>0</v>
      </c>
      <c r="R175" s="259">
        <v>8080.3985171455051</v>
      </c>
      <c r="S175" s="259">
        <v>7999.1137627432809</v>
      </c>
      <c r="T175" s="260">
        <v>81.28475440222428</v>
      </c>
      <c r="U175" s="261">
        <v>0</v>
      </c>
      <c r="V175" s="259">
        <v>0</v>
      </c>
      <c r="W175" s="259">
        <v>0</v>
      </c>
      <c r="X175" s="259">
        <v>0</v>
      </c>
      <c r="Y175" s="259">
        <v>0</v>
      </c>
      <c r="Z175" s="259">
        <v>0</v>
      </c>
      <c r="AA175" s="259">
        <v>0</v>
      </c>
      <c r="AB175" s="259">
        <v>0</v>
      </c>
      <c r="AC175" s="259">
        <v>808.03985171455054</v>
      </c>
      <c r="AD175" s="259">
        <v>-808.03985171455054</v>
      </c>
      <c r="AE175" s="262">
        <v>808.03985171455054</v>
      </c>
      <c r="AF175" s="258">
        <v>8080.3985171455051</v>
      </c>
      <c r="AG175" s="259">
        <v>0</v>
      </c>
      <c r="AH175" s="259">
        <v>0</v>
      </c>
      <c r="AI175" s="259">
        <v>0</v>
      </c>
      <c r="AJ175" s="259">
        <v>8080.3985171455051</v>
      </c>
      <c r="AK175" s="259">
        <v>0</v>
      </c>
      <c r="AL175" s="259">
        <v>0</v>
      </c>
      <c r="AM175" s="259">
        <v>8080.3985171455051</v>
      </c>
      <c r="AN175" s="259">
        <v>7191.0739110287304</v>
      </c>
      <c r="AO175" s="262">
        <v>889.3246061167747</v>
      </c>
      <c r="AP175" s="247"/>
      <c r="AQ175" s="263">
        <v>0</v>
      </c>
      <c r="AR175" s="264">
        <v>0</v>
      </c>
      <c r="AS175" s="264">
        <v>0</v>
      </c>
      <c r="AT175" s="264">
        <v>0</v>
      </c>
      <c r="AU175" s="264">
        <v>0</v>
      </c>
      <c r="AV175" s="264">
        <v>0</v>
      </c>
      <c r="AW175" s="264">
        <v>0</v>
      </c>
      <c r="AX175" s="264">
        <v>0</v>
      </c>
      <c r="AY175" s="264">
        <v>0</v>
      </c>
      <c r="AZ175" s="264">
        <v>0</v>
      </c>
      <c r="BA175" s="264">
        <v>889.32460610788144</v>
      </c>
      <c r="BB175" s="265">
        <v>0</v>
      </c>
    </row>
    <row r="176" spans="2:54" s="213" customFormat="1" ht="13.15" customHeight="1" x14ac:dyDescent="0.2">
      <c r="B176" s="251" t="s">
        <v>718</v>
      </c>
      <c r="C176" s="252"/>
      <c r="D176" s="253"/>
      <c r="E176" s="254" t="s">
        <v>933</v>
      </c>
      <c r="F176" s="252"/>
      <c r="G176" s="252"/>
      <c r="H176" s="255" t="s">
        <v>934</v>
      </c>
      <c r="I176" s="256">
        <v>39408</v>
      </c>
      <c r="J176" s="257">
        <v>10</v>
      </c>
      <c r="K176" s="258">
        <v>17886.642724745136</v>
      </c>
      <c r="L176" s="259">
        <v>0</v>
      </c>
      <c r="M176" s="259">
        <v>0</v>
      </c>
      <c r="N176" s="259">
        <v>0</v>
      </c>
      <c r="O176" s="259">
        <v>17886.642724745136</v>
      </c>
      <c r="P176" s="259">
        <v>0</v>
      </c>
      <c r="Q176" s="259">
        <v>0</v>
      </c>
      <c r="R176" s="259">
        <v>17886.642724745136</v>
      </c>
      <c r="S176" s="259">
        <v>14830.823775872723</v>
      </c>
      <c r="T176" s="260">
        <v>3055.8189488724129</v>
      </c>
      <c r="U176" s="261">
        <v>0</v>
      </c>
      <c r="V176" s="259">
        <v>0</v>
      </c>
      <c r="W176" s="259">
        <v>0</v>
      </c>
      <c r="X176" s="259">
        <v>0</v>
      </c>
      <c r="Y176" s="259">
        <v>0</v>
      </c>
      <c r="Z176" s="259">
        <v>0</v>
      </c>
      <c r="AA176" s="259">
        <v>0</v>
      </c>
      <c r="AB176" s="259">
        <v>0</v>
      </c>
      <c r="AC176" s="259">
        <v>1788.6642724745136</v>
      </c>
      <c r="AD176" s="259">
        <v>-1788.6642724745136</v>
      </c>
      <c r="AE176" s="262">
        <v>1788.6642724745136</v>
      </c>
      <c r="AF176" s="258">
        <v>17886.642724745136</v>
      </c>
      <c r="AG176" s="259">
        <v>0</v>
      </c>
      <c r="AH176" s="259">
        <v>0</v>
      </c>
      <c r="AI176" s="259">
        <v>0</v>
      </c>
      <c r="AJ176" s="259">
        <v>17886.642724745136</v>
      </c>
      <c r="AK176" s="259">
        <v>0</v>
      </c>
      <c r="AL176" s="259">
        <v>0</v>
      </c>
      <c r="AM176" s="259">
        <v>17886.642724745136</v>
      </c>
      <c r="AN176" s="259">
        <v>13042.159503398208</v>
      </c>
      <c r="AO176" s="262">
        <v>4844.4832213469272</v>
      </c>
      <c r="AP176" s="247"/>
      <c r="AQ176" s="263">
        <v>0</v>
      </c>
      <c r="AR176" s="264">
        <v>0</v>
      </c>
      <c r="AS176" s="264">
        <v>0</v>
      </c>
      <c r="AT176" s="264">
        <v>0</v>
      </c>
      <c r="AU176" s="264">
        <v>0</v>
      </c>
      <c r="AV176" s="264">
        <v>0</v>
      </c>
      <c r="AW176" s="264">
        <v>0</v>
      </c>
      <c r="AX176" s="264">
        <v>0</v>
      </c>
      <c r="AY176" s="264">
        <v>0</v>
      </c>
      <c r="AZ176" s="264">
        <v>0</v>
      </c>
      <c r="BA176" s="264">
        <v>4844.483221298482</v>
      </c>
      <c r="BB176" s="265">
        <v>0</v>
      </c>
    </row>
    <row r="177" spans="2:54" s="213" customFormat="1" ht="13.15" customHeight="1" x14ac:dyDescent="0.2">
      <c r="B177" s="251" t="s">
        <v>718</v>
      </c>
      <c r="C177" s="252"/>
      <c r="D177" s="253"/>
      <c r="E177" s="254" t="s">
        <v>935</v>
      </c>
      <c r="F177" s="252"/>
      <c r="G177" s="252"/>
      <c r="H177" s="255" t="s">
        <v>936</v>
      </c>
      <c r="I177" s="256">
        <v>39625</v>
      </c>
      <c r="J177" s="257">
        <v>10</v>
      </c>
      <c r="K177" s="258">
        <v>24405.699721964782</v>
      </c>
      <c r="L177" s="259">
        <v>0</v>
      </c>
      <c r="M177" s="259">
        <v>0</v>
      </c>
      <c r="N177" s="259">
        <v>0</v>
      </c>
      <c r="O177" s="259">
        <v>24405.699721964782</v>
      </c>
      <c r="P177" s="259">
        <v>0</v>
      </c>
      <c r="Q177" s="259">
        <v>0</v>
      </c>
      <c r="R177" s="259">
        <v>24405.699721964782</v>
      </c>
      <c r="S177" s="259">
        <v>18371.218527957986</v>
      </c>
      <c r="T177" s="260">
        <v>6034.4811940067957</v>
      </c>
      <c r="U177" s="261">
        <v>0</v>
      </c>
      <c r="V177" s="259">
        <v>0</v>
      </c>
      <c r="W177" s="259">
        <v>0</v>
      </c>
      <c r="X177" s="259">
        <v>0</v>
      </c>
      <c r="Y177" s="259">
        <v>0</v>
      </c>
      <c r="Z177" s="259">
        <v>0</v>
      </c>
      <c r="AA177" s="259">
        <v>0</v>
      </c>
      <c r="AB177" s="259">
        <v>0</v>
      </c>
      <c r="AC177" s="259">
        <v>2440.5699721964784</v>
      </c>
      <c r="AD177" s="259">
        <v>-2440.5699721964784</v>
      </c>
      <c r="AE177" s="262">
        <v>2440.5699721964784</v>
      </c>
      <c r="AF177" s="258">
        <v>24405.699721964782</v>
      </c>
      <c r="AG177" s="259">
        <v>0</v>
      </c>
      <c r="AH177" s="259">
        <v>0</v>
      </c>
      <c r="AI177" s="259">
        <v>0</v>
      </c>
      <c r="AJ177" s="259">
        <v>24405.699721964782</v>
      </c>
      <c r="AK177" s="259">
        <v>0</v>
      </c>
      <c r="AL177" s="259">
        <v>0</v>
      </c>
      <c r="AM177" s="259">
        <v>24405.699721964782</v>
      </c>
      <c r="AN177" s="259">
        <v>15930.648555761509</v>
      </c>
      <c r="AO177" s="262">
        <v>8475.0511662032732</v>
      </c>
      <c r="AP177" s="247"/>
      <c r="AQ177" s="263">
        <v>0</v>
      </c>
      <c r="AR177" s="264">
        <v>0</v>
      </c>
      <c r="AS177" s="264">
        <v>0</v>
      </c>
      <c r="AT177" s="264">
        <v>0</v>
      </c>
      <c r="AU177" s="264">
        <v>0</v>
      </c>
      <c r="AV177" s="264">
        <v>0</v>
      </c>
      <c r="AW177" s="264">
        <v>0</v>
      </c>
      <c r="AX177" s="264">
        <v>0</v>
      </c>
      <c r="AY177" s="264">
        <v>0</v>
      </c>
      <c r="AZ177" s="264">
        <v>0</v>
      </c>
      <c r="BA177" s="264">
        <v>8475.0511661185228</v>
      </c>
      <c r="BB177" s="265">
        <v>0</v>
      </c>
    </row>
    <row r="178" spans="2:54" s="213" customFormat="1" ht="13.15" customHeight="1" x14ac:dyDescent="0.2">
      <c r="B178" s="251" t="s">
        <v>863</v>
      </c>
      <c r="C178" s="252"/>
      <c r="D178" s="253"/>
      <c r="E178" s="254" t="s">
        <v>937</v>
      </c>
      <c r="F178" s="252"/>
      <c r="G178" s="252"/>
      <c r="H178" s="255" t="s">
        <v>938</v>
      </c>
      <c r="I178" s="256">
        <v>39659</v>
      </c>
      <c r="J178" s="257">
        <v>7</v>
      </c>
      <c r="K178" s="258">
        <v>30421.686746987954</v>
      </c>
      <c r="L178" s="259">
        <v>0</v>
      </c>
      <c r="M178" s="259">
        <v>0</v>
      </c>
      <c r="N178" s="259">
        <v>0</v>
      </c>
      <c r="O178" s="259">
        <v>30421.686746987954</v>
      </c>
      <c r="P178" s="259">
        <v>0</v>
      </c>
      <c r="Q178" s="259">
        <v>0</v>
      </c>
      <c r="R178" s="259">
        <v>30421.686746987954</v>
      </c>
      <c r="S178" s="259">
        <v>24099.156929917473</v>
      </c>
      <c r="T178" s="260">
        <v>6322.5298170704809</v>
      </c>
      <c r="U178" s="261">
        <v>0</v>
      </c>
      <c r="V178" s="259">
        <v>0</v>
      </c>
      <c r="W178" s="259">
        <v>0</v>
      </c>
      <c r="X178" s="259">
        <v>0</v>
      </c>
      <c r="Y178" s="259">
        <v>0</v>
      </c>
      <c r="Z178" s="259">
        <v>0</v>
      </c>
      <c r="AA178" s="259">
        <v>0</v>
      </c>
      <c r="AB178" s="259">
        <v>0</v>
      </c>
      <c r="AC178" s="259">
        <v>4345.955249569708</v>
      </c>
      <c r="AD178" s="259">
        <v>-4345.955249569708</v>
      </c>
      <c r="AE178" s="262">
        <v>4345.955249569708</v>
      </c>
      <c r="AF178" s="258">
        <v>30421.686746987954</v>
      </c>
      <c r="AG178" s="259">
        <v>0</v>
      </c>
      <c r="AH178" s="259">
        <v>0</v>
      </c>
      <c r="AI178" s="259">
        <v>0</v>
      </c>
      <c r="AJ178" s="259">
        <v>30421.686746987954</v>
      </c>
      <c r="AK178" s="259">
        <v>0</v>
      </c>
      <c r="AL178" s="259">
        <v>0</v>
      </c>
      <c r="AM178" s="259">
        <v>30421.686746987954</v>
      </c>
      <c r="AN178" s="259">
        <v>19753.201680347767</v>
      </c>
      <c r="AO178" s="262">
        <v>10668.485066640187</v>
      </c>
      <c r="AP178" s="247"/>
      <c r="AQ178" s="263">
        <v>0</v>
      </c>
      <c r="AR178" s="264">
        <v>0</v>
      </c>
      <c r="AS178" s="264">
        <v>0</v>
      </c>
      <c r="AT178" s="264">
        <v>0</v>
      </c>
      <c r="AU178" s="264">
        <v>0</v>
      </c>
      <c r="AV178" s="264">
        <v>0</v>
      </c>
      <c r="AW178" s="264">
        <v>0</v>
      </c>
      <c r="AX178" s="264">
        <v>0</v>
      </c>
      <c r="AY178" s="264">
        <v>0</v>
      </c>
      <c r="AZ178" s="264">
        <v>0</v>
      </c>
      <c r="BA178" s="264">
        <v>10668.485066533502</v>
      </c>
      <c r="BB178" s="265">
        <v>0</v>
      </c>
    </row>
    <row r="179" spans="2:54" s="213" customFormat="1" ht="13.15" customHeight="1" x14ac:dyDescent="0.2">
      <c r="B179" s="251" t="s">
        <v>863</v>
      </c>
      <c r="C179" s="252"/>
      <c r="D179" s="253"/>
      <c r="E179" s="254" t="s">
        <v>939</v>
      </c>
      <c r="F179" s="252"/>
      <c r="G179" s="252"/>
      <c r="H179" s="255" t="s">
        <v>940</v>
      </c>
      <c r="I179" s="256">
        <v>39659</v>
      </c>
      <c r="J179" s="257">
        <v>7</v>
      </c>
      <c r="K179" s="258">
        <v>37893.593605189992</v>
      </c>
      <c r="L179" s="259">
        <v>0</v>
      </c>
      <c r="M179" s="259">
        <v>0</v>
      </c>
      <c r="N179" s="259">
        <v>0</v>
      </c>
      <c r="O179" s="259">
        <v>37893.593605189992</v>
      </c>
      <c r="P179" s="259">
        <v>0</v>
      </c>
      <c r="Q179" s="259">
        <v>0</v>
      </c>
      <c r="R179" s="259">
        <v>37893.593605189992</v>
      </c>
      <c r="S179" s="259">
        <v>30659.315421024759</v>
      </c>
      <c r="T179" s="260">
        <v>7234.2781841652322</v>
      </c>
      <c r="U179" s="261">
        <v>0</v>
      </c>
      <c r="V179" s="259">
        <v>0</v>
      </c>
      <c r="W179" s="259">
        <v>0</v>
      </c>
      <c r="X179" s="259">
        <v>0</v>
      </c>
      <c r="Y179" s="259">
        <v>0</v>
      </c>
      <c r="Z179" s="259">
        <v>0</v>
      </c>
      <c r="AA179" s="259">
        <v>0</v>
      </c>
      <c r="AB179" s="259">
        <v>0</v>
      </c>
      <c r="AC179" s="259">
        <v>5413.3705150271417</v>
      </c>
      <c r="AD179" s="259">
        <v>-5413.3705150271417</v>
      </c>
      <c r="AE179" s="262">
        <v>5413.3705150271417</v>
      </c>
      <c r="AF179" s="258">
        <v>37893.593605189992</v>
      </c>
      <c r="AG179" s="259">
        <v>0</v>
      </c>
      <c r="AH179" s="259">
        <v>0</v>
      </c>
      <c r="AI179" s="259">
        <v>0</v>
      </c>
      <c r="AJ179" s="259">
        <v>37893.593605189992</v>
      </c>
      <c r="AK179" s="259">
        <v>0</v>
      </c>
      <c r="AL179" s="259">
        <v>0</v>
      </c>
      <c r="AM179" s="259">
        <v>37893.593605189992</v>
      </c>
      <c r="AN179" s="259">
        <v>25245.944905997618</v>
      </c>
      <c r="AO179" s="262">
        <v>12647.648699192374</v>
      </c>
      <c r="AP179" s="247"/>
      <c r="AQ179" s="263">
        <v>0</v>
      </c>
      <c r="AR179" s="264">
        <v>0</v>
      </c>
      <c r="AS179" s="264">
        <v>0</v>
      </c>
      <c r="AT179" s="264">
        <v>0</v>
      </c>
      <c r="AU179" s="264">
        <v>0</v>
      </c>
      <c r="AV179" s="264">
        <v>0</v>
      </c>
      <c r="AW179" s="264">
        <v>0</v>
      </c>
      <c r="AX179" s="264">
        <v>0</v>
      </c>
      <c r="AY179" s="264">
        <v>0</v>
      </c>
      <c r="AZ179" s="264">
        <v>0</v>
      </c>
      <c r="BA179" s="264">
        <v>12647.648699065898</v>
      </c>
      <c r="BB179" s="265">
        <v>0</v>
      </c>
    </row>
    <row r="180" spans="2:54" s="213" customFormat="1" ht="13.15" customHeight="1" x14ac:dyDescent="0.2">
      <c r="B180" s="251" t="s">
        <v>718</v>
      </c>
      <c r="C180" s="252"/>
      <c r="D180" s="253"/>
      <c r="E180" s="254" t="s">
        <v>941</v>
      </c>
      <c r="F180" s="252"/>
      <c r="G180" s="252"/>
      <c r="H180" s="255" t="s">
        <v>942</v>
      </c>
      <c r="I180" s="256">
        <v>39660</v>
      </c>
      <c r="J180" s="257">
        <v>10</v>
      </c>
      <c r="K180" s="258">
        <v>75083.989805375357</v>
      </c>
      <c r="L180" s="259">
        <v>30868.906394810012</v>
      </c>
      <c r="M180" s="259">
        <v>0</v>
      </c>
      <c r="N180" s="259">
        <v>0</v>
      </c>
      <c r="O180" s="259">
        <v>44215.083410565348</v>
      </c>
      <c r="P180" s="259">
        <v>0</v>
      </c>
      <c r="Q180" s="259">
        <v>0</v>
      </c>
      <c r="R180" s="259">
        <v>44215.083410565348</v>
      </c>
      <c r="S180" s="259">
        <v>20165.066322011186</v>
      </c>
      <c r="T180" s="260">
        <v>24050.017088554163</v>
      </c>
      <c r="U180" s="261">
        <v>0</v>
      </c>
      <c r="V180" s="259">
        <v>0</v>
      </c>
      <c r="W180" s="259">
        <v>0</v>
      </c>
      <c r="X180" s="259">
        <v>0</v>
      </c>
      <c r="Y180" s="259">
        <v>0</v>
      </c>
      <c r="Z180" s="259">
        <v>0</v>
      </c>
      <c r="AA180" s="259">
        <v>0</v>
      </c>
      <c r="AB180" s="259">
        <v>0</v>
      </c>
      <c r="AC180" s="259">
        <v>7508.3989805375359</v>
      </c>
      <c r="AD180" s="259">
        <v>-7508.3989805375359</v>
      </c>
      <c r="AE180" s="262">
        <v>7508.3989805375359</v>
      </c>
      <c r="AF180" s="258">
        <v>75083.989805375357</v>
      </c>
      <c r="AG180" s="259">
        <v>30868.906394810012</v>
      </c>
      <c r="AH180" s="259">
        <v>0</v>
      </c>
      <c r="AI180" s="259">
        <v>0</v>
      </c>
      <c r="AJ180" s="259">
        <v>44215.083410565348</v>
      </c>
      <c r="AK180" s="259">
        <v>0</v>
      </c>
      <c r="AL180" s="259">
        <v>0</v>
      </c>
      <c r="AM180" s="259">
        <v>44215.083410565348</v>
      </c>
      <c r="AN180" s="259">
        <v>12656.667341473651</v>
      </c>
      <c r="AO180" s="262">
        <v>31558.416069091698</v>
      </c>
      <c r="AP180" s="247"/>
      <c r="AQ180" s="263">
        <v>0</v>
      </c>
      <c r="AR180" s="264">
        <v>0</v>
      </c>
      <c r="AS180" s="264">
        <v>0</v>
      </c>
      <c r="AT180" s="264">
        <v>0</v>
      </c>
      <c r="AU180" s="264">
        <v>0</v>
      </c>
      <c r="AV180" s="264">
        <v>0</v>
      </c>
      <c r="AW180" s="264">
        <v>0</v>
      </c>
      <c r="AX180" s="264">
        <v>0</v>
      </c>
      <c r="AY180" s="264">
        <v>0</v>
      </c>
      <c r="AZ180" s="264">
        <v>0</v>
      </c>
      <c r="BA180" s="264">
        <v>31558.416068776114</v>
      </c>
      <c r="BB180" s="265">
        <v>0</v>
      </c>
    </row>
    <row r="181" spans="2:54" s="213" customFormat="1" ht="13.15" customHeight="1" x14ac:dyDescent="0.2">
      <c r="B181" s="251" t="s">
        <v>863</v>
      </c>
      <c r="C181" s="252"/>
      <c r="D181" s="253"/>
      <c r="E181" s="254" t="s">
        <v>943</v>
      </c>
      <c r="F181" s="252"/>
      <c r="G181" s="252"/>
      <c r="H181" s="255" t="s">
        <v>944</v>
      </c>
      <c r="I181" s="256">
        <v>39659</v>
      </c>
      <c r="J181" s="257">
        <v>7</v>
      </c>
      <c r="K181" s="258">
        <v>24507.645968489342</v>
      </c>
      <c r="L181" s="259">
        <v>0</v>
      </c>
      <c r="M181" s="259">
        <v>0</v>
      </c>
      <c r="N181" s="259">
        <v>0</v>
      </c>
      <c r="O181" s="259">
        <v>24507.645968489342</v>
      </c>
      <c r="P181" s="259">
        <v>0</v>
      </c>
      <c r="Q181" s="259">
        <v>0</v>
      </c>
      <c r="R181" s="259">
        <v>24507.645968489342</v>
      </c>
      <c r="S181" s="259">
        <v>21517.028277946949</v>
      </c>
      <c r="T181" s="260">
        <v>2990.6176905423927</v>
      </c>
      <c r="U181" s="261">
        <v>0</v>
      </c>
      <c r="V181" s="259">
        <v>0</v>
      </c>
      <c r="W181" s="259">
        <v>0</v>
      </c>
      <c r="X181" s="259">
        <v>0</v>
      </c>
      <c r="Y181" s="259">
        <v>0</v>
      </c>
      <c r="Z181" s="259">
        <v>0</v>
      </c>
      <c r="AA181" s="259">
        <v>0</v>
      </c>
      <c r="AB181" s="259">
        <v>0</v>
      </c>
      <c r="AC181" s="259">
        <v>3501.0922812127633</v>
      </c>
      <c r="AD181" s="259">
        <v>-3501.0922812127633</v>
      </c>
      <c r="AE181" s="262">
        <v>3501.0922812127633</v>
      </c>
      <c r="AF181" s="258">
        <v>24507.645968489342</v>
      </c>
      <c r="AG181" s="259">
        <v>0</v>
      </c>
      <c r="AH181" s="259">
        <v>0</v>
      </c>
      <c r="AI181" s="259">
        <v>0</v>
      </c>
      <c r="AJ181" s="259">
        <v>24507.645968489342</v>
      </c>
      <c r="AK181" s="259">
        <v>0</v>
      </c>
      <c r="AL181" s="259">
        <v>0</v>
      </c>
      <c r="AM181" s="259">
        <v>24507.645968489342</v>
      </c>
      <c r="AN181" s="259">
        <v>18015.935996734184</v>
      </c>
      <c r="AO181" s="262">
        <v>6491.7099717551573</v>
      </c>
      <c r="AP181" s="247"/>
      <c r="AQ181" s="263">
        <v>0</v>
      </c>
      <c r="AR181" s="264">
        <v>0</v>
      </c>
      <c r="AS181" s="264">
        <v>0</v>
      </c>
      <c r="AT181" s="264">
        <v>0</v>
      </c>
      <c r="AU181" s="264">
        <v>0</v>
      </c>
      <c r="AV181" s="264">
        <v>0</v>
      </c>
      <c r="AW181" s="264">
        <v>0</v>
      </c>
      <c r="AX181" s="264">
        <v>0</v>
      </c>
      <c r="AY181" s="264">
        <v>0</v>
      </c>
      <c r="AZ181" s="264">
        <v>0</v>
      </c>
      <c r="BA181" s="264">
        <v>6491.7099716902403</v>
      </c>
      <c r="BB181" s="265">
        <v>0</v>
      </c>
    </row>
    <row r="182" spans="2:54" s="213" customFormat="1" ht="13.15" customHeight="1" x14ac:dyDescent="0.2">
      <c r="B182" s="251" t="s">
        <v>718</v>
      </c>
      <c r="C182" s="252"/>
      <c r="D182" s="253"/>
      <c r="E182" s="254" t="s">
        <v>945</v>
      </c>
      <c r="F182" s="252"/>
      <c r="G182" s="252"/>
      <c r="H182" s="255" t="s">
        <v>946</v>
      </c>
      <c r="I182" s="256">
        <v>38687</v>
      </c>
      <c r="J182" s="257">
        <v>10</v>
      </c>
      <c r="K182" s="258">
        <v>10921.570898980537</v>
      </c>
      <c r="L182" s="259">
        <v>10921.570898980537</v>
      </c>
      <c r="M182" s="259">
        <v>0</v>
      </c>
      <c r="N182" s="259">
        <v>0</v>
      </c>
      <c r="O182" s="259">
        <v>0</v>
      </c>
      <c r="P182" s="259">
        <v>0</v>
      </c>
      <c r="Q182" s="259">
        <v>0</v>
      </c>
      <c r="R182" s="259">
        <v>0</v>
      </c>
      <c r="S182" s="259">
        <v>0</v>
      </c>
      <c r="T182" s="260">
        <v>0</v>
      </c>
      <c r="U182" s="261">
        <v>0</v>
      </c>
      <c r="V182" s="259">
        <v>0</v>
      </c>
      <c r="W182" s="259">
        <v>0</v>
      </c>
      <c r="X182" s="259">
        <v>0</v>
      </c>
      <c r="Y182" s="259">
        <v>0</v>
      </c>
      <c r="Z182" s="259">
        <v>0</v>
      </c>
      <c r="AA182" s="259">
        <v>0</v>
      </c>
      <c r="AB182" s="259">
        <v>0</v>
      </c>
      <c r="AC182" s="259">
        <v>0</v>
      </c>
      <c r="AD182" s="259">
        <v>0</v>
      </c>
      <c r="AE182" s="262">
        <v>0</v>
      </c>
      <c r="AF182" s="258">
        <v>10921.570898980537</v>
      </c>
      <c r="AG182" s="259">
        <v>10921.570898980537</v>
      </c>
      <c r="AH182" s="259">
        <v>0</v>
      </c>
      <c r="AI182" s="259">
        <v>0</v>
      </c>
      <c r="AJ182" s="259">
        <v>0</v>
      </c>
      <c r="AK182" s="259">
        <v>0</v>
      </c>
      <c r="AL182" s="259">
        <v>0</v>
      </c>
      <c r="AM182" s="259">
        <v>0</v>
      </c>
      <c r="AN182" s="259">
        <v>0</v>
      </c>
      <c r="AO182" s="262">
        <v>0</v>
      </c>
      <c r="AP182" s="247"/>
      <c r="AQ182" s="263">
        <v>0</v>
      </c>
      <c r="AR182" s="264">
        <v>0</v>
      </c>
      <c r="AS182" s="264">
        <v>0</v>
      </c>
      <c r="AT182" s="264">
        <v>0</v>
      </c>
      <c r="AU182" s="264">
        <v>0</v>
      </c>
      <c r="AV182" s="264">
        <v>0</v>
      </c>
      <c r="AW182" s="264">
        <v>0</v>
      </c>
      <c r="AX182" s="264">
        <v>0</v>
      </c>
      <c r="AY182" s="264">
        <v>0</v>
      </c>
      <c r="AZ182" s="264">
        <v>0</v>
      </c>
      <c r="BA182" s="264">
        <v>0</v>
      </c>
      <c r="BB182" s="265">
        <v>0</v>
      </c>
    </row>
    <row r="183" spans="2:54" s="213" customFormat="1" ht="13.15" customHeight="1" x14ac:dyDescent="0.2">
      <c r="B183" s="251" t="s">
        <v>718</v>
      </c>
      <c r="C183" s="252"/>
      <c r="D183" s="253"/>
      <c r="E183" s="254" t="s">
        <v>947</v>
      </c>
      <c r="F183" s="252"/>
      <c r="G183" s="252"/>
      <c r="H183" s="255" t="s">
        <v>948</v>
      </c>
      <c r="I183" s="256">
        <v>33786</v>
      </c>
      <c r="J183" s="257">
        <v>10</v>
      </c>
      <c r="K183" s="258">
        <v>2178.3364226135309</v>
      </c>
      <c r="L183" s="259">
        <v>0</v>
      </c>
      <c r="M183" s="259">
        <v>0</v>
      </c>
      <c r="N183" s="259">
        <v>0</v>
      </c>
      <c r="O183" s="259">
        <v>2178.3364226135309</v>
      </c>
      <c r="P183" s="259">
        <v>0</v>
      </c>
      <c r="Q183" s="259">
        <v>0</v>
      </c>
      <c r="R183" s="259">
        <v>2178.3364226135309</v>
      </c>
      <c r="S183" s="259">
        <v>2178.3364226135309</v>
      </c>
      <c r="T183" s="260">
        <v>0</v>
      </c>
      <c r="U183" s="261">
        <v>0</v>
      </c>
      <c r="V183" s="259">
        <v>0</v>
      </c>
      <c r="W183" s="259">
        <v>0</v>
      </c>
      <c r="X183" s="259">
        <v>0</v>
      </c>
      <c r="Y183" s="259">
        <v>0</v>
      </c>
      <c r="Z183" s="259">
        <v>0</v>
      </c>
      <c r="AA183" s="259">
        <v>0</v>
      </c>
      <c r="AB183" s="259">
        <v>0</v>
      </c>
      <c r="AC183" s="259">
        <v>0</v>
      </c>
      <c r="AD183" s="259">
        <v>0</v>
      </c>
      <c r="AE183" s="262">
        <v>0</v>
      </c>
      <c r="AF183" s="258">
        <v>2178.3364226135309</v>
      </c>
      <c r="AG183" s="259">
        <v>0</v>
      </c>
      <c r="AH183" s="259">
        <v>0</v>
      </c>
      <c r="AI183" s="259">
        <v>0</v>
      </c>
      <c r="AJ183" s="259">
        <v>2178.3364226135309</v>
      </c>
      <c r="AK183" s="259">
        <v>0</v>
      </c>
      <c r="AL183" s="259">
        <v>0</v>
      </c>
      <c r="AM183" s="259">
        <v>2178.3364226135309</v>
      </c>
      <c r="AN183" s="259">
        <v>2178.3364226135309</v>
      </c>
      <c r="AO183" s="262">
        <v>0</v>
      </c>
      <c r="AP183" s="247"/>
      <c r="AQ183" s="263">
        <v>0</v>
      </c>
      <c r="AR183" s="264">
        <v>0</v>
      </c>
      <c r="AS183" s="264">
        <v>0</v>
      </c>
      <c r="AT183" s="264">
        <v>0</v>
      </c>
      <c r="AU183" s="264">
        <v>0</v>
      </c>
      <c r="AV183" s="264">
        <v>0</v>
      </c>
      <c r="AW183" s="264">
        <v>0</v>
      </c>
      <c r="AX183" s="264">
        <v>0</v>
      </c>
      <c r="AY183" s="264">
        <v>0</v>
      </c>
      <c r="AZ183" s="264">
        <v>0</v>
      </c>
      <c r="BA183" s="264">
        <v>0</v>
      </c>
      <c r="BB183" s="265">
        <v>0</v>
      </c>
    </row>
    <row r="184" spans="2:54" s="213" customFormat="1" ht="13.15" customHeight="1" x14ac:dyDescent="0.2">
      <c r="B184" s="251" t="s">
        <v>718</v>
      </c>
      <c r="C184" s="252"/>
      <c r="D184" s="253"/>
      <c r="E184" s="254" t="s">
        <v>949</v>
      </c>
      <c r="F184" s="252"/>
      <c r="G184" s="252"/>
      <c r="H184" s="255" t="s">
        <v>950</v>
      </c>
      <c r="I184" s="256">
        <v>33786</v>
      </c>
      <c r="J184" s="257">
        <v>10</v>
      </c>
      <c r="K184" s="258">
        <v>714.11028730305839</v>
      </c>
      <c r="L184" s="259">
        <v>0</v>
      </c>
      <c r="M184" s="259">
        <v>0</v>
      </c>
      <c r="N184" s="259">
        <v>0</v>
      </c>
      <c r="O184" s="259">
        <v>714.11028730305839</v>
      </c>
      <c r="P184" s="259">
        <v>0</v>
      </c>
      <c r="Q184" s="259">
        <v>0</v>
      </c>
      <c r="R184" s="259">
        <v>714.11028730305839</v>
      </c>
      <c r="S184" s="259">
        <v>714.11028730305839</v>
      </c>
      <c r="T184" s="260">
        <v>0</v>
      </c>
      <c r="U184" s="261">
        <v>0</v>
      </c>
      <c r="V184" s="259">
        <v>0</v>
      </c>
      <c r="W184" s="259">
        <v>0</v>
      </c>
      <c r="X184" s="259">
        <v>0</v>
      </c>
      <c r="Y184" s="259">
        <v>0</v>
      </c>
      <c r="Z184" s="259">
        <v>0</v>
      </c>
      <c r="AA184" s="259">
        <v>0</v>
      </c>
      <c r="AB184" s="259">
        <v>0</v>
      </c>
      <c r="AC184" s="259">
        <v>0</v>
      </c>
      <c r="AD184" s="259">
        <v>0</v>
      </c>
      <c r="AE184" s="262">
        <v>0</v>
      </c>
      <c r="AF184" s="258">
        <v>714.11028730305839</v>
      </c>
      <c r="AG184" s="259">
        <v>0</v>
      </c>
      <c r="AH184" s="259">
        <v>0</v>
      </c>
      <c r="AI184" s="259">
        <v>0</v>
      </c>
      <c r="AJ184" s="259">
        <v>714.11028730305839</v>
      </c>
      <c r="AK184" s="259">
        <v>0</v>
      </c>
      <c r="AL184" s="259">
        <v>0</v>
      </c>
      <c r="AM184" s="259">
        <v>714.11028730305839</v>
      </c>
      <c r="AN184" s="259">
        <v>714.11028730305839</v>
      </c>
      <c r="AO184" s="262">
        <v>0</v>
      </c>
      <c r="AP184" s="247"/>
      <c r="AQ184" s="263">
        <v>0</v>
      </c>
      <c r="AR184" s="264">
        <v>0</v>
      </c>
      <c r="AS184" s="264">
        <v>0</v>
      </c>
      <c r="AT184" s="264">
        <v>0</v>
      </c>
      <c r="AU184" s="264">
        <v>0</v>
      </c>
      <c r="AV184" s="264">
        <v>0</v>
      </c>
      <c r="AW184" s="264">
        <v>0</v>
      </c>
      <c r="AX184" s="264">
        <v>0</v>
      </c>
      <c r="AY184" s="264">
        <v>0</v>
      </c>
      <c r="AZ184" s="264">
        <v>0</v>
      </c>
      <c r="BA184" s="264">
        <v>0</v>
      </c>
      <c r="BB184" s="265">
        <v>0</v>
      </c>
    </row>
    <row r="185" spans="2:54" s="213" customFormat="1" ht="13.15" customHeight="1" x14ac:dyDescent="0.2">
      <c r="B185" s="251" t="s">
        <v>655</v>
      </c>
      <c r="C185" s="252"/>
      <c r="D185" s="253"/>
      <c r="E185" s="254" t="s">
        <v>951</v>
      </c>
      <c r="F185" s="252"/>
      <c r="G185" s="252"/>
      <c r="H185" s="255" t="s">
        <v>952</v>
      </c>
      <c r="I185" s="256">
        <v>33786</v>
      </c>
      <c r="J185" s="257">
        <v>50</v>
      </c>
      <c r="K185" s="258">
        <v>990.1529193697869</v>
      </c>
      <c r="L185" s="259">
        <v>0</v>
      </c>
      <c r="M185" s="259">
        <v>0</v>
      </c>
      <c r="N185" s="259">
        <v>0</v>
      </c>
      <c r="O185" s="259">
        <v>990.1529193697869</v>
      </c>
      <c r="P185" s="259">
        <v>0</v>
      </c>
      <c r="Q185" s="259">
        <v>0</v>
      </c>
      <c r="R185" s="259">
        <v>990.1529193697869</v>
      </c>
      <c r="S185" s="259">
        <v>678.78417516218713</v>
      </c>
      <c r="T185" s="260">
        <v>311.36874420759978</v>
      </c>
      <c r="U185" s="261">
        <v>0</v>
      </c>
      <c r="V185" s="259">
        <v>0</v>
      </c>
      <c r="W185" s="259">
        <v>0</v>
      </c>
      <c r="X185" s="259">
        <v>0</v>
      </c>
      <c r="Y185" s="259">
        <v>0</v>
      </c>
      <c r="Z185" s="259">
        <v>0</v>
      </c>
      <c r="AA185" s="259">
        <v>0</v>
      </c>
      <c r="AB185" s="259">
        <v>0</v>
      </c>
      <c r="AC185" s="259">
        <v>19.803058387395737</v>
      </c>
      <c r="AD185" s="259">
        <v>-19.803058387395737</v>
      </c>
      <c r="AE185" s="262">
        <v>19.803058387395737</v>
      </c>
      <c r="AF185" s="258">
        <v>990.1529193697869</v>
      </c>
      <c r="AG185" s="259">
        <v>0</v>
      </c>
      <c r="AH185" s="259">
        <v>0</v>
      </c>
      <c r="AI185" s="259">
        <v>0</v>
      </c>
      <c r="AJ185" s="259">
        <v>990.1529193697869</v>
      </c>
      <c r="AK185" s="259">
        <v>0</v>
      </c>
      <c r="AL185" s="259">
        <v>0</v>
      </c>
      <c r="AM185" s="259">
        <v>990.1529193697869</v>
      </c>
      <c r="AN185" s="259">
        <v>658.98111677479142</v>
      </c>
      <c r="AO185" s="262">
        <v>331.17180259499548</v>
      </c>
      <c r="AP185" s="247"/>
      <c r="AQ185" s="263">
        <v>0</v>
      </c>
      <c r="AR185" s="264">
        <v>0</v>
      </c>
      <c r="AS185" s="264">
        <v>0</v>
      </c>
      <c r="AT185" s="264">
        <v>0</v>
      </c>
      <c r="AU185" s="264">
        <v>0</v>
      </c>
      <c r="AV185" s="264">
        <v>0</v>
      </c>
      <c r="AW185" s="264">
        <v>0</v>
      </c>
      <c r="AX185" s="264">
        <v>0</v>
      </c>
      <c r="AY185" s="264">
        <v>0</v>
      </c>
      <c r="AZ185" s="264">
        <v>0</v>
      </c>
      <c r="BA185" s="264">
        <v>331.17180259168379</v>
      </c>
      <c r="BB185" s="265">
        <v>0</v>
      </c>
    </row>
    <row r="186" spans="2:54" s="213" customFormat="1" ht="13.15" customHeight="1" x14ac:dyDescent="0.2">
      <c r="B186" s="251" t="s">
        <v>655</v>
      </c>
      <c r="C186" s="252"/>
      <c r="D186" s="253"/>
      <c r="E186" s="254" t="s">
        <v>953</v>
      </c>
      <c r="F186" s="252"/>
      <c r="G186" s="252"/>
      <c r="H186" s="255" t="s">
        <v>954</v>
      </c>
      <c r="I186" s="256">
        <v>33786</v>
      </c>
      <c r="J186" s="257">
        <v>50</v>
      </c>
      <c r="K186" s="258">
        <v>2034.3141797961075</v>
      </c>
      <c r="L186" s="259">
        <v>0</v>
      </c>
      <c r="M186" s="259">
        <v>0</v>
      </c>
      <c r="N186" s="259">
        <v>0</v>
      </c>
      <c r="O186" s="259">
        <v>2034.3141797961075</v>
      </c>
      <c r="P186" s="259">
        <v>0</v>
      </c>
      <c r="Q186" s="259">
        <v>0</v>
      </c>
      <c r="R186" s="259">
        <v>2034.3141797961075</v>
      </c>
      <c r="S186" s="259">
        <v>1471.3917979610751</v>
      </c>
      <c r="T186" s="260">
        <v>562.92238183503241</v>
      </c>
      <c r="U186" s="261">
        <v>0</v>
      </c>
      <c r="V186" s="259">
        <v>0</v>
      </c>
      <c r="W186" s="259">
        <v>0</v>
      </c>
      <c r="X186" s="259">
        <v>0</v>
      </c>
      <c r="Y186" s="259">
        <v>0</v>
      </c>
      <c r="Z186" s="259">
        <v>0</v>
      </c>
      <c r="AA186" s="259">
        <v>0</v>
      </c>
      <c r="AB186" s="259">
        <v>0</v>
      </c>
      <c r="AC186" s="259">
        <v>40.686283595922148</v>
      </c>
      <c r="AD186" s="259">
        <v>-40.686283595922148</v>
      </c>
      <c r="AE186" s="262">
        <v>40.686283595922148</v>
      </c>
      <c r="AF186" s="258">
        <v>2034.3141797961075</v>
      </c>
      <c r="AG186" s="259">
        <v>0</v>
      </c>
      <c r="AH186" s="259">
        <v>0</v>
      </c>
      <c r="AI186" s="259">
        <v>0</v>
      </c>
      <c r="AJ186" s="259">
        <v>2034.3141797961075</v>
      </c>
      <c r="AK186" s="259">
        <v>0</v>
      </c>
      <c r="AL186" s="259">
        <v>0</v>
      </c>
      <c r="AM186" s="259">
        <v>2034.3141797961075</v>
      </c>
      <c r="AN186" s="259">
        <v>1430.705514365153</v>
      </c>
      <c r="AO186" s="262">
        <v>603.60866543095449</v>
      </c>
      <c r="AP186" s="247"/>
      <c r="AQ186" s="263">
        <v>0</v>
      </c>
      <c r="AR186" s="264">
        <v>0</v>
      </c>
      <c r="AS186" s="264">
        <v>0</v>
      </c>
      <c r="AT186" s="264">
        <v>0</v>
      </c>
      <c r="AU186" s="264">
        <v>0</v>
      </c>
      <c r="AV186" s="264">
        <v>0</v>
      </c>
      <c r="AW186" s="264">
        <v>0</v>
      </c>
      <c r="AX186" s="264">
        <v>0</v>
      </c>
      <c r="AY186" s="264">
        <v>0</v>
      </c>
      <c r="AZ186" s="264">
        <v>0</v>
      </c>
      <c r="BA186" s="264">
        <v>603.6086654249184</v>
      </c>
      <c r="BB186" s="265">
        <v>0</v>
      </c>
    </row>
    <row r="187" spans="2:54" s="213" customFormat="1" ht="13.15" customHeight="1" x14ac:dyDescent="0.2">
      <c r="B187" s="251" t="s">
        <v>718</v>
      </c>
      <c r="C187" s="252"/>
      <c r="D187" s="253"/>
      <c r="E187" s="254" t="s">
        <v>955</v>
      </c>
      <c r="F187" s="252"/>
      <c r="G187" s="252"/>
      <c r="H187" s="255" t="s">
        <v>956</v>
      </c>
      <c r="I187" s="256">
        <v>33786</v>
      </c>
      <c r="J187" s="257">
        <v>10</v>
      </c>
      <c r="K187" s="258">
        <v>828.12789620018543</v>
      </c>
      <c r="L187" s="259">
        <v>0</v>
      </c>
      <c r="M187" s="259">
        <v>0</v>
      </c>
      <c r="N187" s="259">
        <v>0</v>
      </c>
      <c r="O187" s="259">
        <v>828.12789620018543</v>
      </c>
      <c r="P187" s="259">
        <v>0</v>
      </c>
      <c r="Q187" s="259">
        <v>0</v>
      </c>
      <c r="R187" s="259">
        <v>828.12789620018543</v>
      </c>
      <c r="S187" s="259">
        <v>828.12789620018543</v>
      </c>
      <c r="T187" s="260">
        <v>0</v>
      </c>
      <c r="U187" s="261">
        <v>0</v>
      </c>
      <c r="V187" s="259">
        <v>0</v>
      </c>
      <c r="W187" s="259">
        <v>0</v>
      </c>
      <c r="X187" s="259">
        <v>0</v>
      </c>
      <c r="Y187" s="259">
        <v>0</v>
      </c>
      <c r="Z187" s="259">
        <v>0</v>
      </c>
      <c r="AA187" s="259">
        <v>0</v>
      </c>
      <c r="AB187" s="259">
        <v>0</v>
      </c>
      <c r="AC187" s="259">
        <v>0</v>
      </c>
      <c r="AD187" s="259">
        <v>0</v>
      </c>
      <c r="AE187" s="262">
        <v>0</v>
      </c>
      <c r="AF187" s="258">
        <v>828.12789620018543</v>
      </c>
      <c r="AG187" s="259">
        <v>0</v>
      </c>
      <c r="AH187" s="259">
        <v>0</v>
      </c>
      <c r="AI187" s="259">
        <v>0</v>
      </c>
      <c r="AJ187" s="259">
        <v>828.12789620018543</v>
      </c>
      <c r="AK187" s="259">
        <v>0</v>
      </c>
      <c r="AL187" s="259">
        <v>0</v>
      </c>
      <c r="AM187" s="259">
        <v>828.12789620018543</v>
      </c>
      <c r="AN187" s="259">
        <v>828.12789620018543</v>
      </c>
      <c r="AO187" s="262">
        <v>0</v>
      </c>
      <c r="AP187" s="247"/>
      <c r="AQ187" s="263">
        <v>0</v>
      </c>
      <c r="AR187" s="264">
        <v>0</v>
      </c>
      <c r="AS187" s="264">
        <v>0</v>
      </c>
      <c r="AT187" s="264">
        <v>0</v>
      </c>
      <c r="AU187" s="264">
        <v>0</v>
      </c>
      <c r="AV187" s="264">
        <v>0</v>
      </c>
      <c r="AW187" s="264">
        <v>0</v>
      </c>
      <c r="AX187" s="264">
        <v>0</v>
      </c>
      <c r="AY187" s="264">
        <v>0</v>
      </c>
      <c r="AZ187" s="264">
        <v>0</v>
      </c>
      <c r="BA187" s="264">
        <v>0</v>
      </c>
      <c r="BB187" s="265">
        <v>0</v>
      </c>
    </row>
    <row r="188" spans="2:54" s="213" customFormat="1" ht="13.15" customHeight="1" x14ac:dyDescent="0.2">
      <c r="B188" s="251" t="s">
        <v>655</v>
      </c>
      <c r="C188" s="252"/>
      <c r="D188" s="253"/>
      <c r="E188" s="254" t="s">
        <v>957</v>
      </c>
      <c r="F188" s="252"/>
      <c r="G188" s="252"/>
      <c r="H188" s="255" t="s">
        <v>958</v>
      </c>
      <c r="I188" s="256">
        <v>33970</v>
      </c>
      <c r="J188" s="257">
        <v>50</v>
      </c>
      <c r="K188" s="258">
        <v>5799.2093373493972</v>
      </c>
      <c r="L188" s="259">
        <v>0</v>
      </c>
      <c r="M188" s="259">
        <v>0</v>
      </c>
      <c r="N188" s="259">
        <v>0</v>
      </c>
      <c r="O188" s="259">
        <v>5799.2093373493972</v>
      </c>
      <c r="P188" s="259">
        <v>0</v>
      </c>
      <c r="Q188" s="259">
        <v>0</v>
      </c>
      <c r="R188" s="259">
        <v>5799.2093373493972</v>
      </c>
      <c r="S188" s="259">
        <v>2973.5875569586042</v>
      </c>
      <c r="T188" s="260">
        <v>2825.621780390793</v>
      </c>
      <c r="U188" s="261">
        <v>0</v>
      </c>
      <c r="V188" s="259">
        <v>0</v>
      </c>
      <c r="W188" s="259">
        <v>0</v>
      </c>
      <c r="X188" s="259">
        <v>0</v>
      </c>
      <c r="Y188" s="259">
        <v>0</v>
      </c>
      <c r="Z188" s="259">
        <v>0</v>
      </c>
      <c r="AA188" s="259">
        <v>0</v>
      </c>
      <c r="AB188" s="259">
        <v>0</v>
      </c>
      <c r="AC188" s="259">
        <v>115.98418674698794</v>
      </c>
      <c r="AD188" s="259">
        <v>-115.98418674698794</v>
      </c>
      <c r="AE188" s="262">
        <v>115.98418674698794</v>
      </c>
      <c r="AF188" s="258">
        <v>5799.2093373493972</v>
      </c>
      <c r="AG188" s="259">
        <v>0</v>
      </c>
      <c r="AH188" s="259">
        <v>0</v>
      </c>
      <c r="AI188" s="259">
        <v>0</v>
      </c>
      <c r="AJ188" s="259">
        <v>5799.2093373493972</v>
      </c>
      <c r="AK188" s="259">
        <v>0</v>
      </c>
      <c r="AL188" s="259">
        <v>0</v>
      </c>
      <c r="AM188" s="259">
        <v>5799.2093373493972</v>
      </c>
      <c r="AN188" s="259">
        <v>2857.603370211616</v>
      </c>
      <c r="AO188" s="262">
        <v>2941.6059671377811</v>
      </c>
      <c r="AP188" s="247"/>
      <c r="AQ188" s="263">
        <v>0</v>
      </c>
      <c r="AR188" s="264">
        <v>0</v>
      </c>
      <c r="AS188" s="264">
        <v>0</v>
      </c>
      <c r="AT188" s="264">
        <v>0</v>
      </c>
      <c r="AU188" s="264">
        <v>0</v>
      </c>
      <c r="AV188" s="264">
        <v>0</v>
      </c>
      <c r="AW188" s="264">
        <v>0</v>
      </c>
      <c r="AX188" s="264">
        <v>0</v>
      </c>
      <c r="AY188" s="264">
        <v>0</v>
      </c>
      <c r="AZ188" s="264">
        <v>0</v>
      </c>
      <c r="BA188" s="264">
        <v>2941.6059671083649</v>
      </c>
      <c r="BB188" s="265">
        <v>0</v>
      </c>
    </row>
    <row r="189" spans="2:54" s="213" customFormat="1" ht="13.15" customHeight="1" x14ac:dyDescent="0.2">
      <c r="B189" s="251" t="s">
        <v>718</v>
      </c>
      <c r="C189" s="252"/>
      <c r="D189" s="253"/>
      <c r="E189" s="254" t="s">
        <v>959</v>
      </c>
      <c r="F189" s="252"/>
      <c r="G189" s="252"/>
      <c r="H189" s="255" t="s">
        <v>960</v>
      </c>
      <c r="I189" s="256">
        <v>36069</v>
      </c>
      <c r="J189" s="257">
        <v>10</v>
      </c>
      <c r="K189" s="258">
        <v>11079.993049119556</v>
      </c>
      <c r="L189" s="259">
        <v>11079.993049119556</v>
      </c>
      <c r="M189" s="259">
        <v>0</v>
      </c>
      <c r="N189" s="259">
        <v>0</v>
      </c>
      <c r="O189" s="259">
        <v>0</v>
      </c>
      <c r="P189" s="259">
        <v>0</v>
      </c>
      <c r="Q189" s="259">
        <v>0</v>
      </c>
      <c r="R189" s="259">
        <v>0</v>
      </c>
      <c r="S189" s="259">
        <v>0</v>
      </c>
      <c r="T189" s="260">
        <v>0</v>
      </c>
      <c r="U189" s="261">
        <v>0</v>
      </c>
      <c r="V189" s="259">
        <v>0</v>
      </c>
      <c r="W189" s="259">
        <v>0</v>
      </c>
      <c r="X189" s="259">
        <v>0</v>
      </c>
      <c r="Y189" s="259">
        <v>0</v>
      </c>
      <c r="Z189" s="259">
        <v>0</v>
      </c>
      <c r="AA189" s="259">
        <v>0</v>
      </c>
      <c r="AB189" s="259">
        <v>0</v>
      </c>
      <c r="AC189" s="259">
        <v>0</v>
      </c>
      <c r="AD189" s="259">
        <v>0</v>
      </c>
      <c r="AE189" s="262">
        <v>0</v>
      </c>
      <c r="AF189" s="258">
        <v>11079.993049119556</v>
      </c>
      <c r="AG189" s="259">
        <v>11079.993049119556</v>
      </c>
      <c r="AH189" s="259">
        <v>0</v>
      </c>
      <c r="AI189" s="259">
        <v>0</v>
      </c>
      <c r="AJ189" s="259">
        <v>0</v>
      </c>
      <c r="AK189" s="259">
        <v>0</v>
      </c>
      <c r="AL189" s="259">
        <v>0</v>
      </c>
      <c r="AM189" s="259">
        <v>0</v>
      </c>
      <c r="AN189" s="259">
        <v>0</v>
      </c>
      <c r="AO189" s="262">
        <v>0</v>
      </c>
      <c r="AP189" s="247"/>
      <c r="AQ189" s="263">
        <v>0</v>
      </c>
      <c r="AR189" s="264">
        <v>0</v>
      </c>
      <c r="AS189" s="264">
        <v>0</v>
      </c>
      <c r="AT189" s="264">
        <v>0</v>
      </c>
      <c r="AU189" s="264">
        <v>0</v>
      </c>
      <c r="AV189" s="264">
        <v>0</v>
      </c>
      <c r="AW189" s="264">
        <v>0</v>
      </c>
      <c r="AX189" s="264">
        <v>0</v>
      </c>
      <c r="AY189" s="264">
        <v>0</v>
      </c>
      <c r="AZ189" s="264">
        <v>0</v>
      </c>
      <c r="BA189" s="264">
        <v>0</v>
      </c>
      <c r="BB189" s="265">
        <v>0</v>
      </c>
    </row>
    <row r="190" spans="2:54" s="213" customFormat="1" ht="13.15" customHeight="1" x14ac:dyDescent="0.2">
      <c r="B190" s="251" t="s">
        <v>655</v>
      </c>
      <c r="C190" s="252"/>
      <c r="D190" s="253"/>
      <c r="E190" s="254" t="s">
        <v>961</v>
      </c>
      <c r="F190" s="252"/>
      <c r="G190" s="252"/>
      <c r="H190" s="255" t="s">
        <v>962</v>
      </c>
      <c r="I190" s="256">
        <v>27030</v>
      </c>
      <c r="J190" s="257">
        <v>50</v>
      </c>
      <c r="K190" s="258">
        <v>6387.2798887859135</v>
      </c>
      <c r="L190" s="259">
        <v>0</v>
      </c>
      <c r="M190" s="259">
        <v>0</v>
      </c>
      <c r="N190" s="259">
        <v>0</v>
      </c>
      <c r="O190" s="259">
        <v>6387.2798887859135</v>
      </c>
      <c r="P190" s="259">
        <v>0</v>
      </c>
      <c r="Q190" s="259">
        <v>0</v>
      </c>
      <c r="R190" s="259">
        <v>6387.2798887859135</v>
      </c>
      <c r="S190" s="259">
        <v>3308.6470883534134</v>
      </c>
      <c r="T190" s="260">
        <v>3078.6328004325001</v>
      </c>
      <c r="U190" s="261">
        <v>0</v>
      </c>
      <c r="V190" s="259">
        <v>0</v>
      </c>
      <c r="W190" s="259">
        <v>0</v>
      </c>
      <c r="X190" s="259">
        <v>0</v>
      </c>
      <c r="Y190" s="259">
        <v>0</v>
      </c>
      <c r="Z190" s="259">
        <v>0</v>
      </c>
      <c r="AA190" s="259">
        <v>0</v>
      </c>
      <c r="AB190" s="259">
        <v>0</v>
      </c>
      <c r="AC190" s="259">
        <v>127.74559777571827</v>
      </c>
      <c r="AD190" s="259">
        <v>-127.74559777571827</v>
      </c>
      <c r="AE190" s="262">
        <v>127.74559777571827</v>
      </c>
      <c r="AF190" s="258">
        <v>6387.2798887859135</v>
      </c>
      <c r="AG190" s="259">
        <v>0</v>
      </c>
      <c r="AH190" s="259">
        <v>0</v>
      </c>
      <c r="AI190" s="259">
        <v>0</v>
      </c>
      <c r="AJ190" s="259">
        <v>6387.2798887859135</v>
      </c>
      <c r="AK190" s="259">
        <v>0</v>
      </c>
      <c r="AL190" s="259">
        <v>0</v>
      </c>
      <c r="AM190" s="259">
        <v>6387.2798887859135</v>
      </c>
      <c r="AN190" s="259">
        <v>3180.9014905776953</v>
      </c>
      <c r="AO190" s="262">
        <v>3206.3783982082182</v>
      </c>
      <c r="AP190" s="247"/>
      <c r="AQ190" s="263">
        <v>0</v>
      </c>
      <c r="AR190" s="264">
        <v>0</v>
      </c>
      <c r="AS190" s="264">
        <v>0</v>
      </c>
      <c r="AT190" s="264">
        <v>0</v>
      </c>
      <c r="AU190" s="264">
        <v>0</v>
      </c>
      <c r="AV190" s="264">
        <v>0</v>
      </c>
      <c r="AW190" s="264">
        <v>0</v>
      </c>
      <c r="AX190" s="264">
        <v>0</v>
      </c>
      <c r="AY190" s="264">
        <v>0</v>
      </c>
      <c r="AZ190" s="264">
        <v>0</v>
      </c>
      <c r="BA190" s="264">
        <v>3206.3783981761544</v>
      </c>
      <c r="BB190" s="265">
        <v>0</v>
      </c>
    </row>
    <row r="191" spans="2:54" s="213" customFormat="1" ht="13.15" customHeight="1" x14ac:dyDescent="0.2">
      <c r="B191" s="251" t="s">
        <v>655</v>
      </c>
      <c r="C191" s="252"/>
      <c r="D191" s="253"/>
      <c r="E191" s="254" t="s">
        <v>963</v>
      </c>
      <c r="F191" s="252"/>
      <c r="G191" s="252"/>
      <c r="H191" s="255" t="s">
        <v>964</v>
      </c>
      <c r="I191" s="256">
        <v>27030</v>
      </c>
      <c r="J191" s="257">
        <v>50</v>
      </c>
      <c r="K191" s="258">
        <v>2296.3971269694161</v>
      </c>
      <c r="L191" s="259">
        <v>0</v>
      </c>
      <c r="M191" s="259">
        <v>0</v>
      </c>
      <c r="N191" s="259">
        <v>0</v>
      </c>
      <c r="O191" s="259">
        <v>2296.3971269694161</v>
      </c>
      <c r="P191" s="259">
        <v>0</v>
      </c>
      <c r="Q191" s="259">
        <v>0</v>
      </c>
      <c r="R191" s="259">
        <v>2296.3971269694161</v>
      </c>
      <c r="S191" s="259">
        <v>943.94838971269712</v>
      </c>
      <c r="T191" s="260">
        <v>1352.4487372567191</v>
      </c>
      <c r="U191" s="261">
        <v>0</v>
      </c>
      <c r="V191" s="259">
        <v>0</v>
      </c>
      <c r="W191" s="259">
        <v>0</v>
      </c>
      <c r="X191" s="259">
        <v>0</v>
      </c>
      <c r="Y191" s="259">
        <v>0</v>
      </c>
      <c r="Z191" s="259">
        <v>0</v>
      </c>
      <c r="AA191" s="259">
        <v>0</v>
      </c>
      <c r="AB191" s="259">
        <v>0</v>
      </c>
      <c r="AC191" s="259">
        <v>45.927942539388326</v>
      </c>
      <c r="AD191" s="259">
        <v>-45.927942539388326</v>
      </c>
      <c r="AE191" s="262">
        <v>45.927942539388326</v>
      </c>
      <c r="AF191" s="258">
        <v>2296.3971269694161</v>
      </c>
      <c r="AG191" s="259">
        <v>0</v>
      </c>
      <c r="AH191" s="259">
        <v>0</v>
      </c>
      <c r="AI191" s="259">
        <v>0</v>
      </c>
      <c r="AJ191" s="259">
        <v>2296.3971269694161</v>
      </c>
      <c r="AK191" s="259">
        <v>0</v>
      </c>
      <c r="AL191" s="259">
        <v>0</v>
      </c>
      <c r="AM191" s="259">
        <v>2296.3971269694161</v>
      </c>
      <c r="AN191" s="259">
        <v>898.02044717330875</v>
      </c>
      <c r="AO191" s="262">
        <v>1398.3766797961075</v>
      </c>
      <c r="AP191" s="247"/>
      <c r="AQ191" s="263">
        <v>0</v>
      </c>
      <c r="AR191" s="264">
        <v>0</v>
      </c>
      <c r="AS191" s="264">
        <v>0</v>
      </c>
      <c r="AT191" s="264">
        <v>0</v>
      </c>
      <c r="AU191" s="264">
        <v>0</v>
      </c>
      <c r="AV191" s="264">
        <v>0</v>
      </c>
      <c r="AW191" s="264">
        <v>0</v>
      </c>
      <c r="AX191" s="264">
        <v>0</v>
      </c>
      <c r="AY191" s="264">
        <v>0</v>
      </c>
      <c r="AZ191" s="264">
        <v>0</v>
      </c>
      <c r="BA191" s="264">
        <v>1398.3766797821238</v>
      </c>
      <c r="BB191" s="265">
        <v>0</v>
      </c>
    </row>
    <row r="192" spans="2:54" s="213" customFormat="1" ht="13.15" customHeight="1" x14ac:dyDescent="0.2">
      <c r="B192" s="251" t="s">
        <v>718</v>
      </c>
      <c r="C192" s="252"/>
      <c r="D192" s="253"/>
      <c r="E192" s="254" t="s">
        <v>965</v>
      </c>
      <c r="F192" s="252"/>
      <c r="G192" s="252"/>
      <c r="H192" s="255" t="s">
        <v>966</v>
      </c>
      <c r="I192" s="256">
        <v>38565</v>
      </c>
      <c r="J192" s="257">
        <v>10</v>
      </c>
      <c r="K192" s="258">
        <v>9242.4698795180739</v>
      </c>
      <c r="L192" s="259">
        <v>9242.4698795180739</v>
      </c>
      <c r="M192" s="259">
        <v>0</v>
      </c>
      <c r="N192" s="259">
        <v>0</v>
      </c>
      <c r="O192" s="259">
        <v>0</v>
      </c>
      <c r="P192" s="259">
        <v>0</v>
      </c>
      <c r="Q192" s="259">
        <v>0</v>
      </c>
      <c r="R192" s="259">
        <v>0</v>
      </c>
      <c r="S192" s="259">
        <v>0</v>
      </c>
      <c r="T192" s="260">
        <v>0</v>
      </c>
      <c r="U192" s="261">
        <v>0</v>
      </c>
      <c r="V192" s="259">
        <v>0</v>
      </c>
      <c r="W192" s="259">
        <v>0</v>
      </c>
      <c r="X192" s="259">
        <v>0</v>
      </c>
      <c r="Y192" s="259">
        <v>0</v>
      </c>
      <c r="Z192" s="259">
        <v>0</v>
      </c>
      <c r="AA192" s="259">
        <v>0</v>
      </c>
      <c r="AB192" s="259">
        <v>0</v>
      </c>
      <c r="AC192" s="259">
        <v>0</v>
      </c>
      <c r="AD192" s="259">
        <v>0</v>
      </c>
      <c r="AE192" s="262">
        <v>0</v>
      </c>
      <c r="AF192" s="258">
        <v>9242.4698795180739</v>
      </c>
      <c r="AG192" s="259">
        <v>9242.4698795180739</v>
      </c>
      <c r="AH192" s="259">
        <v>0</v>
      </c>
      <c r="AI192" s="259">
        <v>0</v>
      </c>
      <c r="AJ192" s="259">
        <v>0</v>
      </c>
      <c r="AK192" s="259">
        <v>0</v>
      </c>
      <c r="AL192" s="259">
        <v>0</v>
      </c>
      <c r="AM192" s="259">
        <v>0</v>
      </c>
      <c r="AN192" s="259">
        <v>0</v>
      </c>
      <c r="AO192" s="262">
        <v>0</v>
      </c>
      <c r="AP192" s="247"/>
      <c r="AQ192" s="263">
        <v>0</v>
      </c>
      <c r="AR192" s="264">
        <v>0</v>
      </c>
      <c r="AS192" s="264">
        <v>0</v>
      </c>
      <c r="AT192" s="264">
        <v>0</v>
      </c>
      <c r="AU192" s="264">
        <v>0</v>
      </c>
      <c r="AV192" s="264">
        <v>0</v>
      </c>
      <c r="AW192" s="264">
        <v>0</v>
      </c>
      <c r="AX192" s="264">
        <v>0</v>
      </c>
      <c r="AY192" s="264">
        <v>0</v>
      </c>
      <c r="AZ192" s="264">
        <v>0</v>
      </c>
      <c r="BA192" s="264">
        <v>0</v>
      </c>
      <c r="BB192" s="265">
        <v>0</v>
      </c>
    </row>
    <row r="193" spans="2:54" s="213" customFormat="1" ht="13.15" customHeight="1" x14ac:dyDescent="0.2">
      <c r="B193" s="251" t="s">
        <v>718</v>
      </c>
      <c r="C193" s="252"/>
      <c r="D193" s="253"/>
      <c r="E193" s="254" t="s">
        <v>967</v>
      </c>
      <c r="F193" s="252"/>
      <c r="G193" s="252"/>
      <c r="H193" s="255" t="s">
        <v>968</v>
      </c>
      <c r="I193" s="256">
        <v>35796</v>
      </c>
      <c r="J193" s="257">
        <v>10</v>
      </c>
      <c r="K193" s="258">
        <v>8711.1909175162182</v>
      </c>
      <c r="L193" s="259">
        <v>8711.1909175162182</v>
      </c>
      <c r="M193" s="259">
        <v>0</v>
      </c>
      <c r="N193" s="259">
        <v>0</v>
      </c>
      <c r="O193" s="259">
        <v>0</v>
      </c>
      <c r="P193" s="259">
        <v>0</v>
      </c>
      <c r="Q193" s="259">
        <v>0</v>
      </c>
      <c r="R193" s="259">
        <v>0</v>
      </c>
      <c r="S193" s="259">
        <v>0</v>
      </c>
      <c r="T193" s="260">
        <v>0</v>
      </c>
      <c r="U193" s="261">
        <v>0</v>
      </c>
      <c r="V193" s="259">
        <v>0</v>
      </c>
      <c r="W193" s="259">
        <v>0</v>
      </c>
      <c r="X193" s="259">
        <v>0</v>
      </c>
      <c r="Y193" s="259">
        <v>0</v>
      </c>
      <c r="Z193" s="259">
        <v>0</v>
      </c>
      <c r="AA193" s="259">
        <v>0</v>
      </c>
      <c r="AB193" s="259">
        <v>0</v>
      </c>
      <c r="AC193" s="259">
        <v>0</v>
      </c>
      <c r="AD193" s="259">
        <v>0</v>
      </c>
      <c r="AE193" s="262">
        <v>0</v>
      </c>
      <c r="AF193" s="258">
        <v>8711.1909175162182</v>
      </c>
      <c r="AG193" s="259">
        <v>8711.1909175162182</v>
      </c>
      <c r="AH193" s="259">
        <v>0</v>
      </c>
      <c r="AI193" s="259">
        <v>0</v>
      </c>
      <c r="AJ193" s="259">
        <v>0</v>
      </c>
      <c r="AK193" s="259">
        <v>0</v>
      </c>
      <c r="AL193" s="259">
        <v>0</v>
      </c>
      <c r="AM193" s="259">
        <v>0</v>
      </c>
      <c r="AN193" s="259">
        <v>0</v>
      </c>
      <c r="AO193" s="262">
        <v>0</v>
      </c>
      <c r="AP193" s="247"/>
      <c r="AQ193" s="263">
        <v>0</v>
      </c>
      <c r="AR193" s="264">
        <v>0</v>
      </c>
      <c r="AS193" s="264">
        <v>0</v>
      </c>
      <c r="AT193" s="264">
        <v>0</v>
      </c>
      <c r="AU193" s="264">
        <v>0</v>
      </c>
      <c r="AV193" s="264">
        <v>0</v>
      </c>
      <c r="AW193" s="264">
        <v>0</v>
      </c>
      <c r="AX193" s="264">
        <v>0</v>
      </c>
      <c r="AY193" s="264">
        <v>0</v>
      </c>
      <c r="AZ193" s="264">
        <v>0</v>
      </c>
      <c r="BA193" s="264">
        <v>0</v>
      </c>
      <c r="BB193" s="265">
        <v>0</v>
      </c>
    </row>
    <row r="194" spans="2:54" s="213" customFormat="1" ht="13.15" customHeight="1" x14ac:dyDescent="0.2">
      <c r="B194" s="251" t="s">
        <v>718</v>
      </c>
      <c r="C194" s="252"/>
      <c r="D194" s="253"/>
      <c r="E194" s="254" t="s">
        <v>969</v>
      </c>
      <c r="F194" s="252"/>
      <c r="G194" s="252"/>
      <c r="H194" s="255" t="s">
        <v>970</v>
      </c>
      <c r="I194" s="256">
        <v>36770</v>
      </c>
      <c r="J194" s="257">
        <v>10</v>
      </c>
      <c r="K194" s="258">
        <v>3688.0213160333642</v>
      </c>
      <c r="L194" s="259">
        <v>3688.0213160333642</v>
      </c>
      <c r="M194" s="259">
        <v>0</v>
      </c>
      <c r="N194" s="259">
        <v>0</v>
      </c>
      <c r="O194" s="259">
        <v>0</v>
      </c>
      <c r="P194" s="259">
        <v>0</v>
      </c>
      <c r="Q194" s="259">
        <v>0</v>
      </c>
      <c r="R194" s="259">
        <v>0</v>
      </c>
      <c r="S194" s="259">
        <v>0</v>
      </c>
      <c r="T194" s="260">
        <v>0</v>
      </c>
      <c r="U194" s="261">
        <v>0</v>
      </c>
      <c r="V194" s="259">
        <v>0</v>
      </c>
      <c r="W194" s="259">
        <v>0</v>
      </c>
      <c r="X194" s="259">
        <v>0</v>
      </c>
      <c r="Y194" s="259">
        <v>0</v>
      </c>
      <c r="Z194" s="259">
        <v>0</v>
      </c>
      <c r="AA194" s="259">
        <v>0</v>
      </c>
      <c r="AB194" s="259">
        <v>0</v>
      </c>
      <c r="AC194" s="259">
        <v>0</v>
      </c>
      <c r="AD194" s="259">
        <v>0</v>
      </c>
      <c r="AE194" s="262">
        <v>0</v>
      </c>
      <c r="AF194" s="258">
        <v>3688.0213160333642</v>
      </c>
      <c r="AG194" s="259">
        <v>3688.0213160333642</v>
      </c>
      <c r="AH194" s="259">
        <v>0</v>
      </c>
      <c r="AI194" s="259">
        <v>0</v>
      </c>
      <c r="AJ194" s="259">
        <v>0</v>
      </c>
      <c r="AK194" s="259">
        <v>0</v>
      </c>
      <c r="AL194" s="259">
        <v>0</v>
      </c>
      <c r="AM194" s="259">
        <v>0</v>
      </c>
      <c r="AN194" s="259">
        <v>0</v>
      </c>
      <c r="AO194" s="262">
        <v>0</v>
      </c>
      <c r="AP194" s="247"/>
      <c r="AQ194" s="263">
        <v>0</v>
      </c>
      <c r="AR194" s="264">
        <v>0</v>
      </c>
      <c r="AS194" s="264">
        <v>0</v>
      </c>
      <c r="AT194" s="264">
        <v>0</v>
      </c>
      <c r="AU194" s="264">
        <v>0</v>
      </c>
      <c r="AV194" s="264">
        <v>0</v>
      </c>
      <c r="AW194" s="264">
        <v>0</v>
      </c>
      <c r="AX194" s="264">
        <v>0</v>
      </c>
      <c r="AY194" s="264">
        <v>0</v>
      </c>
      <c r="AZ194" s="264">
        <v>0</v>
      </c>
      <c r="BA194" s="264">
        <v>0</v>
      </c>
      <c r="BB194" s="265">
        <v>0</v>
      </c>
    </row>
    <row r="195" spans="2:54" s="213" customFormat="1" ht="13.15" customHeight="1" x14ac:dyDescent="0.2">
      <c r="B195" s="251" t="s">
        <v>772</v>
      </c>
      <c r="C195" s="252"/>
      <c r="D195" s="253"/>
      <c r="E195" s="254" t="s">
        <v>971</v>
      </c>
      <c r="F195" s="252"/>
      <c r="G195" s="252"/>
      <c r="H195" s="255" t="s">
        <v>972</v>
      </c>
      <c r="I195" s="256">
        <v>25934</v>
      </c>
      <c r="J195" s="257">
        <v>30</v>
      </c>
      <c r="K195" s="258">
        <v>1062.1640407784987</v>
      </c>
      <c r="L195" s="259">
        <v>0</v>
      </c>
      <c r="M195" s="259">
        <v>0</v>
      </c>
      <c r="N195" s="259">
        <v>0</v>
      </c>
      <c r="O195" s="259">
        <v>1062.1640407784987</v>
      </c>
      <c r="P195" s="259">
        <v>0</v>
      </c>
      <c r="Q195" s="259">
        <v>0</v>
      </c>
      <c r="R195" s="259">
        <v>1062.1640407784987</v>
      </c>
      <c r="S195" s="259">
        <v>1062.1640407784987</v>
      </c>
      <c r="T195" s="260">
        <v>0</v>
      </c>
      <c r="U195" s="261">
        <v>0</v>
      </c>
      <c r="V195" s="259">
        <v>0</v>
      </c>
      <c r="W195" s="259">
        <v>0</v>
      </c>
      <c r="X195" s="259">
        <v>0</v>
      </c>
      <c r="Y195" s="259">
        <v>0</v>
      </c>
      <c r="Z195" s="259">
        <v>0</v>
      </c>
      <c r="AA195" s="259">
        <v>0</v>
      </c>
      <c r="AB195" s="259">
        <v>0</v>
      </c>
      <c r="AC195" s="259">
        <v>0</v>
      </c>
      <c r="AD195" s="259">
        <v>0</v>
      </c>
      <c r="AE195" s="262">
        <v>0</v>
      </c>
      <c r="AF195" s="258">
        <v>1062.1640407784987</v>
      </c>
      <c r="AG195" s="259">
        <v>0</v>
      </c>
      <c r="AH195" s="259">
        <v>0</v>
      </c>
      <c r="AI195" s="259">
        <v>0</v>
      </c>
      <c r="AJ195" s="259">
        <v>1062.1640407784987</v>
      </c>
      <c r="AK195" s="259">
        <v>0</v>
      </c>
      <c r="AL195" s="259">
        <v>0</v>
      </c>
      <c r="AM195" s="259">
        <v>1062.1640407784987</v>
      </c>
      <c r="AN195" s="259">
        <v>1062.1640407784987</v>
      </c>
      <c r="AO195" s="262">
        <v>0</v>
      </c>
      <c r="AP195" s="247"/>
      <c r="AQ195" s="263">
        <v>0</v>
      </c>
      <c r="AR195" s="264">
        <v>0</v>
      </c>
      <c r="AS195" s="264">
        <v>0</v>
      </c>
      <c r="AT195" s="264">
        <v>0</v>
      </c>
      <c r="AU195" s="264">
        <v>0</v>
      </c>
      <c r="AV195" s="264">
        <v>0</v>
      </c>
      <c r="AW195" s="264">
        <v>0</v>
      </c>
      <c r="AX195" s="264">
        <v>0</v>
      </c>
      <c r="AY195" s="264">
        <v>0</v>
      </c>
      <c r="AZ195" s="264">
        <v>0</v>
      </c>
      <c r="BA195" s="264">
        <v>0</v>
      </c>
      <c r="BB195" s="265">
        <v>0</v>
      </c>
    </row>
    <row r="196" spans="2:54" s="213" customFormat="1" ht="13.15" customHeight="1" x14ac:dyDescent="0.2">
      <c r="B196" s="251" t="s">
        <v>772</v>
      </c>
      <c r="C196" s="252"/>
      <c r="D196" s="253"/>
      <c r="E196" s="254" t="s">
        <v>973</v>
      </c>
      <c r="F196" s="252"/>
      <c r="G196" s="252"/>
      <c r="H196" s="255" t="s">
        <v>974</v>
      </c>
      <c r="I196" s="256">
        <v>33786</v>
      </c>
      <c r="J196" s="257">
        <v>30</v>
      </c>
      <c r="K196" s="258">
        <v>2862.0250231696018</v>
      </c>
      <c r="L196" s="259">
        <v>0</v>
      </c>
      <c r="M196" s="259">
        <v>0</v>
      </c>
      <c r="N196" s="259">
        <v>0</v>
      </c>
      <c r="O196" s="259">
        <v>2862.0250231696018</v>
      </c>
      <c r="P196" s="259">
        <v>0</v>
      </c>
      <c r="Q196" s="259">
        <v>0</v>
      </c>
      <c r="R196" s="259">
        <v>2862.0250231696018</v>
      </c>
      <c r="S196" s="259">
        <v>2862.0250231696018</v>
      </c>
      <c r="T196" s="260">
        <v>0</v>
      </c>
      <c r="U196" s="261">
        <v>0</v>
      </c>
      <c r="V196" s="259">
        <v>0</v>
      </c>
      <c r="W196" s="259">
        <v>0</v>
      </c>
      <c r="X196" s="259">
        <v>0</v>
      </c>
      <c r="Y196" s="259">
        <v>0</v>
      </c>
      <c r="Z196" s="259">
        <v>0</v>
      </c>
      <c r="AA196" s="259">
        <v>0</v>
      </c>
      <c r="AB196" s="259">
        <v>0</v>
      </c>
      <c r="AC196" s="259">
        <v>0</v>
      </c>
      <c r="AD196" s="259">
        <v>0</v>
      </c>
      <c r="AE196" s="262">
        <v>0</v>
      </c>
      <c r="AF196" s="258">
        <v>2862.0250231696018</v>
      </c>
      <c r="AG196" s="259">
        <v>0</v>
      </c>
      <c r="AH196" s="259">
        <v>0</v>
      </c>
      <c r="AI196" s="259">
        <v>0</v>
      </c>
      <c r="AJ196" s="259">
        <v>2862.0250231696018</v>
      </c>
      <c r="AK196" s="259">
        <v>0</v>
      </c>
      <c r="AL196" s="259">
        <v>0</v>
      </c>
      <c r="AM196" s="259">
        <v>2862.0250231696018</v>
      </c>
      <c r="AN196" s="259">
        <v>2862.0250231696018</v>
      </c>
      <c r="AO196" s="262">
        <v>0</v>
      </c>
      <c r="AP196" s="247"/>
      <c r="AQ196" s="263">
        <v>0</v>
      </c>
      <c r="AR196" s="264">
        <v>0</v>
      </c>
      <c r="AS196" s="264">
        <v>0</v>
      </c>
      <c r="AT196" s="264">
        <v>0</v>
      </c>
      <c r="AU196" s="264">
        <v>0</v>
      </c>
      <c r="AV196" s="264">
        <v>0</v>
      </c>
      <c r="AW196" s="264">
        <v>0</v>
      </c>
      <c r="AX196" s="264">
        <v>0</v>
      </c>
      <c r="AY196" s="264">
        <v>0</v>
      </c>
      <c r="AZ196" s="264">
        <v>0</v>
      </c>
      <c r="BA196" s="264">
        <v>0</v>
      </c>
      <c r="BB196" s="265">
        <v>0</v>
      </c>
    </row>
    <row r="197" spans="2:54" s="213" customFormat="1" ht="13.15" customHeight="1" x14ac:dyDescent="0.2">
      <c r="B197" s="251" t="s">
        <v>817</v>
      </c>
      <c r="C197" s="252"/>
      <c r="D197" s="253"/>
      <c r="E197" s="254" t="s">
        <v>975</v>
      </c>
      <c r="F197" s="252"/>
      <c r="G197" s="252"/>
      <c r="H197" s="255" t="s">
        <v>976</v>
      </c>
      <c r="I197" s="256">
        <v>33786</v>
      </c>
      <c r="J197" s="257">
        <v>7</v>
      </c>
      <c r="K197" s="258">
        <v>13394.068582020391</v>
      </c>
      <c r="L197" s="259">
        <v>0</v>
      </c>
      <c r="M197" s="259">
        <v>0</v>
      </c>
      <c r="N197" s="259">
        <v>0</v>
      </c>
      <c r="O197" s="259">
        <v>13394.068582020391</v>
      </c>
      <c r="P197" s="259">
        <v>0</v>
      </c>
      <c r="Q197" s="259">
        <v>0</v>
      </c>
      <c r="R197" s="259">
        <v>13394.068582020391</v>
      </c>
      <c r="S197" s="259">
        <v>13394.068582020391</v>
      </c>
      <c r="T197" s="260">
        <v>0</v>
      </c>
      <c r="U197" s="261">
        <v>0</v>
      </c>
      <c r="V197" s="259">
        <v>0</v>
      </c>
      <c r="W197" s="259">
        <v>0</v>
      </c>
      <c r="X197" s="259">
        <v>0</v>
      </c>
      <c r="Y197" s="259">
        <v>0</v>
      </c>
      <c r="Z197" s="259">
        <v>0</v>
      </c>
      <c r="AA197" s="259">
        <v>0</v>
      </c>
      <c r="AB197" s="259">
        <v>0</v>
      </c>
      <c r="AC197" s="259">
        <v>0</v>
      </c>
      <c r="AD197" s="259">
        <v>0</v>
      </c>
      <c r="AE197" s="262">
        <v>0</v>
      </c>
      <c r="AF197" s="258">
        <v>13394.068582020391</v>
      </c>
      <c r="AG197" s="259">
        <v>0</v>
      </c>
      <c r="AH197" s="259">
        <v>0</v>
      </c>
      <c r="AI197" s="259">
        <v>0</v>
      </c>
      <c r="AJ197" s="259">
        <v>13394.068582020391</v>
      </c>
      <c r="AK197" s="259">
        <v>0</v>
      </c>
      <c r="AL197" s="259">
        <v>0</v>
      </c>
      <c r="AM197" s="259">
        <v>13394.068582020391</v>
      </c>
      <c r="AN197" s="259">
        <v>13394.068582020391</v>
      </c>
      <c r="AO197" s="262">
        <v>0</v>
      </c>
      <c r="AP197" s="247"/>
      <c r="AQ197" s="263">
        <v>0</v>
      </c>
      <c r="AR197" s="264">
        <v>0</v>
      </c>
      <c r="AS197" s="264">
        <v>0</v>
      </c>
      <c r="AT197" s="264">
        <v>0</v>
      </c>
      <c r="AU197" s="264">
        <v>0</v>
      </c>
      <c r="AV197" s="264">
        <v>0</v>
      </c>
      <c r="AW197" s="264">
        <v>0</v>
      </c>
      <c r="AX197" s="264">
        <v>0</v>
      </c>
      <c r="AY197" s="264">
        <v>0</v>
      </c>
      <c r="AZ197" s="264">
        <v>0</v>
      </c>
      <c r="BA197" s="264">
        <v>0</v>
      </c>
      <c r="BB197" s="265">
        <v>0</v>
      </c>
    </row>
    <row r="198" spans="2:54" s="213" customFormat="1" ht="13.15" customHeight="1" x14ac:dyDescent="0.2">
      <c r="B198" s="251" t="s">
        <v>817</v>
      </c>
      <c r="C198" s="252"/>
      <c r="D198" s="253"/>
      <c r="E198" s="254" t="s">
        <v>977</v>
      </c>
      <c r="F198" s="252"/>
      <c r="G198" s="252"/>
      <c r="H198" s="255" t="s">
        <v>978</v>
      </c>
      <c r="I198" s="256">
        <v>33786</v>
      </c>
      <c r="J198" s="257">
        <v>7</v>
      </c>
      <c r="K198" s="258">
        <v>2112.3262279888786</v>
      </c>
      <c r="L198" s="259">
        <v>0</v>
      </c>
      <c r="M198" s="259">
        <v>0</v>
      </c>
      <c r="N198" s="259">
        <v>0</v>
      </c>
      <c r="O198" s="259">
        <v>2112.3262279888786</v>
      </c>
      <c r="P198" s="259">
        <v>0</v>
      </c>
      <c r="Q198" s="259">
        <v>0</v>
      </c>
      <c r="R198" s="259">
        <v>2112.3262279888786</v>
      </c>
      <c r="S198" s="259">
        <v>2112.3262279888786</v>
      </c>
      <c r="T198" s="260">
        <v>0</v>
      </c>
      <c r="U198" s="261">
        <v>0</v>
      </c>
      <c r="V198" s="259">
        <v>0</v>
      </c>
      <c r="W198" s="259">
        <v>0</v>
      </c>
      <c r="X198" s="259">
        <v>0</v>
      </c>
      <c r="Y198" s="259">
        <v>0</v>
      </c>
      <c r="Z198" s="259">
        <v>0</v>
      </c>
      <c r="AA198" s="259">
        <v>0</v>
      </c>
      <c r="AB198" s="259">
        <v>0</v>
      </c>
      <c r="AC198" s="259">
        <v>0</v>
      </c>
      <c r="AD198" s="259">
        <v>0</v>
      </c>
      <c r="AE198" s="262">
        <v>0</v>
      </c>
      <c r="AF198" s="258">
        <v>2112.3262279888786</v>
      </c>
      <c r="AG198" s="259">
        <v>0</v>
      </c>
      <c r="AH198" s="259">
        <v>0</v>
      </c>
      <c r="AI198" s="259">
        <v>0</v>
      </c>
      <c r="AJ198" s="259">
        <v>2112.3262279888786</v>
      </c>
      <c r="AK198" s="259">
        <v>0</v>
      </c>
      <c r="AL198" s="259">
        <v>0</v>
      </c>
      <c r="AM198" s="259">
        <v>2112.3262279888786</v>
      </c>
      <c r="AN198" s="259">
        <v>2112.3262279888786</v>
      </c>
      <c r="AO198" s="262">
        <v>0</v>
      </c>
      <c r="AP198" s="247"/>
      <c r="AQ198" s="263">
        <v>0</v>
      </c>
      <c r="AR198" s="264">
        <v>0</v>
      </c>
      <c r="AS198" s="264">
        <v>0</v>
      </c>
      <c r="AT198" s="264">
        <v>0</v>
      </c>
      <c r="AU198" s="264">
        <v>0</v>
      </c>
      <c r="AV198" s="264">
        <v>0</v>
      </c>
      <c r="AW198" s="264">
        <v>0</v>
      </c>
      <c r="AX198" s="264">
        <v>0</v>
      </c>
      <c r="AY198" s="264">
        <v>0</v>
      </c>
      <c r="AZ198" s="264">
        <v>0</v>
      </c>
      <c r="BA198" s="264">
        <v>0</v>
      </c>
      <c r="BB198" s="265">
        <v>0</v>
      </c>
    </row>
    <row r="199" spans="2:54" s="213" customFormat="1" ht="13.15" customHeight="1" x14ac:dyDescent="0.2">
      <c r="B199" s="251" t="s">
        <v>817</v>
      </c>
      <c r="C199" s="252"/>
      <c r="D199" s="253"/>
      <c r="E199" s="254" t="s">
        <v>979</v>
      </c>
      <c r="F199" s="252"/>
      <c r="G199" s="252"/>
      <c r="H199" s="255" t="s">
        <v>980</v>
      </c>
      <c r="I199" s="256">
        <v>33786</v>
      </c>
      <c r="J199" s="257">
        <v>7</v>
      </c>
      <c r="K199" s="258">
        <v>32789.063948100098</v>
      </c>
      <c r="L199" s="259">
        <v>0</v>
      </c>
      <c r="M199" s="259">
        <v>0</v>
      </c>
      <c r="N199" s="259">
        <v>0</v>
      </c>
      <c r="O199" s="259">
        <v>32789.063948100098</v>
      </c>
      <c r="P199" s="259">
        <v>0</v>
      </c>
      <c r="Q199" s="259">
        <v>0</v>
      </c>
      <c r="R199" s="259">
        <v>32789.063948100098</v>
      </c>
      <c r="S199" s="259">
        <v>32789.063948100098</v>
      </c>
      <c r="T199" s="260">
        <v>0</v>
      </c>
      <c r="U199" s="261">
        <v>0</v>
      </c>
      <c r="V199" s="259">
        <v>0</v>
      </c>
      <c r="W199" s="259">
        <v>0</v>
      </c>
      <c r="X199" s="259">
        <v>0</v>
      </c>
      <c r="Y199" s="259">
        <v>0</v>
      </c>
      <c r="Z199" s="259">
        <v>0</v>
      </c>
      <c r="AA199" s="259">
        <v>0</v>
      </c>
      <c r="AB199" s="259">
        <v>0</v>
      </c>
      <c r="AC199" s="259">
        <v>0</v>
      </c>
      <c r="AD199" s="259">
        <v>0</v>
      </c>
      <c r="AE199" s="262">
        <v>0</v>
      </c>
      <c r="AF199" s="258">
        <v>32789.063948100098</v>
      </c>
      <c r="AG199" s="259">
        <v>0</v>
      </c>
      <c r="AH199" s="259">
        <v>0</v>
      </c>
      <c r="AI199" s="259">
        <v>0</v>
      </c>
      <c r="AJ199" s="259">
        <v>32789.063948100098</v>
      </c>
      <c r="AK199" s="259">
        <v>0</v>
      </c>
      <c r="AL199" s="259">
        <v>0</v>
      </c>
      <c r="AM199" s="259">
        <v>32789.063948100098</v>
      </c>
      <c r="AN199" s="259">
        <v>32789.063948100098</v>
      </c>
      <c r="AO199" s="262">
        <v>0</v>
      </c>
      <c r="AP199" s="247"/>
      <c r="AQ199" s="263">
        <v>0</v>
      </c>
      <c r="AR199" s="264">
        <v>0</v>
      </c>
      <c r="AS199" s="264">
        <v>0</v>
      </c>
      <c r="AT199" s="264">
        <v>0</v>
      </c>
      <c r="AU199" s="264">
        <v>0</v>
      </c>
      <c r="AV199" s="264">
        <v>0</v>
      </c>
      <c r="AW199" s="264">
        <v>0</v>
      </c>
      <c r="AX199" s="264">
        <v>0</v>
      </c>
      <c r="AY199" s="264">
        <v>0</v>
      </c>
      <c r="AZ199" s="264">
        <v>0</v>
      </c>
      <c r="BA199" s="264">
        <v>0</v>
      </c>
      <c r="BB199" s="265">
        <v>0</v>
      </c>
    </row>
    <row r="200" spans="2:54" s="213" customFormat="1" ht="13.15" customHeight="1" x14ac:dyDescent="0.2">
      <c r="B200" s="251" t="s">
        <v>817</v>
      </c>
      <c r="C200" s="252"/>
      <c r="D200" s="253"/>
      <c r="E200" s="254" t="s">
        <v>981</v>
      </c>
      <c r="F200" s="252"/>
      <c r="G200" s="252"/>
      <c r="H200" s="255" t="s">
        <v>982</v>
      </c>
      <c r="I200" s="256">
        <v>33970</v>
      </c>
      <c r="J200" s="257">
        <v>7</v>
      </c>
      <c r="K200" s="258">
        <v>6420.991658943467</v>
      </c>
      <c r="L200" s="259">
        <v>0</v>
      </c>
      <c r="M200" s="259">
        <v>0</v>
      </c>
      <c r="N200" s="259">
        <v>0</v>
      </c>
      <c r="O200" s="259">
        <v>6420.991658943467</v>
      </c>
      <c r="P200" s="259">
        <v>0</v>
      </c>
      <c r="Q200" s="259">
        <v>0</v>
      </c>
      <c r="R200" s="259">
        <v>6420.991658943467</v>
      </c>
      <c r="S200" s="259">
        <v>6400.1197096076621</v>
      </c>
      <c r="T200" s="260">
        <v>20.871949335804857</v>
      </c>
      <c r="U200" s="261">
        <v>0</v>
      </c>
      <c r="V200" s="259">
        <v>0</v>
      </c>
      <c r="W200" s="259">
        <v>0</v>
      </c>
      <c r="X200" s="259">
        <v>0</v>
      </c>
      <c r="Y200" s="259">
        <v>0</v>
      </c>
      <c r="Z200" s="259">
        <v>0</v>
      </c>
      <c r="AA200" s="259">
        <v>0</v>
      </c>
      <c r="AB200" s="259">
        <v>0</v>
      </c>
      <c r="AC200" s="259">
        <v>917.2845227062096</v>
      </c>
      <c r="AD200" s="259">
        <v>-917.2845227062096</v>
      </c>
      <c r="AE200" s="262">
        <v>917.2845227062096</v>
      </c>
      <c r="AF200" s="258">
        <v>6420.991658943467</v>
      </c>
      <c r="AG200" s="259">
        <v>0</v>
      </c>
      <c r="AH200" s="259">
        <v>0</v>
      </c>
      <c r="AI200" s="259">
        <v>0</v>
      </c>
      <c r="AJ200" s="259">
        <v>6420.991658943467</v>
      </c>
      <c r="AK200" s="259">
        <v>0</v>
      </c>
      <c r="AL200" s="259">
        <v>0</v>
      </c>
      <c r="AM200" s="259">
        <v>6420.991658943467</v>
      </c>
      <c r="AN200" s="259">
        <v>5482.8351869014523</v>
      </c>
      <c r="AO200" s="262">
        <v>938.15647204201468</v>
      </c>
      <c r="AP200" s="247"/>
      <c r="AQ200" s="263">
        <v>0</v>
      </c>
      <c r="AR200" s="264">
        <v>0</v>
      </c>
      <c r="AS200" s="264">
        <v>0</v>
      </c>
      <c r="AT200" s="264">
        <v>0</v>
      </c>
      <c r="AU200" s="264">
        <v>0</v>
      </c>
      <c r="AV200" s="264">
        <v>0</v>
      </c>
      <c r="AW200" s="264">
        <v>0</v>
      </c>
      <c r="AX200" s="264">
        <v>0</v>
      </c>
      <c r="AY200" s="264">
        <v>0</v>
      </c>
      <c r="AZ200" s="264">
        <v>0</v>
      </c>
      <c r="BA200" s="264">
        <v>938.15647203263313</v>
      </c>
      <c r="BB200" s="265">
        <v>0</v>
      </c>
    </row>
    <row r="201" spans="2:54" s="213" customFormat="1" ht="13.15" customHeight="1" x14ac:dyDescent="0.2">
      <c r="B201" s="251" t="s">
        <v>817</v>
      </c>
      <c r="C201" s="252"/>
      <c r="D201" s="253"/>
      <c r="E201" s="254" t="s">
        <v>983</v>
      </c>
      <c r="F201" s="252"/>
      <c r="G201" s="252"/>
      <c r="H201" s="255" t="s">
        <v>984</v>
      </c>
      <c r="I201" s="256">
        <v>33970</v>
      </c>
      <c r="J201" s="257">
        <v>7</v>
      </c>
      <c r="K201" s="258">
        <v>4830.7460611677479</v>
      </c>
      <c r="L201" s="259">
        <v>0</v>
      </c>
      <c r="M201" s="259">
        <v>0</v>
      </c>
      <c r="N201" s="259">
        <v>0</v>
      </c>
      <c r="O201" s="259">
        <v>4830.7460611677479</v>
      </c>
      <c r="P201" s="259">
        <v>0</v>
      </c>
      <c r="Q201" s="259">
        <v>0</v>
      </c>
      <c r="R201" s="259">
        <v>4830.7460611677479</v>
      </c>
      <c r="S201" s="259">
        <v>4830.7460611677479</v>
      </c>
      <c r="T201" s="260">
        <v>0</v>
      </c>
      <c r="U201" s="261">
        <v>0</v>
      </c>
      <c r="V201" s="259">
        <v>0</v>
      </c>
      <c r="W201" s="259">
        <v>0</v>
      </c>
      <c r="X201" s="259">
        <v>0</v>
      </c>
      <c r="Y201" s="259">
        <v>0</v>
      </c>
      <c r="Z201" s="259">
        <v>0</v>
      </c>
      <c r="AA201" s="259">
        <v>0</v>
      </c>
      <c r="AB201" s="259">
        <v>0</v>
      </c>
      <c r="AC201" s="259">
        <v>0</v>
      </c>
      <c r="AD201" s="259">
        <v>0</v>
      </c>
      <c r="AE201" s="262">
        <v>0</v>
      </c>
      <c r="AF201" s="258">
        <v>4830.7460611677479</v>
      </c>
      <c r="AG201" s="259">
        <v>0</v>
      </c>
      <c r="AH201" s="259">
        <v>0</v>
      </c>
      <c r="AI201" s="259">
        <v>0</v>
      </c>
      <c r="AJ201" s="259">
        <v>4830.7460611677479</v>
      </c>
      <c r="AK201" s="259">
        <v>0</v>
      </c>
      <c r="AL201" s="259">
        <v>0</v>
      </c>
      <c r="AM201" s="259">
        <v>4830.7460611677479</v>
      </c>
      <c r="AN201" s="259">
        <v>4830.7460611677479</v>
      </c>
      <c r="AO201" s="262">
        <v>0</v>
      </c>
      <c r="AP201" s="247"/>
      <c r="AQ201" s="263">
        <v>0</v>
      </c>
      <c r="AR201" s="264">
        <v>0</v>
      </c>
      <c r="AS201" s="264">
        <v>0</v>
      </c>
      <c r="AT201" s="264">
        <v>0</v>
      </c>
      <c r="AU201" s="264">
        <v>0</v>
      </c>
      <c r="AV201" s="264">
        <v>0</v>
      </c>
      <c r="AW201" s="264">
        <v>0</v>
      </c>
      <c r="AX201" s="264">
        <v>0</v>
      </c>
      <c r="AY201" s="264">
        <v>0</v>
      </c>
      <c r="AZ201" s="264">
        <v>0</v>
      </c>
      <c r="BA201" s="264">
        <v>0</v>
      </c>
      <c r="BB201" s="265">
        <v>0</v>
      </c>
    </row>
    <row r="202" spans="2:54" s="213" customFormat="1" ht="13.15" customHeight="1" x14ac:dyDescent="0.2">
      <c r="B202" s="251" t="s">
        <v>817</v>
      </c>
      <c r="C202" s="252"/>
      <c r="D202" s="253"/>
      <c r="E202" s="254" t="s">
        <v>985</v>
      </c>
      <c r="F202" s="252"/>
      <c r="G202" s="252"/>
      <c r="H202" s="255" t="s">
        <v>986</v>
      </c>
      <c r="I202" s="256">
        <v>33970</v>
      </c>
      <c r="J202" s="257">
        <v>7</v>
      </c>
      <c r="K202" s="258">
        <v>14918.303985171455</v>
      </c>
      <c r="L202" s="259">
        <v>0</v>
      </c>
      <c r="M202" s="259">
        <v>0</v>
      </c>
      <c r="N202" s="259">
        <v>0</v>
      </c>
      <c r="O202" s="259">
        <v>14918.303985171455</v>
      </c>
      <c r="P202" s="259">
        <v>0</v>
      </c>
      <c r="Q202" s="259">
        <v>0</v>
      </c>
      <c r="R202" s="259">
        <v>14918.303985171455</v>
      </c>
      <c r="S202" s="259">
        <v>14496.641373185048</v>
      </c>
      <c r="T202" s="260">
        <v>421.66261198640677</v>
      </c>
      <c r="U202" s="261">
        <v>0</v>
      </c>
      <c r="V202" s="259">
        <v>0</v>
      </c>
      <c r="W202" s="259">
        <v>0</v>
      </c>
      <c r="X202" s="259">
        <v>0</v>
      </c>
      <c r="Y202" s="259">
        <v>0</v>
      </c>
      <c r="Z202" s="259">
        <v>0</v>
      </c>
      <c r="AA202" s="259">
        <v>0</v>
      </c>
      <c r="AB202" s="259">
        <v>0</v>
      </c>
      <c r="AC202" s="259">
        <v>2131.1862835959223</v>
      </c>
      <c r="AD202" s="259">
        <v>-2131.1862835959223</v>
      </c>
      <c r="AE202" s="262">
        <v>2131.1862835959223</v>
      </c>
      <c r="AF202" s="258">
        <v>14918.303985171455</v>
      </c>
      <c r="AG202" s="259">
        <v>0</v>
      </c>
      <c r="AH202" s="259">
        <v>0</v>
      </c>
      <c r="AI202" s="259">
        <v>0</v>
      </c>
      <c r="AJ202" s="259">
        <v>14918.303985171455</v>
      </c>
      <c r="AK202" s="259">
        <v>0</v>
      </c>
      <c r="AL202" s="259">
        <v>0</v>
      </c>
      <c r="AM202" s="259">
        <v>14918.303985171455</v>
      </c>
      <c r="AN202" s="259">
        <v>12365.455089589126</v>
      </c>
      <c r="AO202" s="262">
        <v>2552.8488955823286</v>
      </c>
      <c r="AP202" s="247"/>
      <c r="AQ202" s="263">
        <v>0</v>
      </c>
      <c r="AR202" s="264">
        <v>0</v>
      </c>
      <c r="AS202" s="264">
        <v>0</v>
      </c>
      <c r="AT202" s="264">
        <v>0</v>
      </c>
      <c r="AU202" s="264">
        <v>0</v>
      </c>
      <c r="AV202" s="264">
        <v>0</v>
      </c>
      <c r="AW202" s="264">
        <v>0</v>
      </c>
      <c r="AX202" s="264">
        <v>0</v>
      </c>
      <c r="AY202" s="264">
        <v>0</v>
      </c>
      <c r="AZ202" s="264">
        <v>0</v>
      </c>
      <c r="BA202" s="264">
        <v>2552.8488955568</v>
      </c>
      <c r="BB202" s="265">
        <v>0</v>
      </c>
    </row>
    <row r="203" spans="2:54" s="213" customFormat="1" ht="13.15" customHeight="1" x14ac:dyDescent="0.2">
      <c r="B203" s="251" t="s">
        <v>718</v>
      </c>
      <c r="C203" s="252"/>
      <c r="D203" s="253"/>
      <c r="E203" s="254" t="s">
        <v>987</v>
      </c>
      <c r="F203" s="252"/>
      <c r="G203" s="252"/>
      <c r="H203" s="255" t="s">
        <v>988</v>
      </c>
      <c r="I203" s="256">
        <v>33970</v>
      </c>
      <c r="J203" s="257">
        <v>10</v>
      </c>
      <c r="K203" s="258">
        <v>19479.008341056535</v>
      </c>
      <c r="L203" s="259">
        <v>0</v>
      </c>
      <c r="M203" s="259">
        <v>0</v>
      </c>
      <c r="N203" s="259">
        <v>0</v>
      </c>
      <c r="O203" s="259">
        <v>19479.008341056535</v>
      </c>
      <c r="P203" s="259">
        <v>0</v>
      </c>
      <c r="Q203" s="259">
        <v>0</v>
      </c>
      <c r="R203" s="259">
        <v>19479.008341056535</v>
      </c>
      <c r="S203" s="259">
        <v>19479.008341056535</v>
      </c>
      <c r="T203" s="260">
        <v>0</v>
      </c>
      <c r="U203" s="261">
        <v>0</v>
      </c>
      <c r="V203" s="259">
        <v>0</v>
      </c>
      <c r="W203" s="259">
        <v>0</v>
      </c>
      <c r="X203" s="259">
        <v>0</v>
      </c>
      <c r="Y203" s="259">
        <v>0</v>
      </c>
      <c r="Z203" s="259">
        <v>0</v>
      </c>
      <c r="AA203" s="259">
        <v>0</v>
      </c>
      <c r="AB203" s="259">
        <v>0</v>
      </c>
      <c r="AC203" s="259">
        <v>0</v>
      </c>
      <c r="AD203" s="259">
        <v>0</v>
      </c>
      <c r="AE203" s="262">
        <v>0</v>
      </c>
      <c r="AF203" s="258">
        <v>19479.008341056535</v>
      </c>
      <c r="AG203" s="259">
        <v>0</v>
      </c>
      <c r="AH203" s="259">
        <v>0</v>
      </c>
      <c r="AI203" s="259">
        <v>0</v>
      </c>
      <c r="AJ203" s="259">
        <v>19479.008341056535</v>
      </c>
      <c r="AK203" s="259">
        <v>0</v>
      </c>
      <c r="AL203" s="259">
        <v>0</v>
      </c>
      <c r="AM203" s="259">
        <v>19479.008341056535</v>
      </c>
      <c r="AN203" s="259">
        <v>19479.008341056535</v>
      </c>
      <c r="AO203" s="262">
        <v>0</v>
      </c>
      <c r="AP203" s="247"/>
      <c r="AQ203" s="263">
        <v>0</v>
      </c>
      <c r="AR203" s="264">
        <v>0</v>
      </c>
      <c r="AS203" s="264">
        <v>0</v>
      </c>
      <c r="AT203" s="264">
        <v>0</v>
      </c>
      <c r="AU203" s="264">
        <v>0</v>
      </c>
      <c r="AV203" s="264">
        <v>0</v>
      </c>
      <c r="AW203" s="264">
        <v>0</v>
      </c>
      <c r="AX203" s="264">
        <v>0</v>
      </c>
      <c r="AY203" s="264">
        <v>0</v>
      </c>
      <c r="AZ203" s="264">
        <v>0</v>
      </c>
      <c r="BA203" s="264">
        <v>0</v>
      </c>
      <c r="BB203" s="265">
        <v>0</v>
      </c>
    </row>
    <row r="204" spans="2:54" s="213" customFormat="1" ht="13.15" customHeight="1" x14ac:dyDescent="0.2">
      <c r="B204" s="251" t="s">
        <v>718</v>
      </c>
      <c r="C204" s="252"/>
      <c r="D204" s="253"/>
      <c r="E204" s="254" t="s">
        <v>989</v>
      </c>
      <c r="F204" s="252"/>
      <c r="G204" s="252"/>
      <c r="H204" s="255" t="s">
        <v>990</v>
      </c>
      <c r="I204" s="256">
        <v>33970</v>
      </c>
      <c r="J204" s="257">
        <v>10</v>
      </c>
      <c r="K204" s="258">
        <v>2718.4198331788693</v>
      </c>
      <c r="L204" s="259">
        <v>0</v>
      </c>
      <c r="M204" s="259">
        <v>0</v>
      </c>
      <c r="N204" s="259">
        <v>0</v>
      </c>
      <c r="O204" s="259">
        <v>2718.4198331788693</v>
      </c>
      <c r="P204" s="259">
        <v>0</v>
      </c>
      <c r="Q204" s="259">
        <v>0</v>
      </c>
      <c r="R204" s="259">
        <v>2718.4198331788693</v>
      </c>
      <c r="S204" s="259">
        <v>2718.4198331788693</v>
      </c>
      <c r="T204" s="260">
        <v>0</v>
      </c>
      <c r="U204" s="261">
        <v>0</v>
      </c>
      <c r="V204" s="259">
        <v>0</v>
      </c>
      <c r="W204" s="259">
        <v>0</v>
      </c>
      <c r="X204" s="259">
        <v>0</v>
      </c>
      <c r="Y204" s="259">
        <v>0</v>
      </c>
      <c r="Z204" s="259">
        <v>0</v>
      </c>
      <c r="AA204" s="259">
        <v>0</v>
      </c>
      <c r="AB204" s="259">
        <v>0</v>
      </c>
      <c r="AC204" s="259">
        <v>0</v>
      </c>
      <c r="AD204" s="259">
        <v>0</v>
      </c>
      <c r="AE204" s="262">
        <v>0</v>
      </c>
      <c r="AF204" s="258">
        <v>2718.4198331788693</v>
      </c>
      <c r="AG204" s="259">
        <v>0</v>
      </c>
      <c r="AH204" s="259">
        <v>0</v>
      </c>
      <c r="AI204" s="259">
        <v>0</v>
      </c>
      <c r="AJ204" s="259">
        <v>2718.4198331788693</v>
      </c>
      <c r="AK204" s="259">
        <v>0</v>
      </c>
      <c r="AL204" s="259">
        <v>0</v>
      </c>
      <c r="AM204" s="259">
        <v>2718.4198331788693</v>
      </c>
      <c r="AN204" s="259">
        <v>2718.4198331788693</v>
      </c>
      <c r="AO204" s="262">
        <v>0</v>
      </c>
      <c r="AP204" s="247"/>
      <c r="AQ204" s="263">
        <v>0</v>
      </c>
      <c r="AR204" s="264">
        <v>0</v>
      </c>
      <c r="AS204" s="264">
        <v>0</v>
      </c>
      <c r="AT204" s="264">
        <v>0</v>
      </c>
      <c r="AU204" s="264">
        <v>0</v>
      </c>
      <c r="AV204" s="264">
        <v>0</v>
      </c>
      <c r="AW204" s="264">
        <v>0</v>
      </c>
      <c r="AX204" s="264">
        <v>0</v>
      </c>
      <c r="AY204" s="264">
        <v>0</v>
      </c>
      <c r="AZ204" s="264">
        <v>0</v>
      </c>
      <c r="BA204" s="264">
        <v>0</v>
      </c>
      <c r="BB204" s="265">
        <v>0</v>
      </c>
    </row>
    <row r="205" spans="2:54" s="213" customFormat="1" ht="13.15" customHeight="1" x14ac:dyDescent="0.2">
      <c r="B205" s="251" t="s">
        <v>817</v>
      </c>
      <c r="C205" s="252"/>
      <c r="D205" s="253"/>
      <c r="E205" s="254" t="s">
        <v>991</v>
      </c>
      <c r="F205" s="252"/>
      <c r="G205" s="252"/>
      <c r="H205" s="255" t="s">
        <v>992</v>
      </c>
      <c r="I205" s="256">
        <v>33970</v>
      </c>
      <c r="J205" s="257">
        <v>7</v>
      </c>
      <c r="K205" s="258">
        <v>6155.5838739573683</v>
      </c>
      <c r="L205" s="259">
        <v>0</v>
      </c>
      <c r="M205" s="259">
        <v>0</v>
      </c>
      <c r="N205" s="259">
        <v>0</v>
      </c>
      <c r="O205" s="259">
        <v>6155.5838739573683</v>
      </c>
      <c r="P205" s="259">
        <v>0</v>
      </c>
      <c r="Q205" s="259">
        <v>0</v>
      </c>
      <c r="R205" s="259">
        <v>6155.5838739573683</v>
      </c>
      <c r="S205" s="259">
        <v>6155.5838739573683</v>
      </c>
      <c r="T205" s="260">
        <v>0</v>
      </c>
      <c r="U205" s="261">
        <v>0</v>
      </c>
      <c r="V205" s="259">
        <v>0</v>
      </c>
      <c r="W205" s="259">
        <v>0</v>
      </c>
      <c r="X205" s="259">
        <v>0</v>
      </c>
      <c r="Y205" s="259">
        <v>0</v>
      </c>
      <c r="Z205" s="259">
        <v>0</v>
      </c>
      <c r="AA205" s="259">
        <v>0</v>
      </c>
      <c r="AB205" s="259">
        <v>0</v>
      </c>
      <c r="AC205" s="259">
        <v>0</v>
      </c>
      <c r="AD205" s="259">
        <v>0</v>
      </c>
      <c r="AE205" s="262">
        <v>0</v>
      </c>
      <c r="AF205" s="258">
        <v>6155.5838739573683</v>
      </c>
      <c r="AG205" s="259">
        <v>0</v>
      </c>
      <c r="AH205" s="259">
        <v>0</v>
      </c>
      <c r="AI205" s="259">
        <v>0</v>
      </c>
      <c r="AJ205" s="259">
        <v>6155.5838739573683</v>
      </c>
      <c r="AK205" s="259">
        <v>0</v>
      </c>
      <c r="AL205" s="259">
        <v>0</v>
      </c>
      <c r="AM205" s="259">
        <v>6155.5838739573683</v>
      </c>
      <c r="AN205" s="259">
        <v>6155.5838739573683</v>
      </c>
      <c r="AO205" s="262">
        <v>0</v>
      </c>
      <c r="AP205" s="247"/>
      <c r="AQ205" s="263">
        <v>0</v>
      </c>
      <c r="AR205" s="264">
        <v>0</v>
      </c>
      <c r="AS205" s="264">
        <v>0</v>
      </c>
      <c r="AT205" s="264">
        <v>0</v>
      </c>
      <c r="AU205" s="264">
        <v>0</v>
      </c>
      <c r="AV205" s="264">
        <v>0</v>
      </c>
      <c r="AW205" s="264">
        <v>0</v>
      </c>
      <c r="AX205" s="264">
        <v>0</v>
      </c>
      <c r="AY205" s="264">
        <v>0</v>
      </c>
      <c r="AZ205" s="264">
        <v>0</v>
      </c>
      <c r="BA205" s="264">
        <v>0</v>
      </c>
      <c r="BB205" s="265">
        <v>0</v>
      </c>
    </row>
    <row r="206" spans="2:54" s="213" customFormat="1" ht="13.15" customHeight="1" x14ac:dyDescent="0.2">
      <c r="B206" s="251" t="s">
        <v>718</v>
      </c>
      <c r="C206" s="252"/>
      <c r="D206" s="253"/>
      <c r="E206" s="254" t="s">
        <v>993</v>
      </c>
      <c r="F206" s="252"/>
      <c r="G206" s="252"/>
      <c r="H206" s="255" t="s">
        <v>994</v>
      </c>
      <c r="I206" s="256">
        <v>38353</v>
      </c>
      <c r="J206" s="257">
        <v>10</v>
      </c>
      <c r="K206" s="258">
        <v>11915.900139017609</v>
      </c>
      <c r="L206" s="259">
        <v>11915.900139017609</v>
      </c>
      <c r="M206" s="259">
        <v>0</v>
      </c>
      <c r="N206" s="259">
        <v>0</v>
      </c>
      <c r="O206" s="259">
        <v>0</v>
      </c>
      <c r="P206" s="259">
        <v>0</v>
      </c>
      <c r="Q206" s="259">
        <v>0</v>
      </c>
      <c r="R206" s="259">
        <v>0</v>
      </c>
      <c r="S206" s="259">
        <v>0</v>
      </c>
      <c r="T206" s="260">
        <v>0</v>
      </c>
      <c r="U206" s="261">
        <v>0</v>
      </c>
      <c r="V206" s="259">
        <v>0</v>
      </c>
      <c r="W206" s="259">
        <v>0</v>
      </c>
      <c r="X206" s="259">
        <v>0</v>
      </c>
      <c r="Y206" s="259">
        <v>0</v>
      </c>
      <c r="Z206" s="259">
        <v>0</v>
      </c>
      <c r="AA206" s="259">
        <v>0</v>
      </c>
      <c r="AB206" s="259">
        <v>0</v>
      </c>
      <c r="AC206" s="259">
        <v>0</v>
      </c>
      <c r="AD206" s="259">
        <v>0</v>
      </c>
      <c r="AE206" s="262">
        <v>0</v>
      </c>
      <c r="AF206" s="258">
        <v>11915.900139017609</v>
      </c>
      <c r="AG206" s="259">
        <v>11915.900139017609</v>
      </c>
      <c r="AH206" s="259">
        <v>0</v>
      </c>
      <c r="AI206" s="259">
        <v>0</v>
      </c>
      <c r="AJ206" s="259">
        <v>0</v>
      </c>
      <c r="AK206" s="259">
        <v>0</v>
      </c>
      <c r="AL206" s="259">
        <v>0</v>
      </c>
      <c r="AM206" s="259">
        <v>0</v>
      </c>
      <c r="AN206" s="259">
        <v>0</v>
      </c>
      <c r="AO206" s="262">
        <v>0</v>
      </c>
      <c r="AP206" s="247"/>
      <c r="AQ206" s="263">
        <v>0</v>
      </c>
      <c r="AR206" s="264">
        <v>0</v>
      </c>
      <c r="AS206" s="264">
        <v>0</v>
      </c>
      <c r="AT206" s="264">
        <v>0</v>
      </c>
      <c r="AU206" s="264">
        <v>0</v>
      </c>
      <c r="AV206" s="264">
        <v>0</v>
      </c>
      <c r="AW206" s="264">
        <v>0</v>
      </c>
      <c r="AX206" s="264">
        <v>0</v>
      </c>
      <c r="AY206" s="264">
        <v>0</v>
      </c>
      <c r="AZ206" s="264">
        <v>0</v>
      </c>
      <c r="BA206" s="264">
        <v>0</v>
      </c>
      <c r="BB206" s="265">
        <v>0</v>
      </c>
    </row>
    <row r="207" spans="2:54" s="213" customFormat="1" ht="13.15" customHeight="1" x14ac:dyDescent="0.2">
      <c r="B207" s="251" t="s">
        <v>718</v>
      </c>
      <c r="C207" s="252"/>
      <c r="D207" s="253"/>
      <c r="E207" s="254" t="s">
        <v>995</v>
      </c>
      <c r="F207" s="252"/>
      <c r="G207" s="252"/>
      <c r="H207" s="255" t="s">
        <v>996</v>
      </c>
      <c r="I207" s="256">
        <v>32874</v>
      </c>
      <c r="J207" s="257">
        <v>10</v>
      </c>
      <c r="K207" s="258">
        <v>32660.449490268769</v>
      </c>
      <c r="L207" s="259">
        <v>18466.751621872103</v>
      </c>
      <c r="M207" s="259">
        <v>0</v>
      </c>
      <c r="N207" s="259">
        <v>0</v>
      </c>
      <c r="O207" s="259">
        <v>14193.697868396666</v>
      </c>
      <c r="P207" s="259">
        <v>0</v>
      </c>
      <c r="Q207" s="259">
        <v>0</v>
      </c>
      <c r="R207" s="259">
        <v>14193.697868396666</v>
      </c>
      <c r="S207" s="259">
        <v>5849.334143703948</v>
      </c>
      <c r="T207" s="260">
        <v>8344.3637246927174</v>
      </c>
      <c r="U207" s="261">
        <v>0</v>
      </c>
      <c r="V207" s="259">
        <v>0</v>
      </c>
      <c r="W207" s="259">
        <v>0</v>
      </c>
      <c r="X207" s="259">
        <v>0</v>
      </c>
      <c r="Y207" s="259">
        <v>0</v>
      </c>
      <c r="Z207" s="259">
        <v>0</v>
      </c>
      <c r="AA207" s="259">
        <v>0</v>
      </c>
      <c r="AB207" s="259">
        <v>0</v>
      </c>
      <c r="AC207" s="259">
        <v>3266.044949026877</v>
      </c>
      <c r="AD207" s="259">
        <v>-3266.044949026877</v>
      </c>
      <c r="AE207" s="262">
        <v>3266.044949026877</v>
      </c>
      <c r="AF207" s="258">
        <v>32660.449490268769</v>
      </c>
      <c r="AG207" s="259">
        <v>18466.751621872103</v>
      </c>
      <c r="AH207" s="259">
        <v>0</v>
      </c>
      <c r="AI207" s="259">
        <v>0</v>
      </c>
      <c r="AJ207" s="259">
        <v>14193.697868396666</v>
      </c>
      <c r="AK207" s="259">
        <v>0</v>
      </c>
      <c r="AL207" s="259">
        <v>0</v>
      </c>
      <c r="AM207" s="259">
        <v>14193.697868396666</v>
      </c>
      <c r="AN207" s="259">
        <v>2583.289194677071</v>
      </c>
      <c r="AO207" s="262">
        <v>11610.408673719596</v>
      </c>
      <c r="AP207" s="247"/>
      <c r="AQ207" s="263">
        <v>0</v>
      </c>
      <c r="AR207" s="264">
        <v>0</v>
      </c>
      <c r="AS207" s="264">
        <v>0</v>
      </c>
      <c r="AT207" s="264">
        <v>0</v>
      </c>
      <c r="AU207" s="264">
        <v>0</v>
      </c>
      <c r="AV207" s="264">
        <v>0</v>
      </c>
      <c r="AW207" s="264">
        <v>0</v>
      </c>
      <c r="AX207" s="264">
        <v>0</v>
      </c>
      <c r="AY207" s="264">
        <v>0</v>
      </c>
      <c r="AZ207" s="264">
        <v>0</v>
      </c>
      <c r="BA207" s="264">
        <v>11610.408673603491</v>
      </c>
      <c r="BB207" s="265">
        <v>0</v>
      </c>
    </row>
    <row r="208" spans="2:54" s="213" customFormat="1" ht="13.15" customHeight="1" x14ac:dyDescent="0.2">
      <c r="B208" s="251" t="s">
        <v>718</v>
      </c>
      <c r="C208" s="252"/>
      <c r="D208" s="253"/>
      <c r="E208" s="254" t="s">
        <v>997</v>
      </c>
      <c r="F208" s="252"/>
      <c r="G208" s="252"/>
      <c r="H208" s="255" t="s">
        <v>998</v>
      </c>
      <c r="I208" s="256">
        <v>37622</v>
      </c>
      <c r="J208" s="257">
        <v>10</v>
      </c>
      <c r="K208" s="258">
        <v>12270.331325301206</v>
      </c>
      <c r="L208" s="259">
        <v>12270.331325301206</v>
      </c>
      <c r="M208" s="259">
        <v>0</v>
      </c>
      <c r="N208" s="259">
        <v>0</v>
      </c>
      <c r="O208" s="259">
        <v>0</v>
      </c>
      <c r="P208" s="259">
        <v>0</v>
      </c>
      <c r="Q208" s="259">
        <v>0</v>
      </c>
      <c r="R208" s="259">
        <v>0</v>
      </c>
      <c r="S208" s="259">
        <v>0</v>
      </c>
      <c r="T208" s="260">
        <v>0</v>
      </c>
      <c r="U208" s="261">
        <v>0</v>
      </c>
      <c r="V208" s="259">
        <v>0</v>
      </c>
      <c r="W208" s="259">
        <v>0</v>
      </c>
      <c r="X208" s="259">
        <v>0</v>
      </c>
      <c r="Y208" s="259">
        <v>0</v>
      </c>
      <c r="Z208" s="259">
        <v>0</v>
      </c>
      <c r="AA208" s="259">
        <v>0</v>
      </c>
      <c r="AB208" s="259">
        <v>0</v>
      </c>
      <c r="AC208" s="259">
        <v>0</v>
      </c>
      <c r="AD208" s="259">
        <v>0</v>
      </c>
      <c r="AE208" s="262">
        <v>0</v>
      </c>
      <c r="AF208" s="258">
        <v>12270.331325301206</v>
      </c>
      <c r="AG208" s="259">
        <v>12270.331325301206</v>
      </c>
      <c r="AH208" s="259">
        <v>0</v>
      </c>
      <c r="AI208" s="259">
        <v>0</v>
      </c>
      <c r="AJ208" s="259">
        <v>0</v>
      </c>
      <c r="AK208" s="259">
        <v>0</v>
      </c>
      <c r="AL208" s="259">
        <v>0</v>
      </c>
      <c r="AM208" s="259">
        <v>0</v>
      </c>
      <c r="AN208" s="259">
        <v>0</v>
      </c>
      <c r="AO208" s="262">
        <v>0</v>
      </c>
      <c r="AP208" s="247"/>
      <c r="AQ208" s="263">
        <v>0</v>
      </c>
      <c r="AR208" s="264">
        <v>0</v>
      </c>
      <c r="AS208" s="264">
        <v>0</v>
      </c>
      <c r="AT208" s="264">
        <v>0</v>
      </c>
      <c r="AU208" s="264">
        <v>0</v>
      </c>
      <c r="AV208" s="264">
        <v>0</v>
      </c>
      <c r="AW208" s="264">
        <v>0</v>
      </c>
      <c r="AX208" s="264">
        <v>0</v>
      </c>
      <c r="AY208" s="264">
        <v>0</v>
      </c>
      <c r="AZ208" s="264">
        <v>0</v>
      </c>
      <c r="BA208" s="264">
        <v>0</v>
      </c>
      <c r="BB208" s="265">
        <v>0</v>
      </c>
    </row>
    <row r="209" spans="2:54" s="213" customFormat="1" ht="13.15" customHeight="1" x14ac:dyDescent="0.2">
      <c r="B209" s="251" t="s">
        <v>655</v>
      </c>
      <c r="C209" s="252"/>
      <c r="D209" s="253"/>
      <c r="E209" s="254" t="s">
        <v>999</v>
      </c>
      <c r="F209" s="252"/>
      <c r="G209" s="252"/>
      <c r="H209" s="255" t="s">
        <v>1000</v>
      </c>
      <c r="I209" s="256">
        <v>38718</v>
      </c>
      <c r="J209" s="257">
        <v>50</v>
      </c>
      <c r="K209" s="258">
        <v>23315.147126969416</v>
      </c>
      <c r="L209" s="259">
        <v>8398.9805375347551</v>
      </c>
      <c r="M209" s="259">
        <v>0</v>
      </c>
      <c r="N209" s="259">
        <v>0</v>
      </c>
      <c r="O209" s="259">
        <v>14916.166589434661</v>
      </c>
      <c r="P209" s="259">
        <v>0</v>
      </c>
      <c r="Q209" s="259">
        <v>0</v>
      </c>
      <c r="R209" s="259">
        <v>14916.166589434661</v>
      </c>
      <c r="S209" s="259">
        <v>695.94042686162629</v>
      </c>
      <c r="T209" s="260">
        <v>14220.226162573035</v>
      </c>
      <c r="U209" s="261">
        <v>0</v>
      </c>
      <c r="V209" s="259">
        <v>0</v>
      </c>
      <c r="W209" s="259">
        <v>0</v>
      </c>
      <c r="X209" s="259">
        <v>0</v>
      </c>
      <c r="Y209" s="259">
        <v>0</v>
      </c>
      <c r="Z209" s="259">
        <v>0</v>
      </c>
      <c r="AA209" s="259">
        <v>0</v>
      </c>
      <c r="AB209" s="259">
        <v>0</v>
      </c>
      <c r="AC209" s="259">
        <v>466.30294253938831</v>
      </c>
      <c r="AD209" s="259">
        <v>-466.30294253938831</v>
      </c>
      <c r="AE209" s="262">
        <v>466.30294253938831</v>
      </c>
      <c r="AF209" s="258">
        <v>23315.147126969416</v>
      </c>
      <c r="AG209" s="259">
        <v>8398.9805375347551</v>
      </c>
      <c r="AH209" s="259">
        <v>0</v>
      </c>
      <c r="AI209" s="259">
        <v>0</v>
      </c>
      <c r="AJ209" s="259">
        <v>14916.166589434661</v>
      </c>
      <c r="AK209" s="259">
        <v>0</v>
      </c>
      <c r="AL209" s="259">
        <v>0</v>
      </c>
      <c r="AM209" s="259">
        <v>14916.166589434661</v>
      </c>
      <c r="AN209" s="259">
        <v>229.63748432223798</v>
      </c>
      <c r="AO209" s="262">
        <v>14686.529105112422</v>
      </c>
      <c r="AP209" s="247"/>
      <c r="AQ209" s="263">
        <v>0</v>
      </c>
      <c r="AR209" s="264">
        <v>0</v>
      </c>
      <c r="AS209" s="264">
        <v>0</v>
      </c>
      <c r="AT209" s="264">
        <v>0</v>
      </c>
      <c r="AU209" s="264">
        <v>0</v>
      </c>
      <c r="AV209" s="264">
        <v>0</v>
      </c>
      <c r="AW209" s="264">
        <v>0</v>
      </c>
      <c r="AX209" s="264">
        <v>0</v>
      </c>
      <c r="AY209" s="264">
        <v>0</v>
      </c>
      <c r="AZ209" s="264">
        <v>0</v>
      </c>
      <c r="BA209" s="264">
        <v>14686.529104965557</v>
      </c>
      <c r="BB209" s="265">
        <v>0</v>
      </c>
    </row>
    <row r="210" spans="2:54" s="213" customFormat="1" ht="13.15" customHeight="1" x14ac:dyDescent="0.2">
      <c r="B210" s="251" t="s">
        <v>677</v>
      </c>
      <c r="C210" s="252"/>
      <c r="D210" s="253"/>
      <c r="E210" s="254" t="s">
        <v>1001</v>
      </c>
      <c r="F210" s="252"/>
      <c r="G210" s="252"/>
      <c r="H210" s="255" t="s">
        <v>1002</v>
      </c>
      <c r="I210" s="256">
        <v>29587</v>
      </c>
      <c r="J210" s="257">
        <v>40</v>
      </c>
      <c r="K210" s="258">
        <v>1414.504170528267</v>
      </c>
      <c r="L210" s="259">
        <v>0</v>
      </c>
      <c r="M210" s="259">
        <v>0</v>
      </c>
      <c r="N210" s="259">
        <v>0</v>
      </c>
      <c r="O210" s="259">
        <v>1414.504170528267</v>
      </c>
      <c r="P210" s="259">
        <v>0</v>
      </c>
      <c r="Q210" s="259">
        <v>0</v>
      </c>
      <c r="R210" s="259">
        <v>1414.504170528267</v>
      </c>
      <c r="S210" s="259">
        <v>1034.8340477293791</v>
      </c>
      <c r="T210" s="260">
        <v>379.67012279888786</v>
      </c>
      <c r="U210" s="261">
        <v>0</v>
      </c>
      <c r="V210" s="259">
        <v>0</v>
      </c>
      <c r="W210" s="259">
        <v>0</v>
      </c>
      <c r="X210" s="259">
        <v>0</v>
      </c>
      <c r="Y210" s="259">
        <v>0</v>
      </c>
      <c r="Z210" s="259">
        <v>0</v>
      </c>
      <c r="AA210" s="259">
        <v>0</v>
      </c>
      <c r="AB210" s="259">
        <v>0</v>
      </c>
      <c r="AC210" s="259">
        <v>35.362604263206677</v>
      </c>
      <c r="AD210" s="259">
        <v>-35.362604263206677</v>
      </c>
      <c r="AE210" s="262">
        <v>35.362604263206677</v>
      </c>
      <c r="AF210" s="258">
        <v>1414.504170528267</v>
      </c>
      <c r="AG210" s="259">
        <v>0</v>
      </c>
      <c r="AH210" s="259">
        <v>0</v>
      </c>
      <c r="AI210" s="259">
        <v>0</v>
      </c>
      <c r="AJ210" s="259">
        <v>1414.504170528267</v>
      </c>
      <c r="AK210" s="259">
        <v>0</v>
      </c>
      <c r="AL210" s="259">
        <v>0</v>
      </c>
      <c r="AM210" s="259">
        <v>1414.504170528267</v>
      </c>
      <c r="AN210" s="259">
        <v>999.47144346617245</v>
      </c>
      <c r="AO210" s="262">
        <v>415.03272706209452</v>
      </c>
      <c r="AP210" s="247"/>
      <c r="AQ210" s="263">
        <v>0</v>
      </c>
      <c r="AR210" s="264">
        <v>0</v>
      </c>
      <c r="AS210" s="264">
        <v>0</v>
      </c>
      <c r="AT210" s="264">
        <v>0</v>
      </c>
      <c r="AU210" s="264">
        <v>0</v>
      </c>
      <c r="AV210" s="264">
        <v>0</v>
      </c>
      <c r="AW210" s="264">
        <v>0</v>
      </c>
      <c r="AX210" s="264">
        <v>0</v>
      </c>
      <c r="AY210" s="264">
        <v>0</v>
      </c>
      <c r="AZ210" s="264">
        <v>0</v>
      </c>
      <c r="BA210" s="264">
        <v>415.03272705794421</v>
      </c>
      <c r="BB210" s="265">
        <v>0</v>
      </c>
    </row>
    <row r="211" spans="2:54" s="213" customFormat="1" ht="13.15" customHeight="1" x14ac:dyDescent="0.2">
      <c r="B211" s="251" t="s">
        <v>817</v>
      </c>
      <c r="C211" s="252"/>
      <c r="D211" s="253"/>
      <c r="E211" s="254" t="s">
        <v>1003</v>
      </c>
      <c r="F211" s="252"/>
      <c r="G211" s="252"/>
      <c r="H211" s="255" t="s">
        <v>1004</v>
      </c>
      <c r="I211" s="256">
        <v>32143</v>
      </c>
      <c r="J211" s="257">
        <v>7</v>
      </c>
      <c r="K211" s="258">
        <v>63923.482391102872</v>
      </c>
      <c r="L211" s="259">
        <v>0</v>
      </c>
      <c r="M211" s="259">
        <v>0</v>
      </c>
      <c r="N211" s="259">
        <v>0</v>
      </c>
      <c r="O211" s="259">
        <v>63923.482391102872</v>
      </c>
      <c r="P211" s="259">
        <v>0</v>
      </c>
      <c r="Q211" s="259">
        <v>0</v>
      </c>
      <c r="R211" s="259">
        <v>63923.482391102872</v>
      </c>
      <c r="S211" s="259">
        <v>63923.482391102872</v>
      </c>
      <c r="T211" s="260">
        <v>0</v>
      </c>
      <c r="U211" s="261">
        <v>0</v>
      </c>
      <c r="V211" s="259">
        <v>0</v>
      </c>
      <c r="W211" s="259">
        <v>0</v>
      </c>
      <c r="X211" s="259">
        <v>0</v>
      </c>
      <c r="Y211" s="259">
        <v>0</v>
      </c>
      <c r="Z211" s="259">
        <v>0</v>
      </c>
      <c r="AA211" s="259">
        <v>0</v>
      </c>
      <c r="AB211" s="259">
        <v>0</v>
      </c>
      <c r="AC211" s="259">
        <v>0</v>
      </c>
      <c r="AD211" s="259">
        <v>0</v>
      </c>
      <c r="AE211" s="262">
        <v>0</v>
      </c>
      <c r="AF211" s="258">
        <v>63923.482391102872</v>
      </c>
      <c r="AG211" s="259">
        <v>0</v>
      </c>
      <c r="AH211" s="259">
        <v>0</v>
      </c>
      <c r="AI211" s="259">
        <v>0</v>
      </c>
      <c r="AJ211" s="259">
        <v>63923.482391102872</v>
      </c>
      <c r="AK211" s="259">
        <v>0</v>
      </c>
      <c r="AL211" s="259">
        <v>0</v>
      </c>
      <c r="AM211" s="259">
        <v>63923.482391102872</v>
      </c>
      <c r="AN211" s="259">
        <v>63923.482391102872</v>
      </c>
      <c r="AO211" s="262">
        <v>0</v>
      </c>
      <c r="AP211" s="247"/>
      <c r="AQ211" s="263">
        <v>0</v>
      </c>
      <c r="AR211" s="264">
        <v>0</v>
      </c>
      <c r="AS211" s="264">
        <v>0</v>
      </c>
      <c r="AT211" s="264">
        <v>0</v>
      </c>
      <c r="AU211" s="264">
        <v>0</v>
      </c>
      <c r="AV211" s="264">
        <v>0</v>
      </c>
      <c r="AW211" s="264">
        <v>0</v>
      </c>
      <c r="AX211" s="264">
        <v>0</v>
      </c>
      <c r="AY211" s="264">
        <v>0</v>
      </c>
      <c r="AZ211" s="264">
        <v>0</v>
      </c>
      <c r="BA211" s="264">
        <v>0</v>
      </c>
      <c r="BB211" s="265">
        <v>0</v>
      </c>
    </row>
    <row r="212" spans="2:54" s="213" customFormat="1" ht="13.15" customHeight="1" x14ac:dyDescent="0.2">
      <c r="B212" s="251" t="s">
        <v>718</v>
      </c>
      <c r="C212" s="252"/>
      <c r="D212" s="253"/>
      <c r="E212" s="254" t="s">
        <v>1005</v>
      </c>
      <c r="F212" s="252"/>
      <c r="G212" s="252"/>
      <c r="H212" s="255" t="s">
        <v>1006</v>
      </c>
      <c r="I212" s="256">
        <v>35431</v>
      </c>
      <c r="J212" s="257">
        <v>10</v>
      </c>
      <c r="K212" s="258">
        <v>12183.4453197405</v>
      </c>
      <c r="L212" s="259">
        <v>0</v>
      </c>
      <c r="M212" s="259">
        <v>0</v>
      </c>
      <c r="N212" s="259">
        <v>0</v>
      </c>
      <c r="O212" s="259">
        <v>12183.4453197405</v>
      </c>
      <c r="P212" s="259">
        <v>0</v>
      </c>
      <c r="Q212" s="259">
        <v>0</v>
      </c>
      <c r="R212" s="259">
        <v>12183.4453197405</v>
      </c>
      <c r="S212" s="259">
        <v>12183.4453197405</v>
      </c>
      <c r="T212" s="260">
        <v>0</v>
      </c>
      <c r="U212" s="261">
        <v>0</v>
      </c>
      <c r="V212" s="259">
        <v>0</v>
      </c>
      <c r="W212" s="259">
        <v>0</v>
      </c>
      <c r="X212" s="259">
        <v>0</v>
      </c>
      <c r="Y212" s="259">
        <v>0</v>
      </c>
      <c r="Z212" s="259">
        <v>0</v>
      </c>
      <c r="AA212" s="259">
        <v>0</v>
      </c>
      <c r="AB212" s="259">
        <v>0</v>
      </c>
      <c r="AC212" s="259">
        <v>0</v>
      </c>
      <c r="AD212" s="259">
        <v>0</v>
      </c>
      <c r="AE212" s="262">
        <v>0</v>
      </c>
      <c r="AF212" s="258">
        <v>12183.4453197405</v>
      </c>
      <c r="AG212" s="259">
        <v>0</v>
      </c>
      <c r="AH212" s="259">
        <v>0</v>
      </c>
      <c r="AI212" s="259">
        <v>0</v>
      </c>
      <c r="AJ212" s="259">
        <v>12183.4453197405</v>
      </c>
      <c r="AK212" s="259">
        <v>0</v>
      </c>
      <c r="AL212" s="259">
        <v>0</v>
      </c>
      <c r="AM212" s="259">
        <v>12183.4453197405</v>
      </c>
      <c r="AN212" s="259">
        <v>12183.4453197405</v>
      </c>
      <c r="AO212" s="262">
        <v>0</v>
      </c>
      <c r="AP212" s="247"/>
      <c r="AQ212" s="263">
        <v>0</v>
      </c>
      <c r="AR212" s="264">
        <v>0</v>
      </c>
      <c r="AS212" s="264">
        <v>0</v>
      </c>
      <c r="AT212" s="264">
        <v>0</v>
      </c>
      <c r="AU212" s="264">
        <v>0</v>
      </c>
      <c r="AV212" s="264">
        <v>0</v>
      </c>
      <c r="AW212" s="264">
        <v>0</v>
      </c>
      <c r="AX212" s="264">
        <v>0</v>
      </c>
      <c r="AY212" s="264">
        <v>0</v>
      </c>
      <c r="AZ212" s="264">
        <v>0</v>
      </c>
      <c r="BA212" s="264">
        <v>0</v>
      </c>
      <c r="BB212" s="265">
        <v>0</v>
      </c>
    </row>
    <row r="213" spans="2:54" s="213" customFormat="1" ht="13.15" customHeight="1" x14ac:dyDescent="0.2">
      <c r="B213" s="251" t="s">
        <v>772</v>
      </c>
      <c r="C213" s="252"/>
      <c r="D213" s="253"/>
      <c r="E213" s="254" t="s">
        <v>1007</v>
      </c>
      <c r="F213" s="252"/>
      <c r="G213" s="252"/>
      <c r="H213" s="255" t="s">
        <v>1008</v>
      </c>
      <c r="I213" s="256">
        <v>31778</v>
      </c>
      <c r="J213" s="257">
        <v>30</v>
      </c>
      <c r="K213" s="258">
        <v>63219.705746061169</v>
      </c>
      <c r="L213" s="259">
        <v>0</v>
      </c>
      <c r="M213" s="259">
        <v>0</v>
      </c>
      <c r="N213" s="259">
        <v>0</v>
      </c>
      <c r="O213" s="259">
        <v>63219.705746061169</v>
      </c>
      <c r="P213" s="259">
        <v>0</v>
      </c>
      <c r="Q213" s="259">
        <v>0</v>
      </c>
      <c r="R213" s="259">
        <v>63219.705746061169</v>
      </c>
      <c r="S213" s="259">
        <v>63219.705746061169</v>
      </c>
      <c r="T213" s="260">
        <v>0</v>
      </c>
      <c r="U213" s="261">
        <v>0</v>
      </c>
      <c r="V213" s="259">
        <v>0</v>
      </c>
      <c r="W213" s="259">
        <v>0</v>
      </c>
      <c r="X213" s="259">
        <v>0</v>
      </c>
      <c r="Y213" s="259">
        <v>0</v>
      </c>
      <c r="Z213" s="259">
        <v>0</v>
      </c>
      <c r="AA213" s="259">
        <v>0</v>
      </c>
      <c r="AB213" s="259">
        <v>0</v>
      </c>
      <c r="AC213" s="259">
        <v>0</v>
      </c>
      <c r="AD213" s="259">
        <v>0</v>
      </c>
      <c r="AE213" s="262">
        <v>0</v>
      </c>
      <c r="AF213" s="258">
        <v>63219.705746061169</v>
      </c>
      <c r="AG213" s="259">
        <v>0</v>
      </c>
      <c r="AH213" s="259">
        <v>0</v>
      </c>
      <c r="AI213" s="259">
        <v>0</v>
      </c>
      <c r="AJ213" s="259">
        <v>63219.705746061169</v>
      </c>
      <c r="AK213" s="259">
        <v>0</v>
      </c>
      <c r="AL213" s="259">
        <v>0</v>
      </c>
      <c r="AM213" s="259">
        <v>63219.705746061169</v>
      </c>
      <c r="AN213" s="259">
        <v>63219.705746061169</v>
      </c>
      <c r="AO213" s="262">
        <v>0</v>
      </c>
      <c r="AP213" s="247"/>
      <c r="AQ213" s="263">
        <v>0</v>
      </c>
      <c r="AR213" s="264">
        <v>0</v>
      </c>
      <c r="AS213" s="264">
        <v>0</v>
      </c>
      <c r="AT213" s="264">
        <v>0</v>
      </c>
      <c r="AU213" s="264">
        <v>0</v>
      </c>
      <c r="AV213" s="264">
        <v>0</v>
      </c>
      <c r="AW213" s="264">
        <v>0</v>
      </c>
      <c r="AX213" s="264">
        <v>0</v>
      </c>
      <c r="AY213" s="264">
        <v>0</v>
      </c>
      <c r="AZ213" s="264">
        <v>0</v>
      </c>
      <c r="BA213" s="264">
        <v>0</v>
      </c>
      <c r="BB213" s="265">
        <v>0</v>
      </c>
    </row>
    <row r="214" spans="2:54" s="213" customFormat="1" ht="13.15" customHeight="1" x14ac:dyDescent="0.2">
      <c r="B214" s="251" t="s">
        <v>718</v>
      </c>
      <c r="C214" s="252"/>
      <c r="D214" s="253"/>
      <c r="E214" s="254" t="s">
        <v>1009</v>
      </c>
      <c r="F214" s="252"/>
      <c r="G214" s="252"/>
      <c r="H214" s="255" t="s">
        <v>1010</v>
      </c>
      <c r="I214" s="256">
        <v>29587</v>
      </c>
      <c r="J214" s="257">
        <v>10</v>
      </c>
      <c r="K214" s="258">
        <v>10025.48656163114</v>
      </c>
      <c r="L214" s="259">
        <v>0</v>
      </c>
      <c r="M214" s="259">
        <v>0</v>
      </c>
      <c r="N214" s="259">
        <v>0</v>
      </c>
      <c r="O214" s="259">
        <v>10025.48656163114</v>
      </c>
      <c r="P214" s="259">
        <v>0</v>
      </c>
      <c r="Q214" s="259">
        <v>0</v>
      </c>
      <c r="R214" s="259">
        <v>10025.48656163114</v>
      </c>
      <c r="S214" s="259">
        <v>10025.48656163114</v>
      </c>
      <c r="T214" s="260">
        <v>0</v>
      </c>
      <c r="U214" s="261">
        <v>0</v>
      </c>
      <c r="V214" s="259">
        <v>0</v>
      </c>
      <c r="W214" s="259">
        <v>0</v>
      </c>
      <c r="X214" s="259">
        <v>0</v>
      </c>
      <c r="Y214" s="259">
        <v>0</v>
      </c>
      <c r="Z214" s="259">
        <v>0</v>
      </c>
      <c r="AA214" s="259">
        <v>0</v>
      </c>
      <c r="AB214" s="259">
        <v>0</v>
      </c>
      <c r="AC214" s="259">
        <v>0</v>
      </c>
      <c r="AD214" s="259">
        <v>0</v>
      </c>
      <c r="AE214" s="262">
        <v>0</v>
      </c>
      <c r="AF214" s="258">
        <v>10025.48656163114</v>
      </c>
      <c r="AG214" s="259">
        <v>0</v>
      </c>
      <c r="AH214" s="259">
        <v>0</v>
      </c>
      <c r="AI214" s="259">
        <v>0</v>
      </c>
      <c r="AJ214" s="259">
        <v>10025.48656163114</v>
      </c>
      <c r="AK214" s="259">
        <v>0</v>
      </c>
      <c r="AL214" s="259">
        <v>0</v>
      </c>
      <c r="AM214" s="259">
        <v>10025.48656163114</v>
      </c>
      <c r="AN214" s="259">
        <v>10025.48656163114</v>
      </c>
      <c r="AO214" s="262">
        <v>0</v>
      </c>
      <c r="AP214" s="247"/>
      <c r="AQ214" s="263">
        <v>0</v>
      </c>
      <c r="AR214" s="264">
        <v>0</v>
      </c>
      <c r="AS214" s="264">
        <v>0</v>
      </c>
      <c r="AT214" s="264">
        <v>0</v>
      </c>
      <c r="AU214" s="264">
        <v>0</v>
      </c>
      <c r="AV214" s="264">
        <v>0</v>
      </c>
      <c r="AW214" s="264">
        <v>0</v>
      </c>
      <c r="AX214" s="264">
        <v>0</v>
      </c>
      <c r="AY214" s="264">
        <v>0</v>
      </c>
      <c r="AZ214" s="264">
        <v>0</v>
      </c>
      <c r="BA214" s="264">
        <v>0</v>
      </c>
      <c r="BB214" s="265">
        <v>0</v>
      </c>
    </row>
    <row r="215" spans="2:54" s="213" customFormat="1" ht="13.15" customHeight="1" x14ac:dyDescent="0.2">
      <c r="B215" s="251" t="s">
        <v>718</v>
      </c>
      <c r="C215" s="252"/>
      <c r="D215" s="253"/>
      <c r="E215" s="254" t="s">
        <v>1011</v>
      </c>
      <c r="F215" s="252"/>
      <c r="G215" s="252"/>
      <c r="H215" s="255" t="s">
        <v>1012</v>
      </c>
      <c r="I215" s="256">
        <v>27395</v>
      </c>
      <c r="J215" s="257">
        <v>10</v>
      </c>
      <c r="K215" s="258">
        <v>1041.4735866543097</v>
      </c>
      <c r="L215" s="259">
        <v>0</v>
      </c>
      <c r="M215" s="259">
        <v>0</v>
      </c>
      <c r="N215" s="259">
        <v>0</v>
      </c>
      <c r="O215" s="259">
        <v>1041.4735866543097</v>
      </c>
      <c r="P215" s="259">
        <v>0</v>
      </c>
      <c r="Q215" s="259">
        <v>0</v>
      </c>
      <c r="R215" s="259">
        <v>1041.4735866543097</v>
      </c>
      <c r="S215" s="259">
        <v>1041.4735866543097</v>
      </c>
      <c r="T215" s="260">
        <v>0</v>
      </c>
      <c r="U215" s="261">
        <v>0</v>
      </c>
      <c r="V215" s="259">
        <v>0</v>
      </c>
      <c r="W215" s="259">
        <v>0</v>
      </c>
      <c r="X215" s="259">
        <v>0</v>
      </c>
      <c r="Y215" s="259">
        <v>0</v>
      </c>
      <c r="Z215" s="259">
        <v>0</v>
      </c>
      <c r="AA215" s="259">
        <v>0</v>
      </c>
      <c r="AB215" s="259">
        <v>0</v>
      </c>
      <c r="AC215" s="259">
        <v>0</v>
      </c>
      <c r="AD215" s="259">
        <v>0</v>
      </c>
      <c r="AE215" s="262">
        <v>0</v>
      </c>
      <c r="AF215" s="258">
        <v>1041.4735866543097</v>
      </c>
      <c r="AG215" s="259">
        <v>0</v>
      </c>
      <c r="AH215" s="259">
        <v>0</v>
      </c>
      <c r="AI215" s="259">
        <v>0</v>
      </c>
      <c r="AJ215" s="259">
        <v>1041.4735866543097</v>
      </c>
      <c r="AK215" s="259">
        <v>0</v>
      </c>
      <c r="AL215" s="259">
        <v>0</v>
      </c>
      <c r="AM215" s="259">
        <v>1041.4735866543097</v>
      </c>
      <c r="AN215" s="259">
        <v>1041.4735866543097</v>
      </c>
      <c r="AO215" s="262">
        <v>0</v>
      </c>
      <c r="AP215" s="247"/>
      <c r="AQ215" s="263">
        <v>0</v>
      </c>
      <c r="AR215" s="264">
        <v>0</v>
      </c>
      <c r="AS215" s="264">
        <v>0</v>
      </c>
      <c r="AT215" s="264">
        <v>0</v>
      </c>
      <c r="AU215" s="264">
        <v>0</v>
      </c>
      <c r="AV215" s="264">
        <v>0</v>
      </c>
      <c r="AW215" s="264">
        <v>0</v>
      </c>
      <c r="AX215" s="264">
        <v>0</v>
      </c>
      <c r="AY215" s="264">
        <v>0</v>
      </c>
      <c r="AZ215" s="264">
        <v>0</v>
      </c>
      <c r="BA215" s="264">
        <v>0</v>
      </c>
      <c r="BB215" s="265">
        <v>0</v>
      </c>
    </row>
    <row r="216" spans="2:54" s="213" customFormat="1" ht="13.15" customHeight="1" x14ac:dyDescent="0.2">
      <c r="B216" s="251" t="s">
        <v>718</v>
      </c>
      <c r="C216" s="252"/>
      <c r="D216" s="253"/>
      <c r="E216" s="254" t="s">
        <v>1013</v>
      </c>
      <c r="F216" s="252"/>
      <c r="G216" s="252"/>
      <c r="H216" s="255" t="s">
        <v>1014</v>
      </c>
      <c r="I216" s="256">
        <v>35065</v>
      </c>
      <c r="J216" s="257">
        <v>10</v>
      </c>
      <c r="K216" s="258">
        <v>16623.030583873959</v>
      </c>
      <c r="L216" s="259">
        <v>0</v>
      </c>
      <c r="M216" s="259">
        <v>0</v>
      </c>
      <c r="N216" s="259">
        <v>0</v>
      </c>
      <c r="O216" s="259">
        <v>16623.030583873959</v>
      </c>
      <c r="P216" s="259">
        <v>0</v>
      </c>
      <c r="Q216" s="259">
        <v>0</v>
      </c>
      <c r="R216" s="259">
        <v>16623.030583873959</v>
      </c>
      <c r="S216" s="259">
        <v>15700.141913809082</v>
      </c>
      <c r="T216" s="260">
        <v>922.88867006487635</v>
      </c>
      <c r="U216" s="261">
        <v>0</v>
      </c>
      <c r="V216" s="259">
        <v>0</v>
      </c>
      <c r="W216" s="259">
        <v>0</v>
      </c>
      <c r="X216" s="259">
        <v>0</v>
      </c>
      <c r="Y216" s="259">
        <v>0</v>
      </c>
      <c r="Z216" s="259">
        <v>0</v>
      </c>
      <c r="AA216" s="259">
        <v>0</v>
      </c>
      <c r="AB216" s="259">
        <v>0</v>
      </c>
      <c r="AC216" s="259">
        <v>1662.3030583873958</v>
      </c>
      <c r="AD216" s="259">
        <v>-1662.3030583873958</v>
      </c>
      <c r="AE216" s="262">
        <v>1662.3030583873958</v>
      </c>
      <c r="AF216" s="258">
        <v>16623.030583873959</v>
      </c>
      <c r="AG216" s="259">
        <v>0</v>
      </c>
      <c r="AH216" s="259">
        <v>0</v>
      </c>
      <c r="AI216" s="259">
        <v>0</v>
      </c>
      <c r="AJ216" s="259">
        <v>16623.030583873959</v>
      </c>
      <c r="AK216" s="259">
        <v>0</v>
      </c>
      <c r="AL216" s="259">
        <v>0</v>
      </c>
      <c r="AM216" s="259">
        <v>16623.030583873959</v>
      </c>
      <c r="AN216" s="259">
        <v>14037.838855421687</v>
      </c>
      <c r="AO216" s="262">
        <v>2585.1917284522715</v>
      </c>
      <c r="AP216" s="247"/>
      <c r="AQ216" s="263">
        <v>0</v>
      </c>
      <c r="AR216" s="264">
        <v>0</v>
      </c>
      <c r="AS216" s="264">
        <v>0</v>
      </c>
      <c r="AT216" s="264">
        <v>0</v>
      </c>
      <c r="AU216" s="264">
        <v>0</v>
      </c>
      <c r="AV216" s="264">
        <v>0</v>
      </c>
      <c r="AW216" s="264">
        <v>0</v>
      </c>
      <c r="AX216" s="264">
        <v>0</v>
      </c>
      <c r="AY216" s="264">
        <v>0</v>
      </c>
      <c r="AZ216" s="264">
        <v>0</v>
      </c>
      <c r="BA216" s="264">
        <v>2585.1917284264196</v>
      </c>
      <c r="BB216" s="265">
        <v>0</v>
      </c>
    </row>
    <row r="217" spans="2:54" s="213" customFormat="1" ht="13.15" customHeight="1" x14ac:dyDescent="0.2">
      <c r="B217" s="251" t="s">
        <v>772</v>
      </c>
      <c r="C217" s="252"/>
      <c r="D217" s="253"/>
      <c r="E217" s="254" t="s">
        <v>1015</v>
      </c>
      <c r="F217" s="252"/>
      <c r="G217" s="252"/>
      <c r="H217" s="255" t="s">
        <v>1016</v>
      </c>
      <c r="I217" s="256">
        <v>29587</v>
      </c>
      <c r="J217" s="257">
        <v>30</v>
      </c>
      <c r="K217" s="258">
        <v>4299.1195551436513</v>
      </c>
      <c r="L217" s="259">
        <v>0</v>
      </c>
      <c r="M217" s="259">
        <v>0</v>
      </c>
      <c r="N217" s="259">
        <v>0</v>
      </c>
      <c r="O217" s="259">
        <v>4299.1195551436513</v>
      </c>
      <c r="P217" s="259">
        <v>0</v>
      </c>
      <c r="Q217" s="259">
        <v>0</v>
      </c>
      <c r="R217" s="259">
        <v>4299.1195551436513</v>
      </c>
      <c r="S217" s="259">
        <v>4299.1195551436513</v>
      </c>
      <c r="T217" s="260">
        <v>0</v>
      </c>
      <c r="U217" s="261">
        <v>0</v>
      </c>
      <c r="V217" s="259">
        <v>0</v>
      </c>
      <c r="W217" s="259">
        <v>0</v>
      </c>
      <c r="X217" s="259">
        <v>0</v>
      </c>
      <c r="Y217" s="259">
        <v>0</v>
      </c>
      <c r="Z217" s="259">
        <v>0</v>
      </c>
      <c r="AA217" s="259">
        <v>0</v>
      </c>
      <c r="AB217" s="259">
        <v>0</v>
      </c>
      <c r="AC217" s="259">
        <v>0</v>
      </c>
      <c r="AD217" s="259">
        <v>0</v>
      </c>
      <c r="AE217" s="262">
        <v>0</v>
      </c>
      <c r="AF217" s="258">
        <v>4299.1195551436513</v>
      </c>
      <c r="AG217" s="259">
        <v>0</v>
      </c>
      <c r="AH217" s="259">
        <v>0</v>
      </c>
      <c r="AI217" s="259">
        <v>0</v>
      </c>
      <c r="AJ217" s="259">
        <v>4299.1195551436513</v>
      </c>
      <c r="AK217" s="259">
        <v>0</v>
      </c>
      <c r="AL217" s="259">
        <v>0</v>
      </c>
      <c r="AM217" s="259">
        <v>4299.1195551436513</v>
      </c>
      <c r="AN217" s="259">
        <v>4299.1195551436513</v>
      </c>
      <c r="AO217" s="262">
        <v>0</v>
      </c>
      <c r="AP217" s="247"/>
      <c r="AQ217" s="263">
        <v>0</v>
      </c>
      <c r="AR217" s="264">
        <v>0</v>
      </c>
      <c r="AS217" s="264">
        <v>0</v>
      </c>
      <c r="AT217" s="264">
        <v>0</v>
      </c>
      <c r="AU217" s="264">
        <v>0</v>
      </c>
      <c r="AV217" s="264">
        <v>0</v>
      </c>
      <c r="AW217" s="264">
        <v>0</v>
      </c>
      <c r="AX217" s="264">
        <v>0</v>
      </c>
      <c r="AY217" s="264">
        <v>0</v>
      </c>
      <c r="AZ217" s="264">
        <v>0</v>
      </c>
      <c r="BA217" s="264">
        <v>0</v>
      </c>
      <c r="BB217" s="265">
        <v>0</v>
      </c>
    </row>
    <row r="218" spans="2:54" s="213" customFormat="1" ht="13.15" customHeight="1" x14ac:dyDescent="0.2">
      <c r="B218" s="251" t="s">
        <v>817</v>
      </c>
      <c r="C218" s="252"/>
      <c r="D218" s="253"/>
      <c r="E218" s="254" t="s">
        <v>1017</v>
      </c>
      <c r="F218" s="252"/>
      <c r="G218" s="252"/>
      <c r="H218" s="255" t="s">
        <v>1018</v>
      </c>
      <c r="I218" s="256">
        <v>29587</v>
      </c>
      <c r="J218" s="257">
        <v>7</v>
      </c>
      <c r="K218" s="258">
        <v>2068.7557924003709</v>
      </c>
      <c r="L218" s="259">
        <v>0</v>
      </c>
      <c r="M218" s="259">
        <v>0</v>
      </c>
      <c r="N218" s="259">
        <v>0</v>
      </c>
      <c r="O218" s="259">
        <v>2068.7557924003709</v>
      </c>
      <c r="P218" s="259">
        <v>0</v>
      </c>
      <c r="Q218" s="259">
        <v>0</v>
      </c>
      <c r="R218" s="259">
        <v>2068.7557924003709</v>
      </c>
      <c r="S218" s="259">
        <v>2068.7557924003709</v>
      </c>
      <c r="T218" s="260">
        <v>0</v>
      </c>
      <c r="U218" s="261">
        <v>0</v>
      </c>
      <c r="V218" s="259">
        <v>0</v>
      </c>
      <c r="W218" s="259">
        <v>0</v>
      </c>
      <c r="X218" s="259">
        <v>0</v>
      </c>
      <c r="Y218" s="259">
        <v>0</v>
      </c>
      <c r="Z218" s="259">
        <v>0</v>
      </c>
      <c r="AA218" s="259">
        <v>0</v>
      </c>
      <c r="AB218" s="259">
        <v>0</v>
      </c>
      <c r="AC218" s="259">
        <v>0</v>
      </c>
      <c r="AD218" s="259">
        <v>0</v>
      </c>
      <c r="AE218" s="262">
        <v>0</v>
      </c>
      <c r="AF218" s="258">
        <v>2068.7557924003709</v>
      </c>
      <c r="AG218" s="259">
        <v>0</v>
      </c>
      <c r="AH218" s="259">
        <v>0</v>
      </c>
      <c r="AI218" s="259">
        <v>0</v>
      </c>
      <c r="AJ218" s="259">
        <v>2068.7557924003709</v>
      </c>
      <c r="AK218" s="259">
        <v>0</v>
      </c>
      <c r="AL218" s="259">
        <v>0</v>
      </c>
      <c r="AM218" s="259">
        <v>2068.7557924003709</v>
      </c>
      <c r="AN218" s="259">
        <v>2068.7557924003709</v>
      </c>
      <c r="AO218" s="262">
        <v>0</v>
      </c>
      <c r="AP218" s="247"/>
      <c r="AQ218" s="263">
        <v>0</v>
      </c>
      <c r="AR218" s="264">
        <v>0</v>
      </c>
      <c r="AS218" s="264">
        <v>0</v>
      </c>
      <c r="AT218" s="264">
        <v>0</v>
      </c>
      <c r="AU218" s="264">
        <v>0</v>
      </c>
      <c r="AV218" s="264">
        <v>0</v>
      </c>
      <c r="AW218" s="264">
        <v>0</v>
      </c>
      <c r="AX218" s="264">
        <v>0</v>
      </c>
      <c r="AY218" s="264">
        <v>0</v>
      </c>
      <c r="AZ218" s="264">
        <v>0</v>
      </c>
      <c r="BA218" s="264">
        <v>0</v>
      </c>
      <c r="BB218" s="265">
        <v>0</v>
      </c>
    </row>
    <row r="219" spans="2:54" s="213" customFormat="1" ht="13.15" customHeight="1" x14ac:dyDescent="0.2">
      <c r="B219" s="251" t="s">
        <v>718</v>
      </c>
      <c r="C219" s="252"/>
      <c r="D219" s="253"/>
      <c r="E219" s="254" t="s">
        <v>1019</v>
      </c>
      <c r="F219" s="252"/>
      <c r="G219" s="252"/>
      <c r="H219" s="255" t="s">
        <v>1020</v>
      </c>
      <c r="I219" s="256">
        <v>29221</v>
      </c>
      <c r="J219" s="257">
        <v>10</v>
      </c>
      <c r="K219" s="258">
        <v>9602.0620945319752</v>
      </c>
      <c r="L219" s="259">
        <v>0</v>
      </c>
      <c r="M219" s="259">
        <v>0</v>
      </c>
      <c r="N219" s="259">
        <v>0</v>
      </c>
      <c r="O219" s="259">
        <v>9602.0620945319752</v>
      </c>
      <c r="P219" s="259">
        <v>0</v>
      </c>
      <c r="Q219" s="259">
        <v>0</v>
      </c>
      <c r="R219" s="259">
        <v>9602.0620945319752</v>
      </c>
      <c r="S219" s="259">
        <v>9602.0620945319752</v>
      </c>
      <c r="T219" s="260">
        <v>0</v>
      </c>
      <c r="U219" s="261">
        <v>0</v>
      </c>
      <c r="V219" s="259">
        <v>0</v>
      </c>
      <c r="W219" s="259">
        <v>0</v>
      </c>
      <c r="X219" s="259">
        <v>0</v>
      </c>
      <c r="Y219" s="259">
        <v>0</v>
      </c>
      <c r="Z219" s="259">
        <v>0</v>
      </c>
      <c r="AA219" s="259">
        <v>0</v>
      </c>
      <c r="AB219" s="259">
        <v>0</v>
      </c>
      <c r="AC219" s="259">
        <v>0</v>
      </c>
      <c r="AD219" s="259">
        <v>0</v>
      </c>
      <c r="AE219" s="262">
        <v>0</v>
      </c>
      <c r="AF219" s="258">
        <v>9602.0620945319752</v>
      </c>
      <c r="AG219" s="259">
        <v>0</v>
      </c>
      <c r="AH219" s="259">
        <v>0</v>
      </c>
      <c r="AI219" s="259">
        <v>0</v>
      </c>
      <c r="AJ219" s="259">
        <v>9602.0620945319752</v>
      </c>
      <c r="AK219" s="259">
        <v>0</v>
      </c>
      <c r="AL219" s="259">
        <v>0</v>
      </c>
      <c r="AM219" s="259">
        <v>9602.0620945319752</v>
      </c>
      <c r="AN219" s="259">
        <v>9602.0620945319752</v>
      </c>
      <c r="AO219" s="262">
        <v>0</v>
      </c>
      <c r="AP219" s="247"/>
      <c r="AQ219" s="263">
        <v>0</v>
      </c>
      <c r="AR219" s="264">
        <v>0</v>
      </c>
      <c r="AS219" s="264">
        <v>0</v>
      </c>
      <c r="AT219" s="264">
        <v>0</v>
      </c>
      <c r="AU219" s="264">
        <v>0</v>
      </c>
      <c r="AV219" s="264">
        <v>0</v>
      </c>
      <c r="AW219" s="264">
        <v>0</v>
      </c>
      <c r="AX219" s="264">
        <v>0</v>
      </c>
      <c r="AY219" s="264">
        <v>0</v>
      </c>
      <c r="AZ219" s="264">
        <v>0</v>
      </c>
      <c r="BA219" s="264">
        <v>0</v>
      </c>
      <c r="BB219" s="265">
        <v>0</v>
      </c>
    </row>
    <row r="220" spans="2:54" s="213" customFormat="1" ht="13.15" customHeight="1" x14ac:dyDescent="0.2">
      <c r="B220" s="251" t="s">
        <v>655</v>
      </c>
      <c r="C220" s="252"/>
      <c r="D220" s="253"/>
      <c r="E220" s="254" t="s">
        <v>1021</v>
      </c>
      <c r="F220" s="252"/>
      <c r="G220" s="252"/>
      <c r="H220" s="255" t="s">
        <v>1022</v>
      </c>
      <c r="I220" s="256">
        <v>26665</v>
      </c>
      <c r="J220" s="257">
        <v>50</v>
      </c>
      <c r="K220" s="258">
        <v>1466.9253938832253</v>
      </c>
      <c r="L220" s="259">
        <v>0</v>
      </c>
      <c r="M220" s="259">
        <v>0</v>
      </c>
      <c r="N220" s="259">
        <v>0</v>
      </c>
      <c r="O220" s="259">
        <v>1466.9253938832253</v>
      </c>
      <c r="P220" s="259">
        <v>0</v>
      </c>
      <c r="Q220" s="259">
        <v>0</v>
      </c>
      <c r="R220" s="259">
        <v>1466.9253938832253</v>
      </c>
      <c r="S220" s="259">
        <v>1466.9253938832253</v>
      </c>
      <c r="T220" s="260">
        <v>0</v>
      </c>
      <c r="U220" s="261">
        <v>0</v>
      </c>
      <c r="V220" s="259">
        <v>0</v>
      </c>
      <c r="W220" s="259">
        <v>0</v>
      </c>
      <c r="X220" s="259">
        <v>0</v>
      </c>
      <c r="Y220" s="259">
        <v>0</v>
      </c>
      <c r="Z220" s="259">
        <v>0</v>
      </c>
      <c r="AA220" s="259">
        <v>0</v>
      </c>
      <c r="AB220" s="259">
        <v>0</v>
      </c>
      <c r="AC220" s="259">
        <v>0</v>
      </c>
      <c r="AD220" s="259">
        <v>0</v>
      </c>
      <c r="AE220" s="262">
        <v>0</v>
      </c>
      <c r="AF220" s="258">
        <v>1466.9253938832253</v>
      </c>
      <c r="AG220" s="259">
        <v>0</v>
      </c>
      <c r="AH220" s="259">
        <v>0</v>
      </c>
      <c r="AI220" s="259">
        <v>0</v>
      </c>
      <c r="AJ220" s="259">
        <v>1466.9253938832253</v>
      </c>
      <c r="AK220" s="259">
        <v>0</v>
      </c>
      <c r="AL220" s="259">
        <v>0</v>
      </c>
      <c r="AM220" s="259">
        <v>1466.9253938832253</v>
      </c>
      <c r="AN220" s="259">
        <v>1466.9253938832253</v>
      </c>
      <c r="AO220" s="262">
        <v>0</v>
      </c>
      <c r="AP220" s="247"/>
      <c r="AQ220" s="263">
        <v>0</v>
      </c>
      <c r="AR220" s="264">
        <v>0</v>
      </c>
      <c r="AS220" s="264">
        <v>0</v>
      </c>
      <c r="AT220" s="264">
        <v>0</v>
      </c>
      <c r="AU220" s="264">
        <v>0</v>
      </c>
      <c r="AV220" s="264">
        <v>0</v>
      </c>
      <c r="AW220" s="264">
        <v>0</v>
      </c>
      <c r="AX220" s="264">
        <v>0</v>
      </c>
      <c r="AY220" s="264">
        <v>0</v>
      </c>
      <c r="AZ220" s="264">
        <v>0</v>
      </c>
      <c r="BA220" s="264">
        <v>0</v>
      </c>
      <c r="BB220" s="265">
        <v>0</v>
      </c>
    </row>
    <row r="221" spans="2:54" s="213" customFormat="1" ht="13.15" customHeight="1" x14ac:dyDescent="0.2">
      <c r="B221" s="251" t="s">
        <v>718</v>
      </c>
      <c r="C221" s="252"/>
      <c r="D221" s="253"/>
      <c r="E221" s="254" t="s">
        <v>1023</v>
      </c>
      <c r="F221" s="252"/>
      <c r="G221" s="252"/>
      <c r="H221" s="255" t="s">
        <v>1024</v>
      </c>
      <c r="I221" s="256">
        <v>33604</v>
      </c>
      <c r="J221" s="257">
        <v>10</v>
      </c>
      <c r="K221" s="258">
        <v>2479.7265987025025</v>
      </c>
      <c r="L221" s="259">
        <v>0</v>
      </c>
      <c r="M221" s="259">
        <v>0</v>
      </c>
      <c r="N221" s="259">
        <v>0</v>
      </c>
      <c r="O221" s="259">
        <v>2479.7265987025025</v>
      </c>
      <c r="P221" s="259">
        <v>0</v>
      </c>
      <c r="Q221" s="259">
        <v>0</v>
      </c>
      <c r="R221" s="259">
        <v>2479.7265987025025</v>
      </c>
      <c r="S221" s="259">
        <v>2479.7265987025025</v>
      </c>
      <c r="T221" s="260">
        <v>0</v>
      </c>
      <c r="U221" s="261">
        <v>0</v>
      </c>
      <c r="V221" s="259">
        <v>0</v>
      </c>
      <c r="W221" s="259">
        <v>0</v>
      </c>
      <c r="X221" s="259">
        <v>0</v>
      </c>
      <c r="Y221" s="259">
        <v>0</v>
      </c>
      <c r="Z221" s="259">
        <v>0</v>
      </c>
      <c r="AA221" s="259">
        <v>0</v>
      </c>
      <c r="AB221" s="259">
        <v>0</v>
      </c>
      <c r="AC221" s="259">
        <v>0</v>
      </c>
      <c r="AD221" s="259">
        <v>0</v>
      </c>
      <c r="AE221" s="262">
        <v>0</v>
      </c>
      <c r="AF221" s="258">
        <v>2479.7265987025025</v>
      </c>
      <c r="AG221" s="259">
        <v>0</v>
      </c>
      <c r="AH221" s="259">
        <v>0</v>
      </c>
      <c r="AI221" s="259">
        <v>0</v>
      </c>
      <c r="AJ221" s="259">
        <v>2479.7265987025025</v>
      </c>
      <c r="AK221" s="259">
        <v>0</v>
      </c>
      <c r="AL221" s="259">
        <v>0</v>
      </c>
      <c r="AM221" s="259">
        <v>2479.7265987025025</v>
      </c>
      <c r="AN221" s="259">
        <v>2479.7265987025025</v>
      </c>
      <c r="AO221" s="262">
        <v>0</v>
      </c>
      <c r="AP221" s="247"/>
      <c r="AQ221" s="263">
        <v>0</v>
      </c>
      <c r="AR221" s="264">
        <v>0</v>
      </c>
      <c r="AS221" s="264">
        <v>0</v>
      </c>
      <c r="AT221" s="264">
        <v>0</v>
      </c>
      <c r="AU221" s="264">
        <v>0</v>
      </c>
      <c r="AV221" s="264">
        <v>0</v>
      </c>
      <c r="AW221" s="264">
        <v>0</v>
      </c>
      <c r="AX221" s="264">
        <v>0</v>
      </c>
      <c r="AY221" s="264">
        <v>0</v>
      </c>
      <c r="AZ221" s="264">
        <v>0</v>
      </c>
      <c r="BA221" s="264">
        <v>0</v>
      </c>
      <c r="BB221" s="265">
        <v>0</v>
      </c>
    </row>
    <row r="222" spans="2:54" s="213" customFormat="1" ht="13.15" customHeight="1" x14ac:dyDescent="0.2">
      <c r="B222" s="251" t="s">
        <v>817</v>
      </c>
      <c r="C222" s="252"/>
      <c r="D222" s="253"/>
      <c r="E222" s="254" t="s">
        <v>1025</v>
      </c>
      <c r="F222" s="252"/>
      <c r="G222" s="252"/>
      <c r="H222" s="255" t="s">
        <v>1026</v>
      </c>
      <c r="I222" s="256">
        <v>33604</v>
      </c>
      <c r="J222" s="257">
        <v>7</v>
      </c>
      <c r="K222" s="258">
        <v>2577.0389249304912</v>
      </c>
      <c r="L222" s="259">
        <v>0</v>
      </c>
      <c r="M222" s="259">
        <v>0</v>
      </c>
      <c r="N222" s="259">
        <v>0</v>
      </c>
      <c r="O222" s="259">
        <v>2577.0389249304912</v>
      </c>
      <c r="P222" s="259">
        <v>0</v>
      </c>
      <c r="Q222" s="259">
        <v>0</v>
      </c>
      <c r="R222" s="259">
        <v>2577.0389249304912</v>
      </c>
      <c r="S222" s="259">
        <v>2577.0389249304912</v>
      </c>
      <c r="T222" s="260">
        <v>0</v>
      </c>
      <c r="U222" s="261">
        <v>0</v>
      </c>
      <c r="V222" s="259">
        <v>0</v>
      </c>
      <c r="W222" s="259">
        <v>0</v>
      </c>
      <c r="X222" s="259">
        <v>0</v>
      </c>
      <c r="Y222" s="259">
        <v>0</v>
      </c>
      <c r="Z222" s="259">
        <v>0</v>
      </c>
      <c r="AA222" s="259">
        <v>0</v>
      </c>
      <c r="AB222" s="259">
        <v>0</v>
      </c>
      <c r="AC222" s="259">
        <v>0</v>
      </c>
      <c r="AD222" s="259">
        <v>0</v>
      </c>
      <c r="AE222" s="262">
        <v>0</v>
      </c>
      <c r="AF222" s="258">
        <v>2577.0389249304912</v>
      </c>
      <c r="AG222" s="259">
        <v>0</v>
      </c>
      <c r="AH222" s="259">
        <v>0</v>
      </c>
      <c r="AI222" s="259">
        <v>0</v>
      </c>
      <c r="AJ222" s="259">
        <v>2577.0389249304912</v>
      </c>
      <c r="AK222" s="259">
        <v>0</v>
      </c>
      <c r="AL222" s="259">
        <v>0</v>
      </c>
      <c r="AM222" s="259">
        <v>2577.0389249304912</v>
      </c>
      <c r="AN222" s="259">
        <v>2577.0389249304912</v>
      </c>
      <c r="AO222" s="262">
        <v>0</v>
      </c>
      <c r="AP222" s="247"/>
      <c r="AQ222" s="263">
        <v>0</v>
      </c>
      <c r="AR222" s="264">
        <v>0</v>
      </c>
      <c r="AS222" s="264">
        <v>0</v>
      </c>
      <c r="AT222" s="264">
        <v>0</v>
      </c>
      <c r="AU222" s="264">
        <v>0</v>
      </c>
      <c r="AV222" s="264">
        <v>0</v>
      </c>
      <c r="AW222" s="264">
        <v>0</v>
      </c>
      <c r="AX222" s="264">
        <v>0</v>
      </c>
      <c r="AY222" s="264">
        <v>0</v>
      </c>
      <c r="AZ222" s="264">
        <v>0</v>
      </c>
      <c r="BA222" s="264">
        <v>0</v>
      </c>
      <c r="BB222" s="265">
        <v>0</v>
      </c>
    </row>
    <row r="223" spans="2:54" s="213" customFormat="1" ht="13.15" customHeight="1" x14ac:dyDescent="0.2">
      <c r="B223" s="251" t="s">
        <v>718</v>
      </c>
      <c r="C223" s="252"/>
      <c r="D223" s="253"/>
      <c r="E223" s="254" t="s">
        <v>1027</v>
      </c>
      <c r="F223" s="252"/>
      <c r="G223" s="252"/>
      <c r="H223" s="255" t="s">
        <v>1028</v>
      </c>
      <c r="I223" s="256">
        <v>37257</v>
      </c>
      <c r="J223" s="257">
        <v>10</v>
      </c>
      <c r="K223" s="258">
        <v>7902.7542863762746</v>
      </c>
      <c r="L223" s="259">
        <v>6058.5959221501389</v>
      </c>
      <c r="M223" s="259">
        <v>0</v>
      </c>
      <c r="N223" s="259">
        <v>0</v>
      </c>
      <c r="O223" s="259">
        <v>1844.1583642261357</v>
      </c>
      <c r="P223" s="259">
        <v>0</v>
      </c>
      <c r="Q223" s="259">
        <v>0</v>
      </c>
      <c r="R223" s="259">
        <v>1844.1583642261357</v>
      </c>
      <c r="S223" s="259">
        <v>430.34617414439094</v>
      </c>
      <c r="T223" s="260">
        <v>1413.8121900817448</v>
      </c>
      <c r="U223" s="261">
        <v>0</v>
      </c>
      <c r="V223" s="259">
        <v>0</v>
      </c>
      <c r="W223" s="259">
        <v>0</v>
      </c>
      <c r="X223" s="259">
        <v>0</v>
      </c>
      <c r="Y223" s="259">
        <v>0</v>
      </c>
      <c r="Z223" s="259">
        <v>0</v>
      </c>
      <c r="AA223" s="259">
        <v>0</v>
      </c>
      <c r="AB223" s="259">
        <v>0</v>
      </c>
      <c r="AC223" s="259">
        <v>790.27542863762744</v>
      </c>
      <c r="AD223" s="259">
        <v>-790.27542863762744</v>
      </c>
      <c r="AE223" s="262">
        <v>790.27542863762744</v>
      </c>
      <c r="AF223" s="258">
        <v>7902.7542863762746</v>
      </c>
      <c r="AG223" s="259">
        <v>6058.5959221501389</v>
      </c>
      <c r="AH223" s="259">
        <v>0</v>
      </c>
      <c r="AI223" s="259">
        <v>0</v>
      </c>
      <c r="AJ223" s="259">
        <v>1844.1583642261357</v>
      </c>
      <c r="AK223" s="259">
        <v>0</v>
      </c>
      <c r="AL223" s="259">
        <v>0</v>
      </c>
      <c r="AM223" s="259">
        <v>1844.1583642261357</v>
      </c>
      <c r="AN223" s="259">
        <v>-359.9292544932365</v>
      </c>
      <c r="AO223" s="262">
        <v>2204.0876187193721</v>
      </c>
      <c r="AP223" s="247"/>
      <c r="AQ223" s="263">
        <v>0</v>
      </c>
      <c r="AR223" s="264">
        <v>0</v>
      </c>
      <c r="AS223" s="264">
        <v>0</v>
      </c>
      <c r="AT223" s="264">
        <v>0</v>
      </c>
      <c r="AU223" s="264">
        <v>0</v>
      </c>
      <c r="AV223" s="264">
        <v>0</v>
      </c>
      <c r="AW223" s="264">
        <v>0</v>
      </c>
      <c r="AX223" s="264">
        <v>0</v>
      </c>
      <c r="AY223" s="264">
        <v>0</v>
      </c>
      <c r="AZ223" s="264">
        <v>0</v>
      </c>
      <c r="BA223" s="264">
        <v>2204.0876186973314</v>
      </c>
      <c r="BB223" s="265">
        <v>0</v>
      </c>
    </row>
    <row r="224" spans="2:54" s="213" customFormat="1" ht="13.15" customHeight="1" x14ac:dyDescent="0.2">
      <c r="B224" s="251" t="s">
        <v>655</v>
      </c>
      <c r="C224" s="252"/>
      <c r="D224" s="253"/>
      <c r="E224" s="254" t="s">
        <v>1029</v>
      </c>
      <c r="F224" s="252"/>
      <c r="G224" s="252"/>
      <c r="H224" s="255" t="s">
        <v>1030</v>
      </c>
      <c r="I224" s="256">
        <v>31413</v>
      </c>
      <c r="J224" s="257">
        <v>50</v>
      </c>
      <c r="K224" s="258">
        <v>7100.9036144578313</v>
      </c>
      <c r="L224" s="259">
        <v>0</v>
      </c>
      <c r="M224" s="259">
        <v>0</v>
      </c>
      <c r="N224" s="259">
        <v>0</v>
      </c>
      <c r="O224" s="259">
        <v>7100.9036144578313</v>
      </c>
      <c r="P224" s="259">
        <v>0</v>
      </c>
      <c r="Q224" s="259">
        <v>0</v>
      </c>
      <c r="R224" s="259">
        <v>7100.9036144578313</v>
      </c>
      <c r="S224" s="259">
        <v>6173.1271238801355</v>
      </c>
      <c r="T224" s="260">
        <v>927.77649057769577</v>
      </c>
      <c r="U224" s="261">
        <v>-7100.9036144578313</v>
      </c>
      <c r="V224" s="259">
        <v>0</v>
      </c>
      <c r="W224" s="259">
        <v>0</v>
      </c>
      <c r="X224" s="259">
        <v>0</v>
      </c>
      <c r="Y224" s="259">
        <v>-7100.9036144578313</v>
      </c>
      <c r="Z224" s="259">
        <v>0</v>
      </c>
      <c r="AA224" s="259">
        <v>0</v>
      </c>
      <c r="AB224" s="259">
        <v>-7100.9036144578313</v>
      </c>
      <c r="AC224" s="259">
        <v>0</v>
      </c>
      <c r="AD224" s="259">
        <v>-6173.1271238801355</v>
      </c>
      <c r="AE224" s="262">
        <v>-927.77649057769577</v>
      </c>
      <c r="AF224" s="258">
        <v>0</v>
      </c>
      <c r="AG224" s="259">
        <v>0</v>
      </c>
      <c r="AH224" s="259">
        <v>0</v>
      </c>
      <c r="AI224" s="259">
        <v>0</v>
      </c>
      <c r="AJ224" s="259">
        <v>0</v>
      </c>
      <c r="AK224" s="259">
        <v>0</v>
      </c>
      <c r="AL224" s="259">
        <v>0</v>
      </c>
      <c r="AM224" s="259">
        <v>0</v>
      </c>
      <c r="AN224" s="259">
        <v>0</v>
      </c>
      <c r="AO224" s="262">
        <v>0</v>
      </c>
      <c r="AP224" s="247"/>
      <c r="AQ224" s="263">
        <v>0</v>
      </c>
      <c r="AR224" s="264">
        <v>0</v>
      </c>
      <c r="AS224" s="264">
        <v>0</v>
      </c>
      <c r="AT224" s="264">
        <v>0</v>
      </c>
      <c r="AU224" s="264">
        <v>0</v>
      </c>
      <c r="AV224" s="264">
        <v>0</v>
      </c>
      <c r="AW224" s="264">
        <v>0</v>
      </c>
      <c r="AX224" s="264">
        <v>0</v>
      </c>
      <c r="AY224" s="264">
        <v>0</v>
      </c>
      <c r="AZ224" s="264">
        <v>0</v>
      </c>
      <c r="BA224" s="264">
        <v>0</v>
      </c>
      <c r="BB224" s="265">
        <v>0</v>
      </c>
    </row>
    <row r="225" spans="2:54" s="213" customFormat="1" ht="13.15" customHeight="1" x14ac:dyDescent="0.2">
      <c r="B225" s="251" t="s">
        <v>643</v>
      </c>
      <c r="C225" s="252"/>
      <c r="D225" s="253"/>
      <c r="E225" s="254" t="s">
        <v>1031</v>
      </c>
      <c r="F225" s="252"/>
      <c r="G225" s="252"/>
      <c r="H225" s="255" t="s">
        <v>1032</v>
      </c>
      <c r="I225" s="256">
        <v>30682</v>
      </c>
      <c r="J225" s="257">
        <v>50</v>
      </c>
      <c r="K225" s="258">
        <v>4007.7618164967562</v>
      </c>
      <c r="L225" s="259">
        <v>0</v>
      </c>
      <c r="M225" s="259">
        <v>0</v>
      </c>
      <c r="N225" s="259">
        <v>0</v>
      </c>
      <c r="O225" s="259">
        <v>4007.7618164967562</v>
      </c>
      <c r="P225" s="259">
        <v>0</v>
      </c>
      <c r="Q225" s="259">
        <v>0</v>
      </c>
      <c r="R225" s="259">
        <v>4007.7618164967562</v>
      </c>
      <c r="S225" s="259">
        <v>4007.7618164967562</v>
      </c>
      <c r="T225" s="260">
        <v>0</v>
      </c>
      <c r="U225" s="261">
        <v>0</v>
      </c>
      <c r="V225" s="259">
        <v>0</v>
      </c>
      <c r="W225" s="259">
        <v>0</v>
      </c>
      <c r="X225" s="259">
        <v>0</v>
      </c>
      <c r="Y225" s="259">
        <v>0</v>
      </c>
      <c r="Z225" s="259">
        <v>0</v>
      </c>
      <c r="AA225" s="259">
        <v>0</v>
      </c>
      <c r="AB225" s="259">
        <v>0</v>
      </c>
      <c r="AC225" s="259">
        <v>0</v>
      </c>
      <c r="AD225" s="259">
        <v>0</v>
      </c>
      <c r="AE225" s="262">
        <v>0</v>
      </c>
      <c r="AF225" s="258">
        <v>4007.7618164967562</v>
      </c>
      <c r="AG225" s="259">
        <v>0</v>
      </c>
      <c r="AH225" s="259">
        <v>0</v>
      </c>
      <c r="AI225" s="259">
        <v>0</v>
      </c>
      <c r="AJ225" s="259">
        <v>4007.7618164967562</v>
      </c>
      <c r="AK225" s="259">
        <v>0</v>
      </c>
      <c r="AL225" s="259">
        <v>0</v>
      </c>
      <c r="AM225" s="259">
        <v>4007.7618164967562</v>
      </c>
      <c r="AN225" s="259">
        <v>4007.7618164967562</v>
      </c>
      <c r="AO225" s="262">
        <v>0</v>
      </c>
      <c r="AP225" s="247"/>
      <c r="AQ225" s="263">
        <v>0</v>
      </c>
      <c r="AR225" s="264">
        <v>0</v>
      </c>
      <c r="AS225" s="264">
        <v>0</v>
      </c>
      <c r="AT225" s="264">
        <v>0</v>
      </c>
      <c r="AU225" s="264">
        <v>0</v>
      </c>
      <c r="AV225" s="264">
        <v>0</v>
      </c>
      <c r="AW225" s="264">
        <v>0</v>
      </c>
      <c r="AX225" s="264">
        <v>0</v>
      </c>
      <c r="AY225" s="264">
        <v>0</v>
      </c>
      <c r="AZ225" s="264">
        <v>0</v>
      </c>
      <c r="BA225" s="264">
        <v>0</v>
      </c>
      <c r="BB225" s="265">
        <v>0</v>
      </c>
    </row>
    <row r="226" spans="2:54" s="213" customFormat="1" ht="13.15" customHeight="1" x14ac:dyDescent="0.2">
      <c r="B226" s="251" t="s">
        <v>643</v>
      </c>
      <c r="C226" s="252"/>
      <c r="D226" s="253"/>
      <c r="E226" s="254" t="s">
        <v>1033</v>
      </c>
      <c r="F226" s="252"/>
      <c r="G226" s="252"/>
      <c r="H226" s="255" t="s">
        <v>1034</v>
      </c>
      <c r="I226" s="256">
        <v>32143</v>
      </c>
      <c r="J226" s="257">
        <v>50</v>
      </c>
      <c r="K226" s="258">
        <v>4839.2608897126975</v>
      </c>
      <c r="L226" s="259">
        <v>0</v>
      </c>
      <c r="M226" s="259">
        <v>0</v>
      </c>
      <c r="N226" s="259">
        <v>0</v>
      </c>
      <c r="O226" s="259">
        <v>4839.2608897126975</v>
      </c>
      <c r="P226" s="259">
        <v>0</v>
      </c>
      <c r="Q226" s="259">
        <v>0</v>
      </c>
      <c r="R226" s="259">
        <v>4839.2608897126975</v>
      </c>
      <c r="S226" s="259">
        <v>4839.2608897126975</v>
      </c>
      <c r="T226" s="260">
        <v>0</v>
      </c>
      <c r="U226" s="261">
        <v>0</v>
      </c>
      <c r="V226" s="259">
        <v>0</v>
      </c>
      <c r="W226" s="259">
        <v>0</v>
      </c>
      <c r="X226" s="259">
        <v>0</v>
      </c>
      <c r="Y226" s="259">
        <v>0</v>
      </c>
      <c r="Z226" s="259">
        <v>0</v>
      </c>
      <c r="AA226" s="259">
        <v>0</v>
      </c>
      <c r="AB226" s="259">
        <v>0</v>
      </c>
      <c r="AC226" s="259">
        <v>0</v>
      </c>
      <c r="AD226" s="259">
        <v>0</v>
      </c>
      <c r="AE226" s="262">
        <v>0</v>
      </c>
      <c r="AF226" s="258">
        <v>4839.2608897126975</v>
      </c>
      <c r="AG226" s="259">
        <v>0</v>
      </c>
      <c r="AH226" s="259">
        <v>0</v>
      </c>
      <c r="AI226" s="259">
        <v>0</v>
      </c>
      <c r="AJ226" s="259">
        <v>4839.2608897126975</v>
      </c>
      <c r="AK226" s="259">
        <v>0</v>
      </c>
      <c r="AL226" s="259">
        <v>0</v>
      </c>
      <c r="AM226" s="259">
        <v>4839.2608897126975</v>
      </c>
      <c r="AN226" s="259">
        <v>4839.2608897126975</v>
      </c>
      <c r="AO226" s="262">
        <v>0</v>
      </c>
      <c r="AP226" s="247"/>
      <c r="AQ226" s="263">
        <v>0</v>
      </c>
      <c r="AR226" s="264">
        <v>0</v>
      </c>
      <c r="AS226" s="264">
        <v>0</v>
      </c>
      <c r="AT226" s="264">
        <v>0</v>
      </c>
      <c r="AU226" s="264">
        <v>0</v>
      </c>
      <c r="AV226" s="264">
        <v>0</v>
      </c>
      <c r="AW226" s="264">
        <v>0</v>
      </c>
      <c r="AX226" s="264">
        <v>0</v>
      </c>
      <c r="AY226" s="264">
        <v>0</v>
      </c>
      <c r="AZ226" s="264">
        <v>0</v>
      </c>
      <c r="BA226" s="264">
        <v>0</v>
      </c>
      <c r="BB226" s="265">
        <v>0</v>
      </c>
    </row>
    <row r="227" spans="2:54" s="213" customFormat="1" ht="13.15" customHeight="1" x14ac:dyDescent="0.2">
      <c r="B227" s="251" t="s">
        <v>643</v>
      </c>
      <c r="C227" s="252"/>
      <c r="D227" s="253"/>
      <c r="E227" s="254" t="s">
        <v>1035</v>
      </c>
      <c r="F227" s="252"/>
      <c r="G227" s="252"/>
      <c r="H227" s="255" t="s">
        <v>1036</v>
      </c>
      <c r="I227" s="256">
        <v>32143</v>
      </c>
      <c r="J227" s="257">
        <v>50</v>
      </c>
      <c r="K227" s="258">
        <v>3064.7590361445782</v>
      </c>
      <c r="L227" s="259">
        <v>0</v>
      </c>
      <c r="M227" s="259">
        <v>0</v>
      </c>
      <c r="N227" s="259">
        <v>0</v>
      </c>
      <c r="O227" s="259">
        <v>3064.7590361445782</v>
      </c>
      <c r="P227" s="259">
        <v>0</v>
      </c>
      <c r="Q227" s="259">
        <v>0</v>
      </c>
      <c r="R227" s="259">
        <v>3064.7590361445782</v>
      </c>
      <c r="S227" s="259">
        <v>3064.7590361445782</v>
      </c>
      <c r="T227" s="260">
        <v>0</v>
      </c>
      <c r="U227" s="261">
        <v>0</v>
      </c>
      <c r="V227" s="259">
        <v>0</v>
      </c>
      <c r="W227" s="259">
        <v>0</v>
      </c>
      <c r="X227" s="259">
        <v>0</v>
      </c>
      <c r="Y227" s="259">
        <v>0</v>
      </c>
      <c r="Z227" s="259">
        <v>0</v>
      </c>
      <c r="AA227" s="259">
        <v>0</v>
      </c>
      <c r="AB227" s="259">
        <v>0</v>
      </c>
      <c r="AC227" s="259">
        <v>0</v>
      </c>
      <c r="AD227" s="259">
        <v>0</v>
      </c>
      <c r="AE227" s="262">
        <v>0</v>
      </c>
      <c r="AF227" s="258">
        <v>3064.7590361445782</v>
      </c>
      <c r="AG227" s="259">
        <v>0</v>
      </c>
      <c r="AH227" s="259">
        <v>0</v>
      </c>
      <c r="AI227" s="259">
        <v>0</v>
      </c>
      <c r="AJ227" s="259">
        <v>3064.7590361445782</v>
      </c>
      <c r="AK227" s="259">
        <v>0</v>
      </c>
      <c r="AL227" s="259">
        <v>0</v>
      </c>
      <c r="AM227" s="259">
        <v>3064.7590361445782</v>
      </c>
      <c r="AN227" s="259">
        <v>3064.7590361445782</v>
      </c>
      <c r="AO227" s="262">
        <v>0</v>
      </c>
      <c r="AP227" s="247"/>
      <c r="AQ227" s="263">
        <v>0</v>
      </c>
      <c r="AR227" s="264">
        <v>0</v>
      </c>
      <c r="AS227" s="264">
        <v>0</v>
      </c>
      <c r="AT227" s="264">
        <v>0</v>
      </c>
      <c r="AU227" s="264">
        <v>0</v>
      </c>
      <c r="AV227" s="264">
        <v>0</v>
      </c>
      <c r="AW227" s="264">
        <v>0</v>
      </c>
      <c r="AX227" s="264">
        <v>0</v>
      </c>
      <c r="AY227" s="264">
        <v>0</v>
      </c>
      <c r="AZ227" s="264">
        <v>0</v>
      </c>
      <c r="BA227" s="264">
        <v>0</v>
      </c>
      <c r="BB227" s="265">
        <v>0</v>
      </c>
    </row>
    <row r="228" spans="2:54" s="213" customFormat="1" ht="13.15" customHeight="1" x14ac:dyDescent="0.2">
      <c r="B228" s="251" t="s">
        <v>643</v>
      </c>
      <c r="C228" s="252"/>
      <c r="D228" s="253"/>
      <c r="E228" s="254" t="s">
        <v>1037</v>
      </c>
      <c r="F228" s="252"/>
      <c r="G228" s="252"/>
      <c r="H228" s="255" t="s">
        <v>1038</v>
      </c>
      <c r="I228" s="256">
        <v>30682</v>
      </c>
      <c r="J228" s="257">
        <v>50</v>
      </c>
      <c r="K228" s="258">
        <v>4393.5356811862839</v>
      </c>
      <c r="L228" s="259">
        <v>0</v>
      </c>
      <c r="M228" s="259">
        <v>0</v>
      </c>
      <c r="N228" s="259">
        <v>0</v>
      </c>
      <c r="O228" s="259">
        <v>4393.5356811862839</v>
      </c>
      <c r="P228" s="259">
        <v>0</v>
      </c>
      <c r="Q228" s="259">
        <v>0</v>
      </c>
      <c r="R228" s="259">
        <v>4393.5356811862839</v>
      </c>
      <c r="S228" s="259">
        <v>4299.1784445474195</v>
      </c>
      <c r="T228" s="260">
        <v>94.357236638864379</v>
      </c>
      <c r="U228" s="261">
        <v>0</v>
      </c>
      <c r="V228" s="259">
        <v>0</v>
      </c>
      <c r="W228" s="259">
        <v>0</v>
      </c>
      <c r="X228" s="259">
        <v>0</v>
      </c>
      <c r="Y228" s="259">
        <v>0</v>
      </c>
      <c r="Z228" s="259">
        <v>0</v>
      </c>
      <c r="AA228" s="259">
        <v>0</v>
      </c>
      <c r="AB228" s="259">
        <v>0</v>
      </c>
      <c r="AC228" s="259">
        <v>87.870713623725678</v>
      </c>
      <c r="AD228" s="259">
        <v>-87.870713623725678</v>
      </c>
      <c r="AE228" s="262">
        <v>87.870713623725678</v>
      </c>
      <c r="AF228" s="258">
        <v>4393.5356811862839</v>
      </c>
      <c r="AG228" s="259">
        <v>0</v>
      </c>
      <c r="AH228" s="259">
        <v>0</v>
      </c>
      <c r="AI228" s="259">
        <v>0</v>
      </c>
      <c r="AJ228" s="259">
        <v>4393.5356811862839</v>
      </c>
      <c r="AK228" s="259">
        <v>0</v>
      </c>
      <c r="AL228" s="259">
        <v>0</v>
      </c>
      <c r="AM228" s="259">
        <v>4393.5356811862839</v>
      </c>
      <c r="AN228" s="259">
        <v>4211.3077309236942</v>
      </c>
      <c r="AO228" s="262">
        <v>182.22795026258973</v>
      </c>
      <c r="AP228" s="247"/>
      <c r="AQ228" s="263">
        <v>182.22795026076744</v>
      </c>
      <c r="AR228" s="264">
        <v>0</v>
      </c>
      <c r="AS228" s="264">
        <v>0</v>
      </c>
      <c r="AT228" s="264">
        <v>0</v>
      </c>
      <c r="AU228" s="264">
        <v>0</v>
      </c>
      <c r="AV228" s="264">
        <v>0</v>
      </c>
      <c r="AW228" s="264">
        <v>0</v>
      </c>
      <c r="AX228" s="264">
        <v>0</v>
      </c>
      <c r="AY228" s="264">
        <v>0</v>
      </c>
      <c r="AZ228" s="264">
        <v>0</v>
      </c>
      <c r="BA228" s="264">
        <v>0</v>
      </c>
      <c r="BB228" s="265">
        <v>0</v>
      </c>
    </row>
    <row r="229" spans="2:54" s="213" customFormat="1" ht="13.15" customHeight="1" x14ac:dyDescent="0.2">
      <c r="B229" s="251" t="s">
        <v>643</v>
      </c>
      <c r="C229" s="252"/>
      <c r="D229" s="253"/>
      <c r="E229" s="254" t="s">
        <v>1039</v>
      </c>
      <c r="F229" s="252"/>
      <c r="G229" s="252"/>
      <c r="H229" s="255" t="s">
        <v>1040</v>
      </c>
      <c r="I229" s="256">
        <v>31778</v>
      </c>
      <c r="J229" s="257">
        <v>50</v>
      </c>
      <c r="K229" s="258">
        <v>1490.3846153846155</v>
      </c>
      <c r="L229" s="259">
        <v>0</v>
      </c>
      <c r="M229" s="259">
        <v>0</v>
      </c>
      <c r="N229" s="259">
        <v>0</v>
      </c>
      <c r="O229" s="259">
        <v>1490.3846153846155</v>
      </c>
      <c r="P229" s="259">
        <v>0</v>
      </c>
      <c r="Q229" s="259">
        <v>0</v>
      </c>
      <c r="R229" s="259">
        <v>1490.3846153846155</v>
      </c>
      <c r="S229" s="259">
        <v>1490.3846153846155</v>
      </c>
      <c r="T229" s="260">
        <v>0</v>
      </c>
      <c r="U229" s="261">
        <v>0</v>
      </c>
      <c r="V229" s="259">
        <v>0</v>
      </c>
      <c r="W229" s="259">
        <v>0</v>
      </c>
      <c r="X229" s="259">
        <v>0</v>
      </c>
      <c r="Y229" s="259">
        <v>0</v>
      </c>
      <c r="Z229" s="259">
        <v>0</v>
      </c>
      <c r="AA229" s="259">
        <v>0</v>
      </c>
      <c r="AB229" s="259">
        <v>0</v>
      </c>
      <c r="AC229" s="259">
        <v>0</v>
      </c>
      <c r="AD229" s="259">
        <v>0</v>
      </c>
      <c r="AE229" s="262">
        <v>0</v>
      </c>
      <c r="AF229" s="258">
        <v>1490.3846153846155</v>
      </c>
      <c r="AG229" s="259">
        <v>0</v>
      </c>
      <c r="AH229" s="259">
        <v>0</v>
      </c>
      <c r="AI229" s="259">
        <v>0</v>
      </c>
      <c r="AJ229" s="259">
        <v>1490.3846153846155</v>
      </c>
      <c r="AK229" s="259">
        <v>0</v>
      </c>
      <c r="AL229" s="259">
        <v>0</v>
      </c>
      <c r="AM229" s="259">
        <v>1490.3846153846155</v>
      </c>
      <c r="AN229" s="259">
        <v>1490.3846153846155</v>
      </c>
      <c r="AO229" s="262">
        <v>0</v>
      </c>
      <c r="AP229" s="247"/>
      <c r="AQ229" s="263">
        <v>0</v>
      </c>
      <c r="AR229" s="264">
        <v>0</v>
      </c>
      <c r="AS229" s="264">
        <v>0</v>
      </c>
      <c r="AT229" s="264">
        <v>0</v>
      </c>
      <c r="AU229" s="264">
        <v>0</v>
      </c>
      <c r="AV229" s="264">
        <v>0</v>
      </c>
      <c r="AW229" s="264">
        <v>0</v>
      </c>
      <c r="AX229" s="264">
        <v>0</v>
      </c>
      <c r="AY229" s="264">
        <v>0</v>
      </c>
      <c r="AZ229" s="264">
        <v>0</v>
      </c>
      <c r="BA229" s="264">
        <v>0</v>
      </c>
      <c r="BB229" s="265">
        <v>0</v>
      </c>
    </row>
    <row r="230" spans="2:54" s="213" customFormat="1" ht="13.15" customHeight="1" x14ac:dyDescent="0.2">
      <c r="B230" s="251" t="s">
        <v>643</v>
      </c>
      <c r="C230" s="252"/>
      <c r="D230" s="253"/>
      <c r="E230" s="254" t="s">
        <v>1041</v>
      </c>
      <c r="F230" s="252"/>
      <c r="G230" s="252"/>
      <c r="H230" s="255" t="s">
        <v>1042</v>
      </c>
      <c r="I230" s="256">
        <v>34700</v>
      </c>
      <c r="J230" s="257">
        <v>50</v>
      </c>
      <c r="K230" s="258">
        <v>11944.798424467099</v>
      </c>
      <c r="L230" s="259">
        <v>0</v>
      </c>
      <c r="M230" s="259">
        <v>0</v>
      </c>
      <c r="N230" s="259">
        <v>0</v>
      </c>
      <c r="O230" s="259">
        <v>11944.798424467099</v>
      </c>
      <c r="P230" s="259">
        <v>0</v>
      </c>
      <c r="Q230" s="259">
        <v>0</v>
      </c>
      <c r="R230" s="259">
        <v>11944.798424467099</v>
      </c>
      <c r="S230" s="259">
        <v>8566.4557267531654</v>
      </c>
      <c r="T230" s="260">
        <v>3378.3426977139334</v>
      </c>
      <c r="U230" s="261">
        <v>0</v>
      </c>
      <c r="V230" s="259">
        <v>0</v>
      </c>
      <c r="W230" s="259">
        <v>0</v>
      </c>
      <c r="X230" s="259">
        <v>0</v>
      </c>
      <c r="Y230" s="259">
        <v>0</v>
      </c>
      <c r="Z230" s="259">
        <v>0</v>
      </c>
      <c r="AA230" s="259">
        <v>0</v>
      </c>
      <c r="AB230" s="259">
        <v>0</v>
      </c>
      <c r="AC230" s="259">
        <v>238.89596848934198</v>
      </c>
      <c r="AD230" s="259">
        <v>-238.89596848934198</v>
      </c>
      <c r="AE230" s="262">
        <v>238.89596848934198</v>
      </c>
      <c r="AF230" s="258">
        <v>11944.798424467099</v>
      </c>
      <c r="AG230" s="259">
        <v>0</v>
      </c>
      <c r="AH230" s="259">
        <v>0</v>
      </c>
      <c r="AI230" s="259">
        <v>0</v>
      </c>
      <c r="AJ230" s="259">
        <v>11944.798424467099</v>
      </c>
      <c r="AK230" s="259">
        <v>0</v>
      </c>
      <c r="AL230" s="259">
        <v>0</v>
      </c>
      <c r="AM230" s="259">
        <v>11944.798424467099</v>
      </c>
      <c r="AN230" s="259">
        <v>8327.5597582638238</v>
      </c>
      <c r="AO230" s="262">
        <v>3617.238666203275</v>
      </c>
      <c r="AP230" s="247"/>
      <c r="AQ230" s="263">
        <v>3617.2386661671026</v>
      </c>
      <c r="AR230" s="264">
        <v>0</v>
      </c>
      <c r="AS230" s="264">
        <v>0</v>
      </c>
      <c r="AT230" s="264">
        <v>0</v>
      </c>
      <c r="AU230" s="264">
        <v>0</v>
      </c>
      <c r="AV230" s="264">
        <v>0</v>
      </c>
      <c r="AW230" s="264">
        <v>0</v>
      </c>
      <c r="AX230" s="264">
        <v>0</v>
      </c>
      <c r="AY230" s="264">
        <v>0</v>
      </c>
      <c r="AZ230" s="264">
        <v>0</v>
      </c>
      <c r="BA230" s="264">
        <v>0</v>
      </c>
      <c r="BB230" s="265">
        <v>0</v>
      </c>
    </row>
    <row r="231" spans="2:54" s="213" customFormat="1" ht="13.15" customHeight="1" x14ac:dyDescent="0.2">
      <c r="B231" s="251" t="s">
        <v>718</v>
      </c>
      <c r="C231" s="252"/>
      <c r="D231" s="253"/>
      <c r="E231" s="254" t="s">
        <v>1043</v>
      </c>
      <c r="F231" s="252"/>
      <c r="G231" s="252"/>
      <c r="H231" s="255" t="s">
        <v>1044</v>
      </c>
      <c r="I231" s="256">
        <v>31413</v>
      </c>
      <c r="J231" s="257">
        <v>10</v>
      </c>
      <c r="K231" s="258">
        <v>8280.2363299351255</v>
      </c>
      <c r="L231" s="259">
        <v>0</v>
      </c>
      <c r="M231" s="259">
        <v>0</v>
      </c>
      <c r="N231" s="259">
        <v>0</v>
      </c>
      <c r="O231" s="259">
        <v>8280.2363299351255</v>
      </c>
      <c r="P231" s="259">
        <v>0</v>
      </c>
      <c r="Q231" s="259">
        <v>0</v>
      </c>
      <c r="R231" s="259">
        <v>8280.2363299351255</v>
      </c>
      <c r="S231" s="259">
        <v>8280.2363299351255</v>
      </c>
      <c r="T231" s="260">
        <v>0</v>
      </c>
      <c r="U231" s="261">
        <v>0</v>
      </c>
      <c r="V231" s="259">
        <v>0</v>
      </c>
      <c r="W231" s="259">
        <v>0</v>
      </c>
      <c r="X231" s="259">
        <v>0</v>
      </c>
      <c r="Y231" s="259">
        <v>0</v>
      </c>
      <c r="Z231" s="259">
        <v>0</v>
      </c>
      <c r="AA231" s="259">
        <v>0</v>
      </c>
      <c r="AB231" s="259">
        <v>0</v>
      </c>
      <c r="AC231" s="259">
        <v>0</v>
      </c>
      <c r="AD231" s="259">
        <v>0</v>
      </c>
      <c r="AE231" s="262">
        <v>0</v>
      </c>
      <c r="AF231" s="258">
        <v>8280.2363299351255</v>
      </c>
      <c r="AG231" s="259">
        <v>0</v>
      </c>
      <c r="AH231" s="259">
        <v>0</v>
      </c>
      <c r="AI231" s="259">
        <v>0</v>
      </c>
      <c r="AJ231" s="259">
        <v>8280.2363299351255</v>
      </c>
      <c r="AK231" s="259">
        <v>0</v>
      </c>
      <c r="AL231" s="259">
        <v>0</v>
      </c>
      <c r="AM231" s="259">
        <v>8280.2363299351255</v>
      </c>
      <c r="AN231" s="259">
        <v>8280.2363299351255</v>
      </c>
      <c r="AO231" s="262">
        <v>0</v>
      </c>
      <c r="AP231" s="247"/>
      <c r="AQ231" s="263">
        <v>0</v>
      </c>
      <c r="AR231" s="264">
        <v>0</v>
      </c>
      <c r="AS231" s="264">
        <v>0</v>
      </c>
      <c r="AT231" s="264">
        <v>0</v>
      </c>
      <c r="AU231" s="264">
        <v>0</v>
      </c>
      <c r="AV231" s="264">
        <v>0</v>
      </c>
      <c r="AW231" s="264">
        <v>0</v>
      </c>
      <c r="AX231" s="264">
        <v>0</v>
      </c>
      <c r="AY231" s="264">
        <v>0</v>
      </c>
      <c r="AZ231" s="264">
        <v>0</v>
      </c>
      <c r="BA231" s="264">
        <v>0</v>
      </c>
      <c r="BB231" s="265">
        <v>0</v>
      </c>
    </row>
    <row r="232" spans="2:54" s="213" customFormat="1" ht="13.15" customHeight="1" x14ac:dyDescent="0.2">
      <c r="B232" s="251" t="s">
        <v>718</v>
      </c>
      <c r="C232" s="252"/>
      <c r="D232" s="253"/>
      <c r="E232" s="254" t="s">
        <v>1045</v>
      </c>
      <c r="F232" s="252"/>
      <c r="G232" s="252"/>
      <c r="H232" s="255" t="s">
        <v>1046</v>
      </c>
      <c r="I232" s="256">
        <v>25569</v>
      </c>
      <c r="J232" s="257">
        <v>10</v>
      </c>
      <c r="K232" s="258">
        <v>599.80305838739571</v>
      </c>
      <c r="L232" s="259">
        <v>0</v>
      </c>
      <c r="M232" s="259">
        <v>0</v>
      </c>
      <c r="N232" s="259">
        <v>0</v>
      </c>
      <c r="O232" s="259">
        <v>599.80305838739571</v>
      </c>
      <c r="P232" s="259">
        <v>0</v>
      </c>
      <c r="Q232" s="259">
        <v>0</v>
      </c>
      <c r="R232" s="259">
        <v>599.80305838739571</v>
      </c>
      <c r="S232" s="259">
        <v>599.80305838739571</v>
      </c>
      <c r="T232" s="260">
        <v>0</v>
      </c>
      <c r="U232" s="261">
        <v>0</v>
      </c>
      <c r="V232" s="259">
        <v>0</v>
      </c>
      <c r="W232" s="259">
        <v>0</v>
      </c>
      <c r="X232" s="259">
        <v>0</v>
      </c>
      <c r="Y232" s="259">
        <v>0</v>
      </c>
      <c r="Z232" s="259">
        <v>0</v>
      </c>
      <c r="AA232" s="259">
        <v>0</v>
      </c>
      <c r="AB232" s="259">
        <v>0</v>
      </c>
      <c r="AC232" s="259">
        <v>0</v>
      </c>
      <c r="AD232" s="259">
        <v>0</v>
      </c>
      <c r="AE232" s="262">
        <v>0</v>
      </c>
      <c r="AF232" s="258">
        <v>599.80305838739571</v>
      </c>
      <c r="AG232" s="259">
        <v>0</v>
      </c>
      <c r="AH232" s="259">
        <v>0</v>
      </c>
      <c r="AI232" s="259">
        <v>0</v>
      </c>
      <c r="AJ232" s="259">
        <v>599.80305838739571</v>
      </c>
      <c r="AK232" s="259">
        <v>0</v>
      </c>
      <c r="AL232" s="259">
        <v>0</v>
      </c>
      <c r="AM232" s="259">
        <v>599.80305838739571</v>
      </c>
      <c r="AN232" s="259">
        <v>599.80305838739571</v>
      </c>
      <c r="AO232" s="262">
        <v>0</v>
      </c>
      <c r="AP232" s="247"/>
      <c r="AQ232" s="263">
        <v>0</v>
      </c>
      <c r="AR232" s="264">
        <v>0</v>
      </c>
      <c r="AS232" s="264">
        <v>0</v>
      </c>
      <c r="AT232" s="264">
        <v>0</v>
      </c>
      <c r="AU232" s="264">
        <v>0</v>
      </c>
      <c r="AV232" s="264">
        <v>0</v>
      </c>
      <c r="AW232" s="264">
        <v>0</v>
      </c>
      <c r="AX232" s="264">
        <v>0</v>
      </c>
      <c r="AY232" s="264">
        <v>0</v>
      </c>
      <c r="AZ232" s="264">
        <v>0</v>
      </c>
      <c r="BA232" s="264">
        <v>0</v>
      </c>
      <c r="BB232" s="265">
        <v>0</v>
      </c>
    </row>
    <row r="233" spans="2:54" s="213" customFormat="1" ht="13.15" customHeight="1" x14ac:dyDescent="0.2">
      <c r="B233" s="251" t="s">
        <v>772</v>
      </c>
      <c r="C233" s="252"/>
      <c r="D233" s="253"/>
      <c r="E233" s="254" t="s">
        <v>1047</v>
      </c>
      <c r="F233" s="252"/>
      <c r="G233" s="252"/>
      <c r="H233" s="255" t="s">
        <v>1048</v>
      </c>
      <c r="I233" s="256">
        <v>28491</v>
      </c>
      <c r="J233" s="257">
        <v>30</v>
      </c>
      <c r="K233" s="258">
        <v>1487.4884151992587</v>
      </c>
      <c r="L233" s="259">
        <v>0</v>
      </c>
      <c r="M233" s="259">
        <v>0</v>
      </c>
      <c r="N233" s="259">
        <v>0</v>
      </c>
      <c r="O233" s="259">
        <v>1487.4884151992587</v>
      </c>
      <c r="P233" s="259">
        <v>0</v>
      </c>
      <c r="Q233" s="259">
        <v>0</v>
      </c>
      <c r="R233" s="259">
        <v>1487.4884151992587</v>
      </c>
      <c r="S233" s="259">
        <v>1487.4884151992587</v>
      </c>
      <c r="T233" s="260">
        <v>0</v>
      </c>
      <c r="U233" s="261">
        <v>0</v>
      </c>
      <c r="V233" s="259">
        <v>0</v>
      </c>
      <c r="W233" s="259">
        <v>0</v>
      </c>
      <c r="X233" s="259">
        <v>0</v>
      </c>
      <c r="Y233" s="259">
        <v>0</v>
      </c>
      <c r="Z233" s="259">
        <v>0</v>
      </c>
      <c r="AA233" s="259">
        <v>0</v>
      </c>
      <c r="AB233" s="259">
        <v>0</v>
      </c>
      <c r="AC233" s="259">
        <v>0</v>
      </c>
      <c r="AD233" s="259">
        <v>0</v>
      </c>
      <c r="AE233" s="262">
        <v>0</v>
      </c>
      <c r="AF233" s="258">
        <v>1487.4884151992587</v>
      </c>
      <c r="AG233" s="259">
        <v>0</v>
      </c>
      <c r="AH233" s="259">
        <v>0</v>
      </c>
      <c r="AI233" s="259">
        <v>0</v>
      </c>
      <c r="AJ233" s="259">
        <v>1487.4884151992587</v>
      </c>
      <c r="AK233" s="259">
        <v>0</v>
      </c>
      <c r="AL233" s="259">
        <v>0</v>
      </c>
      <c r="AM233" s="259">
        <v>1487.4884151992587</v>
      </c>
      <c r="AN233" s="259">
        <v>1487.4884151992587</v>
      </c>
      <c r="AO233" s="262">
        <v>0</v>
      </c>
      <c r="AP233" s="247"/>
      <c r="AQ233" s="263">
        <v>0</v>
      </c>
      <c r="AR233" s="264">
        <v>0</v>
      </c>
      <c r="AS233" s="264">
        <v>0</v>
      </c>
      <c r="AT233" s="264">
        <v>0</v>
      </c>
      <c r="AU233" s="264">
        <v>0</v>
      </c>
      <c r="AV233" s="264">
        <v>0</v>
      </c>
      <c r="AW233" s="264">
        <v>0</v>
      </c>
      <c r="AX233" s="264">
        <v>0</v>
      </c>
      <c r="AY233" s="264">
        <v>0</v>
      </c>
      <c r="AZ233" s="264">
        <v>0</v>
      </c>
      <c r="BA233" s="264">
        <v>0</v>
      </c>
      <c r="BB233" s="265">
        <v>0</v>
      </c>
    </row>
    <row r="234" spans="2:54" s="213" customFormat="1" ht="13.15" customHeight="1" x14ac:dyDescent="0.2">
      <c r="B234" s="251" t="s">
        <v>718</v>
      </c>
      <c r="C234" s="252"/>
      <c r="D234" s="253"/>
      <c r="E234" s="254" t="s">
        <v>1049</v>
      </c>
      <c r="F234" s="252"/>
      <c r="G234" s="252"/>
      <c r="H234" s="255" t="s">
        <v>1050</v>
      </c>
      <c r="I234" s="256">
        <v>23377</v>
      </c>
      <c r="J234" s="257">
        <v>10</v>
      </c>
      <c r="K234" s="258">
        <v>17101.482854494905</v>
      </c>
      <c r="L234" s="259">
        <v>15605.595458758109</v>
      </c>
      <c r="M234" s="259">
        <v>0</v>
      </c>
      <c r="N234" s="259">
        <v>0</v>
      </c>
      <c r="O234" s="259">
        <v>1495.887395736796</v>
      </c>
      <c r="P234" s="259">
        <v>0</v>
      </c>
      <c r="Q234" s="259">
        <v>0</v>
      </c>
      <c r="R234" s="259">
        <v>1495.887395736796</v>
      </c>
      <c r="S234" s="259">
        <v>244.82206390569348</v>
      </c>
      <c r="T234" s="260">
        <v>1251.0653318311024</v>
      </c>
      <c r="U234" s="261">
        <v>0</v>
      </c>
      <c r="V234" s="259">
        <v>0</v>
      </c>
      <c r="W234" s="259">
        <v>0</v>
      </c>
      <c r="X234" s="259">
        <v>0</v>
      </c>
      <c r="Y234" s="259">
        <v>0</v>
      </c>
      <c r="Z234" s="259">
        <v>0</v>
      </c>
      <c r="AA234" s="259">
        <v>0</v>
      </c>
      <c r="AB234" s="259">
        <v>0</v>
      </c>
      <c r="AC234" s="259">
        <v>1710.1482854494905</v>
      </c>
      <c r="AD234" s="259">
        <v>-1710.1482854494905</v>
      </c>
      <c r="AE234" s="262">
        <v>1710.1482854494905</v>
      </c>
      <c r="AF234" s="258">
        <v>17101.482854494905</v>
      </c>
      <c r="AG234" s="259">
        <v>15605.595458758109</v>
      </c>
      <c r="AH234" s="259">
        <v>0</v>
      </c>
      <c r="AI234" s="259">
        <v>0</v>
      </c>
      <c r="AJ234" s="259">
        <v>1495.887395736796</v>
      </c>
      <c r="AK234" s="259">
        <v>0</v>
      </c>
      <c r="AL234" s="259">
        <v>0</v>
      </c>
      <c r="AM234" s="259">
        <v>1495.887395736796</v>
      </c>
      <c r="AN234" s="259">
        <v>-1465.3262215437969</v>
      </c>
      <c r="AO234" s="262">
        <v>2961.2136172805931</v>
      </c>
      <c r="AP234" s="247"/>
      <c r="AQ234" s="263">
        <v>0</v>
      </c>
      <c r="AR234" s="264">
        <v>0</v>
      </c>
      <c r="AS234" s="264">
        <v>0</v>
      </c>
      <c r="AT234" s="264">
        <v>0</v>
      </c>
      <c r="AU234" s="264">
        <v>0</v>
      </c>
      <c r="AV234" s="264">
        <v>0</v>
      </c>
      <c r="AW234" s="264">
        <v>0</v>
      </c>
      <c r="AX234" s="264">
        <v>0</v>
      </c>
      <c r="AY234" s="264">
        <v>0</v>
      </c>
      <c r="AZ234" s="264">
        <v>0</v>
      </c>
      <c r="BA234" s="264">
        <v>2961.2136172509809</v>
      </c>
      <c r="BB234" s="265">
        <v>0</v>
      </c>
    </row>
    <row r="235" spans="2:54" s="213" customFormat="1" ht="13.15" customHeight="1" x14ac:dyDescent="0.2">
      <c r="B235" s="251" t="s">
        <v>817</v>
      </c>
      <c r="C235" s="252"/>
      <c r="D235" s="253"/>
      <c r="E235" s="254" t="s">
        <v>1051</v>
      </c>
      <c r="F235" s="252"/>
      <c r="G235" s="252"/>
      <c r="H235" s="255" t="s">
        <v>1052</v>
      </c>
      <c r="I235" s="256">
        <v>31778</v>
      </c>
      <c r="J235" s="257">
        <v>7</v>
      </c>
      <c r="K235" s="258">
        <v>13334.395273401298</v>
      </c>
      <c r="L235" s="259">
        <v>0</v>
      </c>
      <c r="M235" s="259">
        <v>0</v>
      </c>
      <c r="N235" s="259">
        <v>0</v>
      </c>
      <c r="O235" s="259">
        <v>13334.395273401298</v>
      </c>
      <c r="P235" s="259">
        <v>0</v>
      </c>
      <c r="Q235" s="259">
        <v>0</v>
      </c>
      <c r="R235" s="259">
        <v>13334.395273401298</v>
      </c>
      <c r="S235" s="259">
        <v>13334.395273401298</v>
      </c>
      <c r="T235" s="260">
        <v>0</v>
      </c>
      <c r="U235" s="261">
        <v>0</v>
      </c>
      <c r="V235" s="259">
        <v>0</v>
      </c>
      <c r="W235" s="259">
        <v>0</v>
      </c>
      <c r="X235" s="259">
        <v>0</v>
      </c>
      <c r="Y235" s="259">
        <v>0</v>
      </c>
      <c r="Z235" s="259">
        <v>0</v>
      </c>
      <c r="AA235" s="259">
        <v>0</v>
      </c>
      <c r="AB235" s="259">
        <v>0</v>
      </c>
      <c r="AC235" s="259">
        <v>0</v>
      </c>
      <c r="AD235" s="259">
        <v>0</v>
      </c>
      <c r="AE235" s="262">
        <v>0</v>
      </c>
      <c r="AF235" s="258">
        <v>13334.395273401298</v>
      </c>
      <c r="AG235" s="259">
        <v>0</v>
      </c>
      <c r="AH235" s="259">
        <v>0</v>
      </c>
      <c r="AI235" s="259">
        <v>0</v>
      </c>
      <c r="AJ235" s="259">
        <v>13334.395273401298</v>
      </c>
      <c r="AK235" s="259">
        <v>0</v>
      </c>
      <c r="AL235" s="259">
        <v>0</v>
      </c>
      <c r="AM235" s="259">
        <v>13334.395273401298</v>
      </c>
      <c r="AN235" s="259">
        <v>13334.395273401298</v>
      </c>
      <c r="AO235" s="262">
        <v>0</v>
      </c>
      <c r="AP235" s="247"/>
      <c r="AQ235" s="263">
        <v>0</v>
      </c>
      <c r="AR235" s="264">
        <v>0</v>
      </c>
      <c r="AS235" s="264">
        <v>0</v>
      </c>
      <c r="AT235" s="264">
        <v>0</v>
      </c>
      <c r="AU235" s="264">
        <v>0</v>
      </c>
      <c r="AV235" s="264">
        <v>0</v>
      </c>
      <c r="AW235" s="264">
        <v>0</v>
      </c>
      <c r="AX235" s="264">
        <v>0</v>
      </c>
      <c r="AY235" s="264">
        <v>0</v>
      </c>
      <c r="AZ235" s="264">
        <v>0</v>
      </c>
      <c r="BA235" s="264">
        <v>0</v>
      </c>
      <c r="BB235" s="265">
        <v>0</v>
      </c>
    </row>
    <row r="236" spans="2:54" s="213" customFormat="1" ht="13.15" customHeight="1" x14ac:dyDescent="0.2">
      <c r="B236" s="251" t="s">
        <v>817</v>
      </c>
      <c r="C236" s="252"/>
      <c r="D236" s="253"/>
      <c r="E236" s="254" t="s">
        <v>1053</v>
      </c>
      <c r="F236" s="252"/>
      <c r="G236" s="252"/>
      <c r="H236" s="255" t="s">
        <v>1054</v>
      </c>
      <c r="I236" s="256">
        <v>31048</v>
      </c>
      <c r="J236" s="257">
        <v>7</v>
      </c>
      <c r="K236" s="258">
        <v>17483.20203892493</v>
      </c>
      <c r="L236" s="259">
        <v>0</v>
      </c>
      <c r="M236" s="259">
        <v>0</v>
      </c>
      <c r="N236" s="259">
        <v>0</v>
      </c>
      <c r="O236" s="259">
        <v>17483.20203892493</v>
      </c>
      <c r="P236" s="259">
        <v>0</v>
      </c>
      <c r="Q236" s="259">
        <v>0</v>
      </c>
      <c r="R236" s="259">
        <v>17483.20203892493</v>
      </c>
      <c r="S236" s="259">
        <v>17483.20203892493</v>
      </c>
      <c r="T236" s="260">
        <v>0</v>
      </c>
      <c r="U236" s="261">
        <v>0</v>
      </c>
      <c r="V236" s="259">
        <v>0</v>
      </c>
      <c r="W236" s="259">
        <v>0</v>
      </c>
      <c r="X236" s="259">
        <v>0</v>
      </c>
      <c r="Y236" s="259">
        <v>0</v>
      </c>
      <c r="Z236" s="259">
        <v>0</v>
      </c>
      <c r="AA236" s="259">
        <v>0</v>
      </c>
      <c r="AB236" s="259">
        <v>0</v>
      </c>
      <c r="AC236" s="259">
        <v>0</v>
      </c>
      <c r="AD236" s="259">
        <v>0</v>
      </c>
      <c r="AE236" s="262">
        <v>0</v>
      </c>
      <c r="AF236" s="258">
        <v>17483.20203892493</v>
      </c>
      <c r="AG236" s="259">
        <v>0</v>
      </c>
      <c r="AH236" s="259">
        <v>0</v>
      </c>
      <c r="AI236" s="259">
        <v>0</v>
      </c>
      <c r="AJ236" s="259">
        <v>17483.20203892493</v>
      </c>
      <c r="AK236" s="259">
        <v>0</v>
      </c>
      <c r="AL236" s="259">
        <v>0</v>
      </c>
      <c r="AM236" s="259">
        <v>17483.20203892493</v>
      </c>
      <c r="AN236" s="259">
        <v>17483.20203892493</v>
      </c>
      <c r="AO236" s="262">
        <v>0</v>
      </c>
      <c r="AP236" s="247"/>
      <c r="AQ236" s="263">
        <v>0</v>
      </c>
      <c r="AR236" s="264">
        <v>0</v>
      </c>
      <c r="AS236" s="264">
        <v>0</v>
      </c>
      <c r="AT236" s="264">
        <v>0</v>
      </c>
      <c r="AU236" s="264">
        <v>0</v>
      </c>
      <c r="AV236" s="264">
        <v>0</v>
      </c>
      <c r="AW236" s="264">
        <v>0</v>
      </c>
      <c r="AX236" s="264">
        <v>0</v>
      </c>
      <c r="AY236" s="264">
        <v>0</v>
      </c>
      <c r="AZ236" s="264">
        <v>0</v>
      </c>
      <c r="BA236" s="264">
        <v>0</v>
      </c>
      <c r="BB236" s="265">
        <v>0</v>
      </c>
    </row>
    <row r="237" spans="2:54" s="213" customFormat="1" ht="13.15" customHeight="1" x14ac:dyDescent="0.2">
      <c r="B237" s="251" t="s">
        <v>817</v>
      </c>
      <c r="C237" s="252"/>
      <c r="D237" s="253"/>
      <c r="E237" s="254" t="s">
        <v>1053</v>
      </c>
      <c r="F237" s="252"/>
      <c r="G237" s="252"/>
      <c r="H237" s="255" t="s">
        <v>1055</v>
      </c>
      <c r="I237" s="256">
        <v>31048</v>
      </c>
      <c r="J237" s="257">
        <v>7</v>
      </c>
      <c r="K237" s="258">
        <v>4601.7724745134383</v>
      </c>
      <c r="L237" s="259">
        <v>0</v>
      </c>
      <c r="M237" s="259">
        <v>0</v>
      </c>
      <c r="N237" s="259">
        <v>0</v>
      </c>
      <c r="O237" s="259">
        <v>4601.7724745134383</v>
      </c>
      <c r="P237" s="259">
        <v>0</v>
      </c>
      <c r="Q237" s="259">
        <v>0</v>
      </c>
      <c r="R237" s="259">
        <v>4601.7724745134383</v>
      </c>
      <c r="S237" s="259">
        <v>4601.7724745134383</v>
      </c>
      <c r="T237" s="260">
        <v>0</v>
      </c>
      <c r="U237" s="261">
        <v>0</v>
      </c>
      <c r="V237" s="259">
        <v>0</v>
      </c>
      <c r="W237" s="259">
        <v>0</v>
      </c>
      <c r="X237" s="259">
        <v>0</v>
      </c>
      <c r="Y237" s="259">
        <v>0</v>
      </c>
      <c r="Z237" s="259">
        <v>0</v>
      </c>
      <c r="AA237" s="259">
        <v>0</v>
      </c>
      <c r="AB237" s="259">
        <v>0</v>
      </c>
      <c r="AC237" s="259">
        <v>0</v>
      </c>
      <c r="AD237" s="259">
        <v>0</v>
      </c>
      <c r="AE237" s="262">
        <v>0</v>
      </c>
      <c r="AF237" s="258">
        <v>4601.7724745134383</v>
      </c>
      <c r="AG237" s="259">
        <v>0</v>
      </c>
      <c r="AH237" s="259">
        <v>0</v>
      </c>
      <c r="AI237" s="259">
        <v>0</v>
      </c>
      <c r="AJ237" s="259">
        <v>4601.7724745134383</v>
      </c>
      <c r="AK237" s="259">
        <v>0</v>
      </c>
      <c r="AL237" s="259">
        <v>0</v>
      </c>
      <c r="AM237" s="259">
        <v>4601.7724745134383</v>
      </c>
      <c r="AN237" s="259">
        <v>4601.7724745134383</v>
      </c>
      <c r="AO237" s="262">
        <v>0</v>
      </c>
      <c r="AP237" s="247"/>
      <c r="AQ237" s="263">
        <v>0</v>
      </c>
      <c r="AR237" s="264">
        <v>0</v>
      </c>
      <c r="AS237" s="264">
        <v>0</v>
      </c>
      <c r="AT237" s="264">
        <v>0</v>
      </c>
      <c r="AU237" s="264">
        <v>0</v>
      </c>
      <c r="AV237" s="264">
        <v>0</v>
      </c>
      <c r="AW237" s="264">
        <v>0</v>
      </c>
      <c r="AX237" s="264">
        <v>0</v>
      </c>
      <c r="AY237" s="264">
        <v>0</v>
      </c>
      <c r="AZ237" s="264">
        <v>0</v>
      </c>
      <c r="BA237" s="264">
        <v>0</v>
      </c>
      <c r="BB237" s="265">
        <v>0</v>
      </c>
    </row>
    <row r="238" spans="2:54" s="213" customFormat="1" ht="13.15" customHeight="1" x14ac:dyDescent="0.2">
      <c r="B238" s="251" t="s">
        <v>817</v>
      </c>
      <c r="C238" s="252"/>
      <c r="D238" s="253"/>
      <c r="E238" s="254" t="s">
        <v>1053</v>
      </c>
      <c r="F238" s="252"/>
      <c r="G238" s="252"/>
      <c r="H238" s="255" t="s">
        <v>1056</v>
      </c>
      <c r="I238" s="256">
        <v>29952</v>
      </c>
      <c r="J238" s="257">
        <v>7</v>
      </c>
      <c r="K238" s="258">
        <v>2513.9017608897129</v>
      </c>
      <c r="L238" s="259">
        <v>0</v>
      </c>
      <c r="M238" s="259">
        <v>0</v>
      </c>
      <c r="N238" s="259">
        <v>0</v>
      </c>
      <c r="O238" s="259">
        <v>2513.9017608897129</v>
      </c>
      <c r="P238" s="259">
        <v>0</v>
      </c>
      <c r="Q238" s="259">
        <v>0</v>
      </c>
      <c r="R238" s="259">
        <v>2513.9017608897129</v>
      </c>
      <c r="S238" s="259">
        <v>2513.9017608897129</v>
      </c>
      <c r="T238" s="260">
        <v>0</v>
      </c>
      <c r="U238" s="261">
        <v>0</v>
      </c>
      <c r="V238" s="259">
        <v>0</v>
      </c>
      <c r="W238" s="259">
        <v>0</v>
      </c>
      <c r="X238" s="259">
        <v>0</v>
      </c>
      <c r="Y238" s="259">
        <v>0</v>
      </c>
      <c r="Z238" s="259">
        <v>0</v>
      </c>
      <c r="AA238" s="259">
        <v>0</v>
      </c>
      <c r="AB238" s="259">
        <v>0</v>
      </c>
      <c r="AC238" s="259">
        <v>0</v>
      </c>
      <c r="AD238" s="259">
        <v>0</v>
      </c>
      <c r="AE238" s="262">
        <v>0</v>
      </c>
      <c r="AF238" s="258">
        <v>2513.9017608897129</v>
      </c>
      <c r="AG238" s="259">
        <v>0</v>
      </c>
      <c r="AH238" s="259">
        <v>0</v>
      </c>
      <c r="AI238" s="259">
        <v>0</v>
      </c>
      <c r="AJ238" s="259">
        <v>2513.9017608897129</v>
      </c>
      <c r="AK238" s="259">
        <v>0</v>
      </c>
      <c r="AL238" s="259">
        <v>0</v>
      </c>
      <c r="AM238" s="259">
        <v>2513.9017608897129</v>
      </c>
      <c r="AN238" s="259">
        <v>2513.9017608897129</v>
      </c>
      <c r="AO238" s="262">
        <v>0</v>
      </c>
      <c r="AP238" s="247"/>
      <c r="AQ238" s="263">
        <v>0</v>
      </c>
      <c r="AR238" s="264">
        <v>0</v>
      </c>
      <c r="AS238" s="264">
        <v>0</v>
      </c>
      <c r="AT238" s="264">
        <v>0</v>
      </c>
      <c r="AU238" s="264">
        <v>0</v>
      </c>
      <c r="AV238" s="264">
        <v>0</v>
      </c>
      <c r="AW238" s="264">
        <v>0</v>
      </c>
      <c r="AX238" s="264">
        <v>0</v>
      </c>
      <c r="AY238" s="264">
        <v>0</v>
      </c>
      <c r="AZ238" s="264">
        <v>0</v>
      </c>
      <c r="BA238" s="264">
        <v>0</v>
      </c>
      <c r="BB238" s="265">
        <v>0</v>
      </c>
    </row>
    <row r="239" spans="2:54" s="213" customFormat="1" ht="13.15" customHeight="1" x14ac:dyDescent="0.2">
      <c r="B239" s="251" t="s">
        <v>718</v>
      </c>
      <c r="C239" s="252"/>
      <c r="D239" s="253"/>
      <c r="E239" s="254" t="s">
        <v>1057</v>
      </c>
      <c r="F239" s="252"/>
      <c r="G239" s="252"/>
      <c r="H239" s="255" t="s">
        <v>1058</v>
      </c>
      <c r="I239" s="256">
        <v>37987</v>
      </c>
      <c r="J239" s="257">
        <v>10</v>
      </c>
      <c r="K239" s="258">
        <v>30896.185704355888</v>
      </c>
      <c r="L239" s="259">
        <v>29660.229379054679</v>
      </c>
      <c r="M239" s="259">
        <v>0</v>
      </c>
      <c r="N239" s="259">
        <v>0</v>
      </c>
      <c r="O239" s="259">
        <v>1235.9563253012093</v>
      </c>
      <c r="P239" s="259">
        <v>0</v>
      </c>
      <c r="Q239" s="259">
        <v>0</v>
      </c>
      <c r="R239" s="259">
        <v>1235.9563253012093</v>
      </c>
      <c r="S239" s="259">
        <v>49.44260928094748</v>
      </c>
      <c r="T239" s="260">
        <v>1186.5137160202619</v>
      </c>
      <c r="U239" s="261">
        <v>0</v>
      </c>
      <c r="V239" s="259">
        <v>0</v>
      </c>
      <c r="W239" s="259">
        <v>0</v>
      </c>
      <c r="X239" s="259">
        <v>0</v>
      </c>
      <c r="Y239" s="259">
        <v>0</v>
      </c>
      <c r="Z239" s="259">
        <v>0</v>
      </c>
      <c r="AA239" s="259">
        <v>0</v>
      </c>
      <c r="AB239" s="259">
        <v>0</v>
      </c>
      <c r="AC239" s="259">
        <v>3089.6185704355889</v>
      </c>
      <c r="AD239" s="259">
        <v>-3089.6185704355889</v>
      </c>
      <c r="AE239" s="262">
        <v>3089.6185704355889</v>
      </c>
      <c r="AF239" s="258">
        <v>30896.185704355888</v>
      </c>
      <c r="AG239" s="259">
        <v>29660.229379054679</v>
      </c>
      <c r="AH239" s="259">
        <v>0</v>
      </c>
      <c r="AI239" s="259">
        <v>0</v>
      </c>
      <c r="AJ239" s="259">
        <v>1235.9563253012093</v>
      </c>
      <c r="AK239" s="259">
        <v>0</v>
      </c>
      <c r="AL239" s="259">
        <v>0</v>
      </c>
      <c r="AM239" s="259">
        <v>1235.9563253012093</v>
      </c>
      <c r="AN239" s="259">
        <v>-3040.1759611546413</v>
      </c>
      <c r="AO239" s="262">
        <v>4276.1322864558506</v>
      </c>
      <c r="AP239" s="247"/>
      <c r="AQ239" s="263">
        <v>0</v>
      </c>
      <c r="AR239" s="264">
        <v>0</v>
      </c>
      <c r="AS239" s="264">
        <v>0</v>
      </c>
      <c r="AT239" s="264">
        <v>0</v>
      </c>
      <c r="AU239" s="264">
        <v>0</v>
      </c>
      <c r="AV239" s="264">
        <v>0</v>
      </c>
      <c r="AW239" s="264">
        <v>0</v>
      </c>
      <c r="AX239" s="264">
        <v>0</v>
      </c>
      <c r="AY239" s="264">
        <v>0</v>
      </c>
      <c r="AZ239" s="264">
        <v>0</v>
      </c>
      <c r="BA239" s="264">
        <v>4276.1322864130889</v>
      </c>
      <c r="BB239" s="265">
        <v>0</v>
      </c>
    </row>
    <row r="240" spans="2:54" s="213" customFormat="1" ht="13.15" customHeight="1" x14ac:dyDescent="0.2">
      <c r="B240" s="251" t="s">
        <v>655</v>
      </c>
      <c r="C240" s="252"/>
      <c r="D240" s="253"/>
      <c r="E240" s="254" t="s">
        <v>1059</v>
      </c>
      <c r="F240" s="252"/>
      <c r="G240" s="252"/>
      <c r="H240" s="255" t="s">
        <v>1060</v>
      </c>
      <c r="I240" s="256">
        <v>35065</v>
      </c>
      <c r="J240" s="257">
        <v>50</v>
      </c>
      <c r="K240" s="258">
        <v>68440.975440222435</v>
      </c>
      <c r="L240" s="259">
        <v>0</v>
      </c>
      <c r="M240" s="259">
        <v>0</v>
      </c>
      <c r="N240" s="259">
        <v>0</v>
      </c>
      <c r="O240" s="259">
        <v>68440.975440222435</v>
      </c>
      <c r="P240" s="259">
        <v>0</v>
      </c>
      <c r="Q240" s="259">
        <v>0</v>
      </c>
      <c r="R240" s="259">
        <v>68440.975440222435</v>
      </c>
      <c r="S240" s="259">
        <v>68440.975440222435</v>
      </c>
      <c r="T240" s="260">
        <v>0</v>
      </c>
      <c r="U240" s="261">
        <v>0</v>
      </c>
      <c r="V240" s="259">
        <v>0</v>
      </c>
      <c r="W240" s="259">
        <v>0</v>
      </c>
      <c r="X240" s="259">
        <v>0</v>
      </c>
      <c r="Y240" s="259">
        <v>0</v>
      </c>
      <c r="Z240" s="259">
        <v>0</v>
      </c>
      <c r="AA240" s="259">
        <v>0</v>
      </c>
      <c r="AB240" s="259">
        <v>0</v>
      </c>
      <c r="AC240" s="259">
        <v>0</v>
      </c>
      <c r="AD240" s="259">
        <v>0</v>
      </c>
      <c r="AE240" s="262">
        <v>0</v>
      </c>
      <c r="AF240" s="258">
        <v>68440.975440222435</v>
      </c>
      <c r="AG240" s="259">
        <v>0</v>
      </c>
      <c r="AH240" s="259">
        <v>0</v>
      </c>
      <c r="AI240" s="259">
        <v>0</v>
      </c>
      <c r="AJ240" s="259">
        <v>68440.975440222435</v>
      </c>
      <c r="AK240" s="259">
        <v>0</v>
      </c>
      <c r="AL240" s="259">
        <v>0</v>
      </c>
      <c r="AM240" s="259">
        <v>68440.975440222435</v>
      </c>
      <c r="AN240" s="259">
        <v>68440.975440222435</v>
      </c>
      <c r="AO240" s="262">
        <v>0</v>
      </c>
      <c r="AP240" s="247"/>
      <c r="AQ240" s="263">
        <v>0</v>
      </c>
      <c r="AR240" s="264">
        <v>0</v>
      </c>
      <c r="AS240" s="264">
        <v>0</v>
      </c>
      <c r="AT240" s="264">
        <v>0</v>
      </c>
      <c r="AU240" s="264">
        <v>0</v>
      </c>
      <c r="AV240" s="264">
        <v>0</v>
      </c>
      <c r="AW240" s="264">
        <v>0</v>
      </c>
      <c r="AX240" s="264">
        <v>0</v>
      </c>
      <c r="AY240" s="264">
        <v>0</v>
      </c>
      <c r="AZ240" s="264">
        <v>0</v>
      </c>
      <c r="BA240" s="264">
        <v>0</v>
      </c>
      <c r="BB240" s="265">
        <v>0</v>
      </c>
    </row>
    <row r="241" spans="2:54" s="213" customFormat="1" ht="13.15" customHeight="1" x14ac:dyDescent="0.2">
      <c r="B241" s="251" t="s">
        <v>643</v>
      </c>
      <c r="C241" s="252"/>
      <c r="D241" s="253"/>
      <c r="E241" s="254" t="s">
        <v>1061</v>
      </c>
      <c r="F241" s="252"/>
      <c r="G241" s="252"/>
      <c r="H241" s="255" t="s">
        <v>1062</v>
      </c>
      <c r="I241" s="256">
        <v>36526</v>
      </c>
      <c r="J241" s="257">
        <v>50</v>
      </c>
      <c r="K241" s="258">
        <v>9700.9383688600556</v>
      </c>
      <c r="L241" s="259">
        <v>0</v>
      </c>
      <c r="M241" s="259">
        <v>0</v>
      </c>
      <c r="N241" s="259">
        <v>0</v>
      </c>
      <c r="O241" s="259">
        <v>9700.9383688600556</v>
      </c>
      <c r="P241" s="259">
        <v>0</v>
      </c>
      <c r="Q241" s="259">
        <v>0</v>
      </c>
      <c r="R241" s="259">
        <v>9700.9383688600556</v>
      </c>
      <c r="S241" s="259">
        <v>7974.7595188446103</v>
      </c>
      <c r="T241" s="260">
        <v>1726.1788500154453</v>
      </c>
      <c r="U241" s="261">
        <v>0</v>
      </c>
      <c r="V241" s="259">
        <v>0</v>
      </c>
      <c r="W241" s="259">
        <v>0</v>
      </c>
      <c r="X241" s="259">
        <v>0</v>
      </c>
      <c r="Y241" s="259">
        <v>0</v>
      </c>
      <c r="Z241" s="259">
        <v>0</v>
      </c>
      <c r="AA241" s="259">
        <v>0</v>
      </c>
      <c r="AB241" s="259">
        <v>0</v>
      </c>
      <c r="AC241" s="259">
        <v>194.0187673772011</v>
      </c>
      <c r="AD241" s="259">
        <v>-194.0187673772011</v>
      </c>
      <c r="AE241" s="262">
        <v>194.0187673772011</v>
      </c>
      <c r="AF241" s="258">
        <v>9700.9383688600556</v>
      </c>
      <c r="AG241" s="259">
        <v>0</v>
      </c>
      <c r="AH241" s="259">
        <v>0</v>
      </c>
      <c r="AI241" s="259">
        <v>0</v>
      </c>
      <c r="AJ241" s="259">
        <v>9700.9383688600556</v>
      </c>
      <c r="AK241" s="259">
        <v>0</v>
      </c>
      <c r="AL241" s="259">
        <v>0</v>
      </c>
      <c r="AM241" s="259">
        <v>9700.9383688600556</v>
      </c>
      <c r="AN241" s="259">
        <v>7780.7407514674096</v>
      </c>
      <c r="AO241" s="262">
        <v>1920.197617392646</v>
      </c>
      <c r="AP241" s="247"/>
      <c r="AQ241" s="263">
        <v>0</v>
      </c>
      <c r="AR241" s="264">
        <v>0</v>
      </c>
      <c r="AS241" s="264">
        <v>0</v>
      </c>
      <c r="AT241" s="264">
        <v>0</v>
      </c>
      <c r="AU241" s="264">
        <v>0</v>
      </c>
      <c r="AV241" s="264">
        <v>0</v>
      </c>
      <c r="AW241" s="264">
        <v>0</v>
      </c>
      <c r="AX241" s="264">
        <v>0</v>
      </c>
      <c r="AY241" s="264">
        <v>0</v>
      </c>
      <c r="AZ241" s="264">
        <v>0</v>
      </c>
      <c r="BA241" s="264">
        <v>1920.197617373444</v>
      </c>
      <c r="BB241" s="265">
        <v>0</v>
      </c>
    </row>
    <row r="242" spans="2:54" s="213" customFormat="1" ht="13.15" customHeight="1" x14ac:dyDescent="0.2">
      <c r="B242" s="251" t="s">
        <v>772</v>
      </c>
      <c r="C242" s="252"/>
      <c r="D242" s="253"/>
      <c r="E242" s="254" t="s">
        <v>1063</v>
      </c>
      <c r="F242" s="252"/>
      <c r="G242" s="252"/>
      <c r="H242" s="255" t="s">
        <v>1064</v>
      </c>
      <c r="I242" s="256">
        <v>33239</v>
      </c>
      <c r="J242" s="257">
        <v>30</v>
      </c>
      <c r="K242" s="258">
        <v>7147.1037998146439</v>
      </c>
      <c r="L242" s="259">
        <v>0</v>
      </c>
      <c r="M242" s="259">
        <v>0</v>
      </c>
      <c r="N242" s="259">
        <v>0</v>
      </c>
      <c r="O242" s="259">
        <v>7147.1037998146439</v>
      </c>
      <c r="P242" s="259">
        <v>0</v>
      </c>
      <c r="Q242" s="259">
        <v>0</v>
      </c>
      <c r="R242" s="259">
        <v>7147.1037998146439</v>
      </c>
      <c r="S242" s="259">
        <v>4474.6236870559169</v>
      </c>
      <c r="T242" s="260">
        <v>2672.480112758727</v>
      </c>
      <c r="U242" s="261">
        <v>0</v>
      </c>
      <c r="V242" s="259">
        <v>0</v>
      </c>
      <c r="W242" s="259">
        <v>0</v>
      </c>
      <c r="X242" s="259">
        <v>0</v>
      </c>
      <c r="Y242" s="259">
        <v>0</v>
      </c>
      <c r="Z242" s="259">
        <v>0</v>
      </c>
      <c r="AA242" s="259">
        <v>0</v>
      </c>
      <c r="AB242" s="259">
        <v>0</v>
      </c>
      <c r="AC242" s="259">
        <v>238.2367933271548</v>
      </c>
      <c r="AD242" s="259">
        <v>-238.2367933271548</v>
      </c>
      <c r="AE242" s="262">
        <v>238.2367933271548</v>
      </c>
      <c r="AF242" s="258">
        <v>7147.1037998146439</v>
      </c>
      <c r="AG242" s="259">
        <v>0</v>
      </c>
      <c r="AH242" s="259">
        <v>0</v>
      </c>
      <c r="AI242" s="259">
        <v>0</v>
      </c>
      <c r="AJ242" s="259">
        <v>7147.1037998146439</v>
      </c>
      <c r="AK242" s="259">
        <v>0</v>
      </c>
      <c r="AL242" s="259">
        <v>0</v>
      </c>
      <c r="AM242" s="259">
        <v>7147.1037998146439</v>
      </c>
      <c r="AN242" s="259">
        <v>4236.3868937287625</v>
      </c>
      <c r="AO242" s="262">
        <v>2910.7169060858814</v>
      </c>
      <c r="AP242" s="247"/>
      <c r="AQ242" s="263">
        <v>0</v>
      </c>
      <c r="AR242" s="264">
        <v>0</v>
      </c>
      <c r="AS242" s="264">
        <v>0</v>
      </c>
      <c r="AT242" s="264">
        <v>0</v>
      </c>
      <c r="AU242" s="264">
        <v>0</v>
      </c>
      <c r="AV242" s="264">
        <v>0</v>
      </c>
      <c r="AW242" s="264">
        <v>0</v>
      </c>
      <c r="AX242" s="264">
        <v>0</v>
      </c>
      <c r="AY242" s="264">
        <v>0</v>
      </c>
      <c r="AZ242" s="264">
        <v>0</v>
      </c>
      <c r="BA242" s="264">
        <v>2910.7169060567744</v>
      </c>
      <c r="BB242" s="265">
        <v>0</v>
      </c>
    </row>
    <row r="243" spans="2:54" s="213" customFormat="1" ht="13.15" customHeight="1" x14ac:dyDescent="0.2">
      <c r="B243" s="251" t="s">
        <v>718</v>
      </c>
      <c r="C243" s="252"/>
      <c r="D243" s="253"/>
      <c r="E243" s="254" t="s">
        <v>1065</v>
      </c>
      <c r="F243" s="252"/>
      <c r="G243" s="252"/>
      <c r="H243" s="255" t="s">
        <v>1066</v>
      </c>
      <c r="I243" s="256">
        <v>33786</v>
      </c>
      <c r="J243" s="257">
        <v>10</v>
      </c>
      <c r="K243" s="258">
        <v>10696.651992585728</v>
      </c>
      <c r="L243" s="259">
        <v>0</v>
      </c>
      <c r="M243" s="259">
        <v>0</v>
      </c>
      <c r="N243" s="259">
        <v>0</v>
      </c>
      <c r="O243" s="259">
        <v>10696.651992585728</v>
      </c>
      <c r="P243" s="259">
        <v>0</v>
      </c>
      <c r="Q243" s="259">
        <v>0</v>
      </c>
      <c r="R243" s="259">
        <v>10696.651992585728</v>
      </c>
      <c r="S243" s="259">
        <v>10696.651992585728</v>
      </c>
      <c r="T243" s="260">
        <v>0</v>
      </c>
      <c r="U243" s="261">
        <v>0</v>
      </c>
      <c r="V243" s="259">
        <v>0</v>
      </c>
      <c r="W243" s="259">
        <v>0</v>
      </c>
      <c r="X243" s="259">
        <v>0</v>
      </c>
      <c r="Y243" s="259">
        <v>0</v>
      </c>
      <c r="Z243" s="259">
        <v>0</v>
      </c>
      <c r="AA243" s="259">
        <v>0</v>
      </c>
      <c r="AB243" s="259">
        <v>0</v>
      </c>
      <c r="AC243" s="259">
        <v>0</v>
      </c>
      <c r="AD243" s="259">
        <v>0</v>
      </c>
      <c r="AE243" s="262">
        <v>0</v>
      </c>
      <c r="AF243" s="258">
        <v>10696.651992585728</v>
      </c>
      <c r="AG243" s="259">
        <v>0</v>
      </c>
      <c r="AH243" s="259">
        <v>0</v>
      </c>
      <c r="AI243" s="259">
        <v>0</v>
      </c>
      <c r="AJ243" s="259">
        <v>10696.651992585728</v>
      </c>
      <c r="AK243" s="259">
        <v>0</v>
      </c>
      <c r="AL243" s="259">
        <v>0</v>
      </c>
      <c r="AM243" s="259">
        <v>10696.651992585728</v>
      </c>
      <c r="AN243" s="259">
        <v>10696.651992585728</v>
      </c>
      <c r="AO243" s="262">
        <v>0</v>
      </c>
      <c r="AP243" s="247"/>
      <c r="AQ243" s="263">
        <v>0</v>
      </c>
      <c r="AR243" s="264">
        <v>0</v>
      </c>
      <c r="AS243" s="264">
        <v>0</v>
      </c>
      <c r="AT243" s="264">
        <v>0</v>
      </c>
      <c r="AU243" s="264">
        <v>0</v>
      </c>
      <c r="AV243" s="264">
        <v>0</v>
      </c>
      <c r="AW243" s="264">
        <v>0</v>
      </c>
      <c r="AX243" s="264">
        <v>0</v>
      </c>
      <c r="AY243" s="264">
        <v>0</v>
      </c>
      <c r="AZ243" s="264">
        <v>0</v>
      </c>
      <c r="BA243" s="264">
        <v>0</v>
      </c>
      <c r="BB243" s="265">
        <v>0</v>
      </c>
    </row>
    <row r="244" spans="2:54" s="213" customFormat="1" ht="13.15" customHeight="1" x14ac:dyDescent="0.2">
      <c r="B244" s="251" t="s">
        <v>817</v>
      </c>
      <c r="C244" s="252"/>
      <c r="D244" s="253"/>
      <c r="E244" s="254" t="s">
        <v>1067</v>
      </c>
      <c r="F244" s="252"/>
      <c r="G244" s="252"/>
      <c r="H244" s="255" t="s">
        <v>1068</v>
      </c>
      <c r="I244" s="256">
        <v>33970</v>
      </c>
      <c r="J244" s="257">
        <v>7</v>
      </c>
      <c r="K244" s="258">
        <v>17480.699721964782</v>
      </c>
      <c r="L244" s="259">
        <v>0</v>
      </c>
      <c r="M244" s="259">
        <v>0</v>
      </c>
      <c r="N244" s="259">
        <v>0</v>
      </c>
      <c r="O244" s="259">
        <v>17480.699721964782</v>
      </c>
      <c r="P244" s="259">
        <v>0</v>
      </c>
      <c r="Q244" s="259">
        <v>0</v>
      </c>
      <c r="R244" s="259">
        <v>17480.699721964782</v>
      </c>
      <c r="S244" s="259">
        <v>17322.729379054679</v>
      </c>
      <c r="T244" s="260">
        <v>157.97034291010277</v>
      </c>
      <c r="U244" s="261">
        <v>0</v>
      </c>
      <c r="V244" s="259">
        <v>0</v>
      </c>
      <c r="W244" s="259">
        <v>0</v>
      </c>
      <c r="X244" s="259">
        <v>0</v>
      </c>
      <c r="Y244" s="259">
        <v>0</v>
      </c>
      <c r="Z244" s="259">
        <v>0</v>
      </c>
      <c r="AA244" s="259">
        <v>0</v>
      </c>
      <c r="AB244" s="259">
        <v>0</v>
      </c>
      <c r="AC244" s="259">
        <v>2497.2428174235401</v>
      </c>
      <c r="AD244" s="259">
        <v>-2497.2428174235401</v>
      </c>
      <c r="AE244" s="262">
        <v>2497.2428174235401</v>
      </c>
      <c r="AF244" s="258">
        <v>17480.699721964782</v>
      </c>
      <c r="AG244" s="259">
        <v>0</v>
      </c>
      <c r="AH244" s="259">
        <v>0</v>
      </c>
      <c r="AI244" s="259">
        <v>0</v>
      </c>
      <c r="AJ244" s="259">
        <v>17480.699721964782</v>
      </c>
      <c r="AK244" s="259">
        <v>0</v>
      </c>
      <c r="AL244" s="259">
        <v>0</v>
      </c>
      <c r="AM244" s="259">
        <v>17480.699721964782</v>
      </c>
      <c r="AN244" s="259">
        <v>14825.48656163114</v>
      </c>
      <c r="AO244" s="262">
        <v>2655.213160333642</v>
      </c>
      <c r="AP244" s="247"/>
      <c r="AQ244" s="263">
        <v>0</v>
      </c>
      <c r="AR244" s="264">
        <v>0</v>
      </c>
      <c r="AS244" s="264">
        <v>0</v>
      </c>
      <c r="AT244" s="264">
        <v>0</v>
      </c>
      <c r="AU244" s="264">
        <v>0</v>
      </c>
      <c r="AV244" s="264">
        <v>0</v>
      </c>
      <c r="AW244" s="264">
        <v>0</v>
      </c>
      <c r="AX244" s="264">
        <v>0</v>
      </c>
      <c r="AY244" s="264">
        <v>0</v>
      </c>
      <c r="AZ244" s="264">
        <v>0</v>
      </c>
      <c r="BA244" s="264">
        <v>2655.2131603070898</v>
      </c>
      <c r="BB244" s="265">
        <v>0</v>
      </c>
    </row>
    <row r="245" spans="2:54" s="213" customFormat="1" ht="13.15" customHeight="1" x14ac:dyDescent="0.2">
      <c r="B245" s="251" t="s">
        <v>817</v>
      </c>
      <c r="C245" s="252"/>
      <c r="D245" s="253"/>
      <c r="E245" s="254" t="s">
        <v>1069</v>
      </c>
      <c r="F245" s="252"/>
      <c r="G245" s="252"/>
      <c r="H245" s="255" t="s">
        <v>1070</v>
      </c>
      <c r="I245" s="256">
        <v>32874</v>
      </c>
      <c r="J245" s="257">
        <v>7</v>
      </c>
      <c r="K245" s="258">
        <v>10151.181649675626</v>
      </c>
      <c r="L245" s="259">
        <v>0</v>
      </c>
      <c r="M245" s="259">
        <v>0</v>
      </c>
      <c r="N245" s="259">
        <v>0</v>
      </c>
      <c r="O245" s="259">
        <v>10151.181649675626</v>
      </c>
      <c r="P245" s="259">
        <v>0</v>
      </c>
      <c r="Q245" s="259">
        <v>0</v>
      </c>
      <c r="R245" s="259">
        <v>10151.181649675626</v>
      </c>
      <c r="S245" s="259">
        <v>10151.181649675626</v>
      </c>
      <c r="T245" s="260">
        <v>0</v>
      </c>
      <c r="U245" s="261">
        <v>0</v>
      </c>
      <c r="V245" s="259">
        <v>0</v>
      </c>
      <c r="W245" s="259">
        <v>0</v>
      </c>
      <c r="X245" s="259">
        <v>0</v>
      </c>
      <c r="Y245" s="259">
        <v>0</v>
      </c>
      <c r="Z245" s="259">
        <v>0</v>
      </c>
      <c r="AA245" s="259">
        <v>0</v>
      </c>
      <c r="AB245" s="259">
        <v>0</v>
      </c>
      <c r="AC245" s="259">
        <v>0</v>
      </c>
      <c r="AD245" s="259">
        <v>0</v>
      </c>
      <c r="AE245" s="262">
        <v>0</v>
      </c>
      <c r="AF245" s="258">
        <v>10151.181649675626</v>
      </c>
      <c r="AG245" s="259">
        <v>0</v>
      </c>
      <c r="AH245" s="259">
        <v>0</v>
      </c>
      <c r="AI245" s="259">
        <v>0</v>
      </c>
      <c r="AJ245" s="259">
        <v>10151.181649675626</v>
      </c>
      <c r="AK245" s="259">
        <v>0</v>
      </c>
      <c r="AL245" s="259">
        <v>0</v>
      </c>
      <c r="AM245" s="259">
        <v>10151.181649675626</v>
      </c>
      <c r="AN245" s="259">
        <v>10151.181649675626</v>
      </c>
      <c r="AO245" s="262">
        <v>0</v>
      </c>
      <c r="AP245" s="247"/>
      <c r="AQ245" s="263">
        <v>0</v>
      </c>
      <c r="AR245" s="264">
        <v>0</v>
      </c>
      <c r="AS245" s="264">
        <v>0</v>
      </c>
      <c r="AT245" s="264">
        <v>0</v>
      </c>
      <c r="AU245" s="264">
        <v>0</v>
      </c>
      <c r="AV245" s="264">
        <v>0</v>
      </c>
      <c r="AW245" s="264">
        <v>0</v>
      </c>
      <c r="AX245" s="264">
        <v>0</v>
      </c>
      <c r="AY245" s="264">
        <v>0</v>
      </c>
      <c r="AZ245" s="264">
        <v>0</v>
      </c>
      <c r="BA245" s="264">
        <v>0</v>
      </c>
      <c r="BB245" s="265">
        <v>0</v>
      </c>
    </row>
    <row r="246" spans="2:54" s="213" customFormat="1" ht="13.15" customHeight="1" x14ac:dyDescent="0.2">
      <c r="B246" s="251" t="s">
        <v>718</v>
      </c>
      <c r="C246" s="252"/>
      <c r="D246" s="253"/>
      <c r="E246" s="254" t="s">
        <v>1071</v>
      </c>
      <c r="F246" s="252"/>
      <c r="G246" s="252"/>
      <c r="H246" s="255" t="s">
        <v>1072</v>
      </c>
      <c r="I246" s="256">
        <v>33239</v>
      </c>
      <c r="J246" s="257">
        <v>10</v>
      </c>
      <c r="K246" s="258">
        <v>3989.5157553290087</v>
      </c>
      <c r="L246" s="259">
        <v>0</v>
      </c>
      <c r="M246" s="259">
        <v>0</v>
      </c>
      <c r="N246" s="259">
        <v>0</v>
      </c>
      <c r="O246" s="259">
        <v>3989.5157553290087</v>
      </c>
      <c r="P246" s="259">
        <v>0</v>
      </c>
      <c r="Q246" s="259">
        <v>0</v>
      </c>
      <c r="R246" s="259">
        <v>3989.5157553290087</v>
      </c>
      <c r="S246" s="259">
        <v>3989.5157553290087</v>
      </c>
      <c r="T246" s="260">
        <v>0</v>
      </c>
      <c r="U246" s="261">
        <v>0</v>
      </c>
      <c r="V246" s="259">
        <v>0</v>
      </c>
      <c r="W246" s="259">
        <v>0</v>
      </c>
      <c r="X246" s="259">
        <v>0</v>
      </c>
      <c r="Y246" s="259">
        <v>0</v>
      </c>
      <c r="Z246" s="259">
        <v>0</v>
      </c>
      <c r="AA246" s="259">
        <v>0</v>
      </c>
      <c r="AB246" s="259">
        <v>0</v>
      </c>
      <c r="AC246" s="259">
        <v>0</v>
      </c>
      <c r="AD246" s="259">
        <v>0</v>
      </c>
      <c r="AE246" s="262">
        <v>0</v>
      </c>
      <c r="AF246" s="258">
        <v>3989.5157553290087</v>
      </c>
      <c r="AG246" s="259">
        <v>0</v>
      </c>
      <c r="AH246" s="259">
        <v>0</v>
      </c>
      <c r="AI246" s="259">
        <v>0</v>
      </c>
      <c r="AJ246" s="259">
        <v>3989.5157553290087</v>
      </c>
      <c r="AK246" s="259">
        <v>0</v>
      </c>
      <c r="AL246" s="259">
        <v>0</v>
      </c>
      <c r="AM246" s="259">
        <v>3989.5157553290087</v>
      </c>
      <c r="AN246" s="259">
        <v>3989.5157553290087</v>
      </c>
      <c r="AO246" s="262">
        <v>0</v>
      </c>
      <c r="AP246" s="247"/>
      <c r="AQ246" s="263">
        <v>0</v>
      </c>
      <c r="AR246" s="264">
        <v>0</v>
      </c>
      <c r="AS246" s="264">
        <v>0</v>
      </c>
      <c r="AT246" s="264">
        <v>0</v>
      </c>
      <c r="AU246" s="264">
        <v>0</v>
      </c>
      <c r="AV246" s="264">
        <v>0</v>
      </c>
      <c r="AW246" s="264">
        <v>0</v>
      </c>
      <c r="AX246" s="264">
        <v>0</v>
      </c>
      <c r="AY246" s="264">
        <v>0</v>
      </c>
      <c r="AZ246" s="264">
        <v>0</v>
      </c>
      <c r="BA246" s="264">
        <v>0</v>
      </c>
      <c r="BB246" s="265">
        <v>0</v>
      </c>
    </row>
    <row r="247" spans="2:54" s="213" customFormat="1" ht="13.15" customHeight="1" x14ac:dyDescent="0.2">
      <c r="B247" s="251" t="s">
        <v>743</v>
      </c>
      <c r="C247" s="252"/>
      <c r="D247" s="253"/>
      <c r="E247" s="254" t="s">
        <v>1073</v>
      </c>
      <c r="F247" s="252"/>
      <c r="G247" s="252"/>
      <c r="H247" s="255" t="s">
        <v>1074</v>
      </c>
      <c r="I247" s="256">
        <v>36161</v>
      </c>
      <c r="J247" s="257">
        <v>45</v>
      </c>
      <c r="K247" s="258">
        <v>2418.8166126042634</v>
      </c>
      <c r="L247" s="259">
        <v>0</v>
      </c>
      <c r="M247" s="259">
        <v>0</v>
      </c>
      <c r="N247" s="259">
        <v>0</v>
      </c>
      <c r="O247" s="259">
        <v>2418.8166126042634</v>
      </c>
      <c r="P247" s="259">
        <v>0</v>
      </c>
      <c r="Q247" s="259">
        <v>0</v>
      </c>
      <c r="R247" s="259">
        <v>2418.8166126042634</v>
      </c>
      <c r="S247" s="259">
        <v>1506.7497178886485</v>
      </c>
      <c r="T247" s="260">
        <v>912.06689471561481</v>
      </c>
      <c r="U247" s="261">
        <v>0</v>
      </c>
      <c r="V247" s="259">
        <v>0</v>
      </c>
      <c r="W247" s="259">
        <v>0</v>
      </c>
      <c r="X247" s="259">
        <v>0</v>
      </c>
      <c r="Y247" s="259">
        <v>0</v>
      </c>
      <c r="Z247" s="259">
        <v>0</v>
      </c>
      <c r="AA247" s="259">
        <v>0</v>
      </c>
      <c r="AB247" s="259">
        <v>0</v>
      </c>
      <c r="AC247" s="259">
        <v>53.751480280094739</v>
      </c>
      <c r="AD247" s="259">
        <v>-53.751480280094739</v>
      </c>
      <c r="AE247" s="262">
        <v>53.751480280094739</v>
      </c>
      <c r="AF247" s="258">
        <v>2418.8166126042634</v>
      </c>
      <c r="AG247" s="259">
        <v>0</v>
      </c>
      <c r="AH247" s="259">
        <v>0</v>
      </c>
      <c r="AI247" s="259">
        <v>0</v>
      </c>
      <c r="AJ247" s="259">
        <v>2418.8166126042634</v>
      </c>
      <c r="AK247" s="259">
        <v>0</v>
      </c>
      <c r="AL247" s="259">
        <v>0</v>
      </c>
      <c r="AM247" s="259">
        <v>2418.8166126042634</v>
      </c>
      <c r="AN247" s="259">
        <v>1452.9982376085538</v>
      </c>
      <c r="AO247" s="262">
        <v>965.81837499570952</v>
      </c>
      <c r="AP247" s="247"/>
      <c r="AQ247" s="263">
        <v>965.81837498605137</v>
      </c>
      <c r="AR247" s="264">
        <v>0</v>
      </c>
      <c r="AS247" s="264">
        <v>0</v>
      </c>
      <c r="AT247" s="264">
        <v>0</v>
      </c>
      <c r="AU247" s="264">
        <v>0</v>
      </c>
      <c r="AV247" s="264">
        <v>0</v>
      </c>
      <c r="AW247" s="264">
        <v>0</v>
      </c>
      <c r="AX247" s="264">
        <v>0</v>
      </c>
      <c r="AY247" s="264">
        <v>0</v>
      </c>
      <c r="AZ247" s="264">
        <v>0</v>
      </c>
      <c r="BA247" s="264">
        <v>0</v>
      </c>
      <c r="BB247" s="265">
        <v>0</v>
      </c>
    </row>
    <row r="248" spans="2:54" s="213" customFormat="1" ht="13.15" customHeight="1" x14ac:dyDescent="0.2">
      <c r="B248" s="251" t="s">
        <v>817</v>
      </c>
      <c r="C248" s="252"/>
      <c r="D248" s="253"/>
      <c r="E248" s="254" t="s">
        <v>1075</v>
      </c>
      <c r="F248" s="252"/>
      <c r="G248" s="252"/>
      <c r="H248" s="255" t="s">
        <v>1076</v>
      </c>
      <c r="I248" s="256">
        <v>27760</v>
      </c>
      <c r="J248" s="257">
        <v>7</v>
      </c>
      <c r="K248" s="258">
        <v>608.49165894346618</v>
      </c>
      <c r="L248" s="259">
        <v>0</v>
      </c>
      <c r="M248" s="259">
        <v>0</v>
      </c>
      <c r="N248" s="259">
        <v>0</v>
      </c>
      <c r="O248" s="259">
        <v>608.49165894346618</v>
      </c>
      <c r="P248" s="259">
        <v>0</v>
      </c>
      <c r="Q248" s="259">
        <v>0</v>
      </c>
      <c r="R248" s="259">
        <v>608.49165894346618</v>
      </c>
      <c r="S248" s="259">
        <v>608.49165894346618</v>
      </c>
      <c r="T248" s="260">
        <v>0</v>
      </c>
      <c r="U248" s="261">
        <v>0</v>
      </c>
      <c r="V248" s="259">
        <v>0</v>
      </c>
      <c r="W248" s="259">
        <v>0</v>
      </c>
      <c r="X248" s="259">
        <v>0</v>
      </c>
      <c r="Y248" s="259">
        <v>0</v>
      </c>
      <c r="Z248" s="259">
        <v>0</v>
      </c>
      <c r="AA248" s="259">
        <v>0</v>
      </c>
      <c r="AB248" s="259">
        <v>0</v>
      </c>
      <c r="AC248" s="259">
        <v>0</v>
      </c>
      <c r="AD248" s="259">
        <v>0</v>
      </c>
      <c r="AE248" s="262">
        <v>0</v>
      </c>
      <c r="AF248" s="258">
        <v>608.49165894346618</v>
      </c>
      <c r="AG248" s="259">
        <v>0</v>
      </c>
      <c r="AH248" s="259">
        <v>0</v>
      </c>
      <c r="AI248" s="259">
        <v>0</v>
      </c>
      <c r="AJ248" s="259">
        <v>608.49165894346618</v>
      </c>
      <c r="AK248" s="259">
        <v>0</v>
      </c>
      <c r="AL248" s="259">
        <v>0</v>
      </c>
      <c r="AM248" s="259">
        <v>608.49165894346618</v>
      </c>
      <c r="AN248" s="259">
        <v>608.49165894346618</v>
      </c>
      <c r="AO248" s="262">
        <v>0</v>
      </c>
      <c r="AP248" s="247"/>
      <c r="AQ248" s="263">
        <v>0</v>
      </c>
      <c r="AR248" s="264">
        <v>0</v>
      </c>
      <c r="AS248" s="264">
        <v>0</v>
      </c>
      <c r="AT248" s="264">
        <v>0</v>
      </c>
      <c r="AU248" s="264">
        <v>0</v>
      </c>
      <c r="AV248" s="264">
        <v>0</v>
      </c>
      <c r="AW248" s="264">
        <v>0</v>
      </c>
      <c r="AX248" s="264">
        <v>0</v>
      </c>
      <c r="AY248" s="264">
        <v>0</v>
      </c>
      <c r="AZ248" s="264">
        <v>0</v>
      </c>
      <c r="BA248" s="264">
        <v>0</v>
      </c>
      <c r="BB248" s="265">
        <v>0</v>
      </c>
    </row>
    <row r="249" spans="2:54" s="213" customFormat="1" ht="13.15" customHeight="1" x14ac:dyDescent="0.2">
      <c r="B249" s="251" t="s">
        <v>817</v>
      </c>
      <c r="C249" s="252"/>
      <c r="D249" s="253"/>
      <c r="E249" s="254" t="s">
        <v>1077</v>
      </c>
      <c r="F249" s="252"/>
      <c r="G249" s="252"/>
      <c r="H249" s="255" t="s">
        <v>1078</v>
      </c>
      <c r="I249" s="256">
        <v>29952</v>
      </c>
      <c r="J249" s="257">
        <v>7</v>
      </c>
      <c r="K249" s="258">
        <v>15320.36607970343</v>
      </c>
      <c r="L249" s="259">
        <v>0</v>
      </c>
      <c r="M249" s="259">
        <v>0</v>
      </c>
      <c r="N249" s="259">
        <v>0</v>
      </c>
      <c r="O249" s="259">
        <v>15320.36607970343</v>
      </c>
      <c r="P249" s="259">
        <v>0</v>
      </c>
      <c r="Q249" s="259">
        <v>0</v>
      </c>
      <c r="R249" s="259">
        <v>15320.36607970343</v>
      </c>
      <c r="S249" s="259">
        <v>15320.36607970343</v>
      </c>
      <c r="T249" s="260">
        <v>0</v>
      </c>
      <c r="U249" s="261">
        <v>0</v>
      </c>
      <c r="V249" s="259">
        <v>0</v>
      </c>
      <c r="W249" s="259">
        <v>0</v>
      </c>
      <c r="X249" s="259">
        <v>0</v>
      </c>
      <c r="Y249" s="259">
        <v>0</v>
      </c>
      <c r="Z249" s="259">
        <v>0</v>
      </c>
      <c r="AA249" s="259">
        <v>0</v>
      </c>
      <c r="AB249" s="259">
        <v>0</v>
      </c>
      <c r="AC249" s="259">
        <v>0</v>
      </c>
      <c r="AD249" s="259">
        <v>0</v>
      </c>
      <c r="AE249" s="262">
        <v>0</v>
      </c>
      <c r="AF249" s="258">
        <v>15320.36607970343</v>
      </c>
      <c r="AG249" s="259">
        <v>0</v>
      </c>
      <c r="AH249" s="259">
        <v>0</v>
      </c>
      <c r="AI249" s="259">
        <v>0</v>
      </c>
      <c r="AJ249" s="259">
        <v>15320.36607970343</v>
      </c>
      <c r="AK249" s="259">
        <v>0</v>
      </c>
      <c r="AL249" s="259">
        <v>0</v>
      </c>
      <c r="AM249" s="259">
        <v>15320.36607970343</v>
      </c>
      <c r="AN249" s="259">
        <v>15320.36607970343</v>
      </c>
      <c r="AO249" s="262">
        <v>0</v>
      </c>
      <c r="AP249" s="247"/>
      <c r="AQ249" s="263">
        <v>0</v>
      </c>
      <c r="AR249" s="264">
        <v>0</v>
      </c>
      <c r="AS249" s="264">
        <v>0</v>
      </c>
      <c r="AT249" s="264">
        <v>0</v>
      </c>
      <c r="AU249" s="264">
        <v>0</v>
      </c>
      <c r="AV249" s="264">
        <v>0</v>
      </c>
      <c r="AW249" s="264">
        <v>0</v>
      </c>
      <c r="AX249" s="264">
        <v>0</v>
      </c>
      <c r="AY249" s="264">
        <v>0</v>
      </c>
      <c r="AZ249" s="264">
        <v>0</v>
      </c>
      <c r="BA249" s="264">
        <v>0</v>
      </c>
      <c r="BB249" s="265">
        <v>0</v>
      </c>
    </row>
    <row r="250" spans="2:54" s="213" customFormat="1" ht="13.15" customHeight="1" x14ac:dyDescent="0.2">
      <c r="B250" s="251" t="s">
        <v>817</v>
      </c>
      <c r="C250" s="252"/>
      <c r="D250" s="253"/>
      <c r="E250" s="254" t="s">
        <v>1079</v>
      </c>
      <c r="F250" s="252"/>
      <c r="G250" s="252"/>
      <c r="H250" s="255" t="s">
        <v>1080</v>
      </c>
      <c r="I250" s="256">
        <v>27760</v>
      </c>
      <c r="J250" s="257">
        <v>7</v>
      </c>
      <c r="K250" s="258">
        <v>537.82437442076002</v>
      </c>
      <c r="L250" s="259">
        <v>0</v>
      </c>
      <c r="M250" s="259">
        <v>0</v>
      </c>
      <c r="N250" s="259">
        <v>0</v>
      </c>
      <c r="O250" s="259">
        <v>537.82437442076002</v>
      </c>
      <c r="P250" s="259">
        <v>0</v>
      </c>
      <c r="Q250" s="259">
        <v>0</v>
      </c>
      <c r="R250" s="259">
        <v>537.82437442076002</v>
      </c>
      <c r="S250" s="259">
        <v>537.82437442076002</v>
      </c>
      <c r="T250" s="260">
        <v>0</v>
      </c>
      <c r="U250" s="261">
        <v>0</v>
      </c>
      <c r="V250" s="259">
        <v>0</v>
      </c>
      <c r="W250" s="259">
        <v>0</v>
      </c>
      <c r="X250" s="259">
        <v>0</v>
      </c>
      <c r="Y250" s="259">
        <v>0</v>
      </c>
      <c r="Z250" s="259">
        <v>0</v>
      </c>
      <c r="AA250" s="259">
        <v>0</v>
      </c>
      <c r="AB250" s="259">
        <v>0</v>
      </c>
      <c r="AC250" s="259">
        <v>0</v>
      </c>
      <c r="AD250" s="259">
        <v>0</v>
      </c>
      <c r="AE250" s="262">
        <v>0</v>
      </c>
      <c r="AF250" s="258">
        <v>537.82437442076002</v>
      </c>
      <c r="AG250" s="259">
        <v>0</v>
      </c>
      <c r="AH250" s="259">
        <v>0</v>
      </c>
      <c r="AI250" s="259">
        <v>0</v>
      </c>
      <c r="AJ250" s="259">
        <v>537.82437442076002</v>
      </c>
      <c r="AK250" s="259">
        <v>0</v>
      </c>
      <c r="AL250" s="259">
        <v>0</v>
      </c>
      <c r="AM250" s="259">
        <v>537.82437442076002</v>
      </c>
      <c r="AN250" s="259">
        <v>537.82437442076002</v>
      </c>
      <c r="AO250" s="262">
        <v>0</v>
      </c>
      <c r="AP250" s="247"/>
      <c r="AQ250" s="263">
        <v>0</v>
      </c>
      <c r="AR250" s="264">
        <v>0</v>
      </c>
      <c r="AS250" s="264">
        <v>0</v>
      </c>
      <c r="AT250" s="264">
        <v>0</v>
      </c>
      <c r="AU250" s="264">
        <v>0</v>
      </c>
      <c r="AV250" s="264">
        <v>0</v>
      </c>
      <c r="AW250" s="264">
        <v>0</v>
      </c>
      <c r="AX250" s="264">
        <v>0</v>
      </c>
      <c r="AY250" s="264">
        <v>0</v>
      </c>
      <c r="AZ250" s="264">
        <v>0</v>
      </c>
      <c r="BA250" s="264">
        <v>0</v>
      </c>
      <c r="BB250" s="265">
        <v>0</v>
      </c>
    </row>
    <row r="251" spans="2:54" s="213" customFormat="1" ht="13.15" customHeight="1" x14ac:dyDescent="0.2">
      <c r="B251" s="251" t="s">
        <v>817</v>
      </c>
      <c r="C251" s="252"/>
      <c r="D251" s="253"/>
      <c r="E251" s="254" t="s">
        <v>1081</v>
      </c>
      <c r="F251" s="252"/>
      <c r="G251" s="252"/>
      <c r="H251" s="255" t="s">
        <v>1082</v>
      </c>
      <c r="I251" s="256">
        <v>29587</v>
      </c>
      <c r="J251" s="257">
        <v>7</v>
      </c>
      <c r="K251" s="258">
        <v>15246.756255792401</v>
      </c>
      <c r="L251" s="259">
        <v>7026.1816496756255</v>
      </c>
      <c r="M251" s="259">
        <v>0</v>
      </c>
      <c r="N251" s="259">
        <v>0</v>
      </c>
      <c r="O251" s="259">
        <v>8220.5746061167756</v>
      </c>
      <c r="P251" s="259">
        <v>0</v>
      </c>
      <c r="Q251" s="259">
        <v>0</v>
      </c>
      <c r="R251" s="259">
        <v>8220.5746061167756</v>
      </c>
      <c r="S251" s="259">
        <v>4600.357171992232</v>
      </c>
      <c r="T251" s="260">
        <v>3620.2174341245436</v>
      </c>
      <c r="U251" s="261">
        <v>0</v>
      </c>
      <c r="V251" s="259">
        <v>0</v>
      </c>
      <c r="W251" s="259">
        <v>0</v>
      </c>
      <c r="X251" s="259">
        <v>0</v>
      </c>
      <c r="Y251" s="259">
        <v>0</v>
      </c>
      <c r="Z251" s="259">
        <v>0</v>
      </c>
      <c r="AA251" s="259">
        <v>0</v>
      </c>
      <c r="AB251" s="259">
        <v>0</v>
      </c>
      <c r="AC251" s="259">
        <v>2178.1080365417715</v>
      </c>
      <c r="AD251" s="259">
        <v>-2178.1080365417715</v>
      </c>
      <c r="AE251" s="262">
        <v>2178.1080365417715</v>
      </c>
      <c r="AF251" s="258">
        <v>15246.756255792401</v>
      </c>
      <c r="AG251" s="259">
        <v>7026.1816496756255</v>
      </c>
      <c r="AH251" s="259">
        <v>0</v>
      </c>
      <c r="AI251" s="259">
        <v>0</v>
      </c>
      <c r="AJ251" s="259">
        <v>8220.5746061167756</v>
      </c>
      <c r="AK251" s="259">
        <v>0</v>
      </c>
      <c r="AL251" s="259">
        <v>0</v>
      </c>
      <c r="AM251" s="259">
        <v>8220.5746061167756</v>
      </c>
      <c r="AN251" s="259">
        <v>2422.2491354504605</v>
      </c>
      <c r="AO251" s="262">
        <v>5798.3254706663156</v>
      </c>
      <c r="AP251" s="247"/>
      <c r="AQ251" s="263">
        <v>0</v>
      </c>
      <c r="AR251" s="264">
        <v>0</v>
      </c>
      <c r="AS251" s="264">
        <v>0</v>
      </c>
      <c r="AT251" s="264">
        <v>0</v>
      </c>
      <c r="AU251" s="264">
        <v>0</v>
      </c>
      <c r="AV251" s="264">
        <v>0</v>
      </c>
      <c r="AW251" s="264">
        <v>0</v>
      </c>
      <c r="AX251" s="264">
        <v>0</v>
      </c>
      <c r="AY251" s="264">
        <v>0</v>
      </c>
      <c r="AZ251" s="264">
        <v>0</v>
      </c>
      <c r="BA251" s="264">
        <v>5798.3254706083326</v>
      </c>
      <c r="BB251" s="265">
        <v>0</v>
      </c>
    </row>
    <row r="252" spans="2:54" s="213" customFormat="1" ht="13.15" customHeight="1" x14ac:dyDescent="0.2">
      <c r="B252" s="251" t="s">
        <v>817</v>
      </c>
      <c r="C252" s="252"/>
      <c r="D252" s="253"/>
      <c r="E252" s="254" t="s">
        <v>1083</v>
      </c>
      <c r="F252" s="252"/>
      <c r="G252" s="252"/>
      <c r="H252" s="255" t="s">
        <v>1084</v>
      </c>
      <c r="I252" s="256">
        <v>31413</v>
      </c>
      <c r="J252" s="257">
        <v>7</v>
      </c>
      <c r="K252" s="258">
        <v>1689.0639481000928</v>
      </c>
      <c r="L252" s="259">
        <v>0</v>
      </c>
      <c r="M252" s="259">
        <v>0</v>
      </c>
      <c r="N252" s="259">
        <v>0</v>
      </c>
      <c r="O252" s="259">
        <v>1689.0639481000928</v>
      </c>
      <c r="P252" s="259">
        <v>0</v>
      </c>
      <c r="Q252" s="259">
        <v>0</v>
      </c>
      <c r="R252" s="259">
        <v>1689.0639481000928</v>
      </c>
      <c r="S252" s="259">
        <v>1689.0639481000928</v>
      </c>
      <c r="T252" s="260">
        <v>0</v>
      </c>
      <c r="U252" s="261">
        <v>0</v>
      </c>
      <c r="V252" s="259">
        <v>0</v>
      </c>
      <c r="W252" s="259">
        <v>0</v>
      </c>
      <c r="X252" s="259">
        <v>0</v>
      </c>
      <c r="Y252" s="259">
        <v>0</v>
      </c>
      <c r="Z252" s="259">
        <v>0</v>
      </c>
      <c r="AA252" s="259">
        <v>0</v>
      </c>
      <c r="AB252" s="259">
        <v>0</v>
      </c>
      <c r="AC252" s="259">
        <v>0</v>
      </c>
      <c r="AD252" s="259">
        <v>0</v>
      </c>
      <c r="AE252" s="262">
        <v>0</v>
      </c>
      <c r="AF252" s="258">
        <v>1689.0639481000928</v>
      </c>
      <c r="AG252" s="259">
        <v>0</v>
      </c>
      <c r="AH252" s="259">
        <v>0</v>
      </c>
      <c r="AI252" s="259">
        <v>0</v>
      </c>
      <c r="AJ252" s="259">
        <v>1689.0639481000928</v>
      </c>
      <c r="AK252" s="259">
        <v>0</v>
      </c>
      <c r="AL252" s="259">
        <v>0</v>
      </c>
      <c r="AM252" s="259">
        <v>1689.0639481000928</v>
      </c>
      <c r="AN252" s="259">
        <v>1689.0639481000928</v>
      </c>
      <c r="AO252" s="262">
        <v>0</v>
      </c>
      <c r="AP252" s="247"/>
      <c r="AQ252" s="263">
        <v>0</v>
      </c>
      <c r="AR252" s="264">
        <v>0</v>
      </c>
      <c r="AS252" s="264">
        <v>0</v>
      </c>
      <c r="AT252" s="264">
        <v>0</v>
      </c>
      <c r="AU252" s="264">
        <v>0</v>
      </c>
      <c r="AV252" s="264">
        <v>0</v>
      </c>
      <c r="AW252" s="264">
        <v>0</v>
      </c>
      <c r="AX252" s="264">
        <v>0</v>
      </c>
      <c r="AY252" s="264">
        <v>0</v>
      </c>
      <c r="AZ252" s="264">
        <v>0</v>
      </c>
      <c r="BA252" s="264">
        <v>0</v>
      </c>
      <c r="BB252" s="265">
        <v>0</v>
      </c>
    </row>
    <row r="253" spans="2:54" s="213" customFormat="1" ht="13.15" customHeight="1" x14ac:dyDescent="0.2">
      <c r="B253" s="251" t="s">
        <v>772</v>
      </c>
      <c r="C253" s="252"/>
      <c r="D253" s="253"/>
      <c r="E253" s="254" t="s">
        <v>1085</v>
      </c>
      <c r="F253" s="252"/>
      <c r="G253" s="252"/>
      <c r="H253" s="255" t="s">
        <v>1086</v>
      </c>
      <c r="I253" s="256">
        <v>39069</v>
      </c>
      <c r="J253" s="257">
        <v>30</v>
      </c>
      <c r="K253" s="258">
        <v>65952.632645968493</v>
      </c>
      <c r="L253" s="259">
        <v>3395.8671223354959</v>
      </c>
      <c r="M253" s="259">
        <v>0</v>
      </c>
      <c r="N253" s="259">
        <v>0</v>
      </c>
      <c r="O253" s="259">
        <v>62556.765523632996</v>
      </c>
      <c r="P253" s="259">
        <v>0</v>
      </c>
      <c r="Q253" s="259">
        <v>0</v>
      </c>
      <c r="R253" s="259">
        <v>62556.765523632996</v>
      </c>
      <c r="S253" s="259">
        <v>43615.42496677224</v>
      </c>
      <c r="T253" s="260">
        <v>18941.340556860756</v>
      </c>
      <c r="U253" s="261">
        <v>0</v>
      </c>
      <c r="V253" s="259">
        <v>0</v>
      </c>
      <c r="W253" s="259">
        <v>0</v>
      </c>
      <c r="X253" s="259">
        <v>0</v>
      </c>
      <c r="Y253" s="259">
        <v>0</v>
      </c>
      <c r="Z253" s="259">
        <v>0</v>
      </c>
      <c r="AA253" s="259">
        <v>0</v>
      </c>
      <c r="AB253" s="259">
        <v>0</v>
      </c>
      <c r="AC253" s="259">
        <v>2198.4210881989497</v>
      </c>
      <c r="AD253" s="259">
        <v>-2198.4210881989497</v>
      </c>
      <c r="AE253" s="262">
        <v>2198.4210881989497</v>
      </c>
      <c r="AF253" s="258">
        <v>65952.632645968493</v>
      </c>
      <c r="AG253" s="259">
        <v>3395.8671223354959</v>
      </c>
      <c r="AH253" s="259">
        <v>0</v>
      </c>
      <c r="AI253" s="259">
        <v>0</v>
      </c>
      <c r="AJ253" s="259">
        <v>62556.765523632996</v>
      </c>
      <c r="AK253" s="259">
        <v>0</v>
      </c>
      <c r="AL253" s="259">
        <v>0</v>
      </c>
      <c r="AM253" s="259">
        <v>62556.765523632996</v>
      </c>
      <c r="AN253" s="259">
        <v>41417.00387857329</v>
      </c>
      <c r="AO253" s="262">
        <v>21139.761645059705</v>
      </c>
      <c r="AP253" s="247"/>
      <c r="AQ253" s="263">
        <v>0</v>
      </c>
      <c r="AR253" s="264">
        <v>0</v>
      </c>
      <c r="AS253" s="264">
        <v>0</v>
      </c>
      <c r="AT253" s="264">
        <v>0</v>
      </c>
      <c r="AU253" s="264">
        <v>0</v>
      </c>
      <c r="AV253" s="264">
        <v>0</v>
      </c>
      <c r="AW253" s="264">
        <v>0</v>
      </c>
      <c r="AX253" s="264">
        <v>0</v>
      </c>
      <c r="AY253" s="264">
        <v>0</v>
      </c>
      <c r="AZ253" s="264">
        <v>0</v>
      </c>
      <c r="BA253" s="264">
        <v>21139.761644848306</v>
      </c>
      <c r="BB253" s="265">
        <v>0</v>
      </c>
    </row>
    <row r="254" spans="2:54" s="213" customFormat="1" ht="13.15" customHeight="1" x14ac:dyDescent="0.2">
      <c r="B254" s="251" t="s">
        <v>718</v>
      </c>
      <c r="C254" s="252"/>
      <c r="D254" s="253"/>
      <c r="E254" s="254" t="s">
        <v>1087</v>
      </c>
      <c r="F254" s="252"/>
      <c r="G254" s="252"/>
      <c r="H254" s="255" t="s">
        <v>1088</v>
      </c>
      <c r="I254" s="256">
        <v>39069</v>
      </c>
      <c r="J254" s="257">
        <v>10</v>
      </c>
      <c r="K254" s="258">
        <v>12006.467215013903</v>
      </c>
      <c r="L254" s="259">
        <v>0</v>
      </c>
      <c r="M254" s="259">
        <v>0</v>
      </c>
      <c r="N254" s="259">
        <v>0</v>
      </c>
      <c r="O254" s="259">
        <v>12006.467215013903</v>
      </c>
      <c r="P254" s="259">
        <v>0</v>
      </c>
      <c r="Q254" s="259">
        <v>0</v>
      </c>
      <c r="R254" s="259">
        <v>12006.467215013903</v>
      </c>
      <c r="S254" s="259">
        <v>11330.889447211926</v>
      </c>
      <c r="T254" s="260">
        <v>675.57776780197673</v>
      </c>
      <c r="U254" s="261">
        <v>0</v>
      </c>
      <c r="V254" s="259">
        <v>0</v>
      </c>
      <c r="W254" s="259">
        <v>0</v>
      </c>
      <c r="X254" s="259">
        <v>0</v>
      </c>
      <c r="Y254" s="259">
        <v>0</v>
      </c>
      <c r="Z254" s="259">
        <v>0</v>
      </c>
      <c r="AA254" s="259">
        <v>0</v>
      </c>
      <c r="AB254" s="259">
        <v>0</v>
      </c>
      <c r="AC254" s="259">
        <v>1200.6467215013904</v>
      </c>
      <c r="AD254" s="259">
        <v>-1200.6467215013904</v>
      </c>
      <c r="AE254" s="262">
        <v>1200.6467215013904</v>
      </c>
      <c r="AF254" s="258">
        <v>12006.467215013903</v>
      </c>
      <c r="AG254" s="259">
        <v>0</v>
      </c>
      <c r="AH254" s="259">
        <v>0</v>
      </c>
      <c r="AI254" s="259">
        <v>0</v>
      </c>
      <c r="AJ254" s="259">
        <v>12006.467215013903</v>
      </c>
      <c r="AK254" s="259">
        <v>0</v>
      </c>
      <c r="AL254" s="259">
        <v>0</v>
      </c>
      <c r="AM254" s="259">
        <v>12006.467215013903</v>
      </c>
      <c r="AN254" s="259">
        <v>10130.242725710536</v>
      </c>
      <c r="AO254" s="262">
        <v>1876.2244893033676</v>
      </c>
      <c r="AP254" s="247"/>
      <c r="AQ254" s="263">
        <v>0</v>
      </c>
      <c r="AR254" s="264">
        <v>0</v>
      </c>
      <c r="AS254" s="264">
        <v>0</v>
      </c>
      <c r="AT254" s="264">
        <v>0</v>
      </c>
      <c r="AU254" s="264">
        <v>0</v>
      </c>
      <c r="AV254" s="264">
        <v>0</v>
      </c>
      <c r="AW254" s="264">
        <v>0</v>
      </c>
      <c r="AX254" s="264">
        <v>0</v>
      </c>
      <c r="AY254" s="264">
        <v>0</v>
      </c>
      <c r="AZ254" s="264">
        <v>0</v>
      </c>
      <c r="BA254" s="264">
        <v>1876.2244892846054</v>
      </c>
      <c r="BB254" s="265">
        <v>0</v>
      </c>
    </row>
    <row r="255" spans="2:54" s="213" customFormat="1" ht="13.15" customHeight="1" x14ac:dyDescent="0.2">
      <c r="B255" s="251" t="s">
        <v>718</v>
      </c>
      <c r="C255" s="252"/>
      <c r="D255" s="253"/>
      <c r="E255" s="254" t="s">
        <v>1089</v>
      </c>
      <c r="F255" s="252"/>
      <c r="G255" s="252"/>
      <c r="H255" s="255" t="s">
        <v>1090</v>
      </c>
      <c r="I255" s="256">
        <v>39295</v>
      </c>
      <c r="J255" s="257">
        <v>10</v>
      </c>
      <c r="K255" s="258">
        <v>36709.337349397589</v>
      </c>
      <c r="L255" s="259">
        <v>36709.337349397589</v>
      </c>
      <c r="M255" s="259">
        <v>0</v>
      </c>
      <c r="N255" s="259">
        <v>0</v>
      </c>
      <c r="O255" s="259">
        <v>0</v>
      </c>
      <c r="P255" s="259">
        <v>0</v>
      </c>
      <c r="Q255" s="259">
        <v>0</v>
      </c>
      <c r="R255" s="259">
        <v>0</v>
      </c>
      <c r="S255" s="259">
        <v>0</v>
      </c>
      <c r="T255" s="260">
        <v>0</v>
      </c>
      <c r="U255" s="261">
        <v>0</v>
      </c>
      <c r="V255" s="259">
        <v>0</v>
      </c>
      <c r="W255" s="259">
        <v>0</v>
      </c>
      <c r="X255" s="259">
        <v>0</v>
      </c>
      <c r="Y255" s="259">
        <v>0</v>
      </c>
      <c r="Z255" s="259">
        <v>0</v>
      </c>
      <c r="AA255" s="259">
        <v>0</v>
      </c>
      <c r="AB255" s="259">
        <v>0</v>
      </c>
      <c r="AC255" s="259">
        <v>0</v>
      </c>
      <c r="AD255" s="259">
        <v>0</v>
      </c>
      <c r="AE255" s="262">
        <v>0</v>
      </c>
      <c r="AF255" s="258">
        <v>36709.337349397589</v>
      </c>
      <c r="AG255" s="259">
        <v>36709.337349397589</v>
      </c>
      <c r="AH255" s="259">
        <v>0</v>
      </c>
      <c r="AI255" s="259">
        <v>0</v>
      </c>
      <c r="AJ255" s="259">
        <v>0</v>
      </c>
      <c r="AK255" s="259">
        <v>0</v>
      </c>
      <c r="AL255" s="259">
        <v>0</v>
      </c>
      <c r="AM255" s="259">
        <v>0</v>
      </c>
      <c r="AN255" s="259">
        <v>0</v>
      </c>
      <c r="AO255" s="262">
        <v>0</v>
      </c>
      <c r="AP255" s="247"/>
      <c r="AQ255" s="263">
        <v>0</v>
      </c>
      <c r="AR255" s="264">
        <v>0</v>
      </c>
      <c r="AS255" s="264">
        <v>0</v>
      </c>
      <c r="AT255" s="264">
        <v>0</v>
      </c>
      <c r="AU255" s="264">
        <v>0</v>
      </c>
      <c r="AV255" s="264">
        <v>0</v>
      </c>
      <c r="AW255" s="264">
        <v>0</v>
      </c>
      <c r="AX255" s="264">
        <v>0</v>
      </c>
      <c r="AY255" s="264">
        <v>0</v>
      </c>
      <c r="AZ255" s="264">
        <v>0</v>
      </c>
      <c r="BA255" s="264">
        <v>0</v>
      </c>
      <c r="BB255" s="265">
        <v>0</v>
      </c>
    </row>
    <row r="256" spans="2:54" s="213" customFormat="1" ht="13.15" customHeight="1" x14ac:dyDescent="0.2">
      <c r="B256" s="251" t="s">
        <v>718</v>
      </c>
      <c r="C256" s="252"/>
      <c r="D256" s="253"/>
      <c r="E256" s="254" t="s">
        <v>1091</v>
      </c>
      <c r="F256" s="252"/>
      <c r="G256" s="252"/>
      <c r="H256" s="255" t="s">
        <v>1092</v>
      </c>
      <c r="I256" s="256">
        <v>39295</v>
      </c>
      <c r="J256" s="257">
        <v>10</v>
      </c>
      <c r="K256" s="258">
        <v>36926.55236329935</v>
      </c>
      <c r="L256" s="259">
        <v>36926.55236329935</v>
      </c>
      <c r="M256" s="259">
        <v>0</v>
      </c>
      <c r="N256" s="259">
        <v>0</v>
      </c>
      <c r="O256" s="259">
        <v>0</v>
      </c>
      <c r="P256" s="259">
        <v>0</v>
      </c>
      <c r="Q256" s="259">
        <v>0</v>
      </c>
      <c r="R256" s="259">
        <v>0</v>
      </c>
      <c r="S256" s="259">
        <v>0</v>
      </c>
      <c r="T256" s="260">
        <v>0</v>
      </c>
      <c r="U256" s="261">
        <v>0</v>
      </c>
      <c r="V256" s="259">
        <v>0</v>
      </c>
      <c r="W256" s="259">
        <v>0</v>
      </c>
      <c r="X256" s="259">
        <v>0</v>
      </c>
      <c r="Y256" s="259">
        <v>0</v>
      </c>
      <c r="Z256" s="259">
        <v>0</v>
      </c>
      <c r="AA256" s="259">
        <v>0</v>
      </c>
      <c r="AB256" s="259">
        <v>0</v>
      </c>
      <c r="AC256" s="259">
        <v>0</v>
      </c>
      <c r="AD256" s="259">
        <v>0</v>
      </c>
      <c r="AE256" s="262">
        <v>0</v>
      </c>
      <c r="AF256" s="258">
        <v>36926.55236329935</v>
      </c>
      <c r="AG256" s="259">
        <v>36926.55236329935</v>
      </c>
      <c r="AH256" s="259">
        <v>0</v>
      </c>
      <c r="AI256" s="259">
        <v>0</v>
      </c>
      <c r="AJ256" s="259">
        <v>0</v>
      </c>
      <c r="AK256" s="259">
        <v>0</v>
      </c>
      <c r="AL256" s="259">
        <v>0</v>
      </c>
      <c r="AM256" s="259">
        <v>0</v>
      </c>
      <c r="AN256" s="259">
        <v>0</v>
      </c>
      <c r="AO256" s="262">
        <v>0</v>
      </c>
      <c r="AP256" s="247"/>
      <c r="AQ256" s="263">
        <v>0</v>
      </c>
      <c r="AR256" s="264">
        <v>0</v>
      </c>
      <c r="AS256" s="264">
        <v>0</v>
      </c>
      <c r="AT256" s="264">
        <v>0</v>
      </c>
      <c r="AU256" s="264">
        <v>0</v>
      </c>
      <c r="AV256" s="264">
        <v>0</v>
      </c>
      <c r="AW256" s="264">
        <v>0</v>
      </c>
      <c r="AX256" s="264">
        <v>0</v>
      </c>
      <c r="AY256" s="264">
        <v>0</v>
      </c>
      <c r="AZ256" s="264">
        <v>0</v>
      </c>
      <c r="BA256" s="264">
        <v>0</v>
      </c>
      <c r="BB256" s="265">
        <v>0</v>
      </c>
    </row>
    <row r="257" spans="2:54" s="213" customFormat="1" ht="13.15" customHeight="1" x14ac:dyDescent="0.2">
      <c r="B257" s="251" t="s">
        <v>718</v>
      </c>
      <c r="C257" s="252"/>
      <c r="D257" s="253"/>
      <c r="E257" s="254" t="s">
        <v>1093</v>
      </c>
      <c r="F257" s="252"/>
      <c r="G257" s="252"/>
      <c r="H257" s="255" t="s">
        <v>1094</v>
      </c>
      <c r="I257" s="256">
        <v>39295</v>
      </c>
      <c r="J257" s="257">
        <v>10</v>
      </c>
      <c r="K257" s="258">
        <v>12911.260426320669</v>
      </c>
      <c r="L257" s="259">
        <v>12911.260426320669</v>
      </c>
      <c r="M257" s="259">
        <v>0</v>
      </c>
      <c r="N257" s="259">
        <v>0</v>
      </c>
      <c r="O257" s="259">
        <v>0</v>
      </c>
      <c r="P257" s="259">
        <v>0</v>
      </c>
      <c r="Q257" s="259">
        <v>0</v>
      </c>
      <c r="R257" s="259">
        <v>0</v>
      </c>
      <c r="S257" s="259">
        <v>0</v>
      </c>
      <c r="T257" s="260">
        <v>0</v>
      </c>
      <c r="U257" s="261">
        <v>0</v>
      </c>
      <c r="V257" s="259">
        <v>0</v>
      </c>
      <c r="W257" s="259">
        <v>0</v>
      </c>
      <c r="X257" s="259">
        <v>0</v>
      </c>
      <c r="Y257" s="259">
        <v>0</v>
      </c>
      <c r="Z257" s="259">
        <v>0</v>
      </c>
      <c r="AA257" s="259">
        <v>0</v>
      </c>
      <c r="AB257" s="259">
        <v>0</v>
      </c>
      <c r="AC257" s="259">
        <v>0</v>
      </c>
      <c r="AD257" s="259">
        <v>0</v>
      </c>
      <c r="AE257" s="262">
        <v>0</v>
      </c>
      <c r="AF257" s="258">
        <v>12911.260426320669</v>
      </c>
      <c r="AG257" s="259">
        <v>12911.260426320669</v>
      </c>
      <c r="AH257" s="259">
        <v>0</v>
      </c>
      <c r="AI257" s="259">
        <v>0</v>
      </c>
      <c r="AJ257" s="259">
        <v>0</v>
      </c>
      <c r="AK257" s="259">
        <v>0</v>
      </c>
      <c r="AL257" s="259">
        <v>0</v>
      </c>
      <c r="AM257" s="259">
        <v>0</v>
      </c>
      <c r="AN257" s="259">
        <v>0</v>
      </c>
      <c r="AO257" s="262">
        <v>0</v>
      </c>
      <c r="AP257" s="247"/>
      <c r="AQ257" s="263">
        <v>0</v>
      </c>
      <c r="AR257" s="264">
        <v>0</v>
      </c>
      <c r="AS257" s="264">
        <v>0</v>
      </c>
      <c r="AT257" s="264">
        <v>0</v>
      </c>
      <c r="AU257" s="264">
        <v>0</v>
      </c>
      <c r="AV257" s="264">
        <v>0</v>
      </c>
      <c r="AW257" s="264">
        <v>0</v>
      </c>
      <c r="AX257" s="264">
        <v>0</v>
      </c>
      <c r="AY257" s="264">
        <v>0</v>
      </c>
      <c r="AZ257" s="264">
        <v>0</v>
      </c>
      <c r="BA257" s="264">
        <v>0</v>
      </c>
      <c r="BB257" s="265">
        <v>0</v>
      </c>
    </row>
    <row r="258" spans="2:54" s="213" customFormat="1" ht="13.15" customHeight="1" x14ac:dyDescent="0.2">
      <c r="B258" s="251" t="s">
        <v>817</v>
      </c>
      <c r="C258" s="252"/>
      <c r="D258" s="253"/>
      <c r="E258" s="254" t="s">
        <v>1095</v>
      </c>
      <c r="F258" s="252"/>
      <c r="G258" s="252"/>
      <c r="H258" s="255" t="s">
        <v>1096</v>
      </c>
      <c r="I258" s="256">
        <v>39417</v>
      </c>
      <c r="J258" s="257">
        <v>7</v>
      </c>
      <c r="K258" s="258">
        <v>57848.702502316963</v>
      </c>
      <c r="L258" s="259">
        <v>57848.702502316963</v>
      </c>
      <c r="M258" s="259">
        <v>0</v>
      </c>
      <c r="N258" s="259">
        <v>0</v>
      </c>
      <c r="O258" s="259">
        <v>0</v>
      </c>
      <c r="P258" s="259">
        <v>0</v>
      </c>
      <c r="Q258" s="259">
        <v>0</v>
      </c>
      <c r="R258" s="259">
        <v>0</v>
      </c>
      <c r="S258" s="259">
        <v>0</v>
      </c>
      <c r="T258" s="260">
        <v>0</v>
      </c>
      <c r="U258" s="261">
        <v>0</v>
      </c>
      <c r="V258" s="259">
        <v>0</v>
      </c>
      <c r="W258" s="259">
        <v>0</v>
      </c>
      <c r="X258" s="259">
        <v>0</v>
      </c>
      <c r="Y258" s="259">
        <v>0</v>
      </c>
      <c r="Z258" s="259">
        <v>0</v>
      </c>
      <c r="AA258" s="259">
        <v>0</v>
      </c>
      <c r="AB258" s="259">
        <v>0</v>
      </c>
      <c r="AC258" s="259">
        <v>0</v>
      </c>
      <c r="AD258" s="259">
        <v>0</v>
      </c>
      <c r="AE258" s="262">
        <v>0</v>
      </c>
      <c r="AF258" s="258">
        <v>57848.702502316963</v>
      </c>
      <c r="AG258" s="259">
        <v>57848.702502316963</v>
      </c>
      <c r="AH258" s="259">
        <v>0</v>
      </c>
      <c r="AI258" s="259">
        <v>0</v>
      </c>
      <c r="AJ258" s="259">
        <v>0</v>
      </c>
      <c r="AK258" s="259">
        <v>0</v>
      </c>
      <c r="AL258" s="259">
        <v>0</v>
      </c>
      <c r="AM258" s="259">
        <v>0</v>
      </c>
      <c r="AN258" s="259">
        <v>0</v>
      </c>
      <c r="AO258" s="262">
        <v>0</v>
      </c>
      <c r="AP258" s="247"/>
      <c r="AQ258" s="263">
        <v>0</v>
      </c>
      <c r="AR258" s="264">
        <v>0</v>
      </c>
      <c r="AS258" s="264">
        <v>0</v>
      </c>
      <c r="AT258" s="264">
        <v>0</v>
      </c>
      <c r="AU258" s="264">
        <v>0</v>
      </c>
      <c r="AV258" s="264">
        <v>0</v>
      </c>
      <c r="AW258" s="264">
        <v>0</v>
      </c>
      <c r="AX258" s="264">
        <v>0</v>
      </c>
      <c r="AY258" s="264">
        <v>0</v>
      </c>
      <c r="AZ258" s="264">
        <v>0</v>
      </c>
      <c r="BA258" s="264">
        <v>0</v>
      </c>
      <c r="BB258" s="265">
        <v>0</v>
      </c>
    </row>
    <row r="259" spans="2:54" s="213" customFormat="1" ht="13.15" customHeight="1" x14ac:dyDescent="0.2">
      <c r="B259" s="251" t="s">
        <v>718</v>
      </c>
      <c r="C259" s="252"/>
      <c r="D259" s="253"/>
      <c r="E259" s="254" t="s">
        <v>1097</v>
      </c>
      <c r="F259" s="252"/>
      <c r="G259" s="252"/>
      <c r="H259" s="255" t="s">
        <v>1098</v>
      </c>
      <c r="I259" s="256">
        <v>39326</v>
      </c>
      <c r="J259" s="257">
        <v>10</v>
      </c>
      <c r="K259" s="258">
        <v>9792.3424467099176</v>
      </c>
      <c r="L259" s="259">
        <v>9792.3424467099176</v>
      </c>
      <c r="M259" s="259">
        <v>0</v>
      </c>
      <c r="N259" s="259">
        <v>0</v>
      </c>
      <c r="O259" s="259">
        <v>0</v>
      </c>
      <c r="P259" s="259">
        <v>0</v>
      </c>
      <c r="Q259" s="259">
        <v>0</v>
      </c>
      <c r="R259" s="259">
        <v>0</v>
      </c>
      <c r="S259" s="259">
        <v>0</v>
      </c>
      <c r="T259" s="260">
        <v>0</v>
      </c>
      <c r="U259" s="261">
        <v>0</v>
      </c>
      <c r="V259" s="259">
        <v>0</v>
      </c>
      <c r="W259" s="259">
        <v>0</v>
      </c>
      <c r="X259" s="259">
        <v>0</v>
      </c>
      <c r="Y259" s="259">
        <v>0</v>
      </c>
      <c r="Z259" s="259">
        <v>0</v>
      </c>
      <c r="AA259" s="259">
        <v>0</v>
      </c>
      <c r="AB259" s="259">
        <v>0</v>
      </c>
      <c r="AC259" s="259">
        <v>0</v>
      </c>
      <c r="AD259" s="259">
        <v>0</v>
      </c>
      <c r="AE259" s="262">
        <v>0</v>
      </c>
      <c r="AF259" s="258">
        <v>9792.3424467099176</v>
      </c>
      <c r="AG259" s="259">
        <v>9792.3424467099176</v>
      </c>
      <c r="AH259" s="259">
        <v>0</v>
      </c>
      <c r="AI259" s="259">
        <v>0</v>
      </c>
      <c r="AJ259" s="259">
        <v>0</v>
      </c>
      <c r="AK259" s="259">
        <v>0</v>
      </c>
      <c r="AL259" s="259">
        <v>0</v>
      </c>
      <c r="AM259" s="259">
        <v>0</v>
      </c>
      <c r="AN259" s="259">
        <v>0</v>
      </c>
      <c r="AO259" s="262">
        <v>0</v>
      </c>
      <c r="AP259" s="247"/>
      <c r="AQ259" s="263">
        <v>0</v>
      </c>
      <c r="AR259" s="264">
        <v>0</v>
      </c>
      <c r="AS259" s="264">
        <v>0</v>
      </c>
      <c r="AT259" s="264">
        <v>0</v>
      </c>
      <c r="AU259" s="264">
        <v>0</v>
      </c>
      <c r="AV259" s="264">
        <v>0</v>
      </c>
      <c r="AW259" s="264">
        <v>0</v>
      </c>
      <c r="AX259" s="264">
        <v>0</v>
      </c>
      <c r="AY259" s="264">
        <v>0</v>
      </c>
      <c r="AZ259" s="264">
        <v>0</v>
      </c>
      <c r="BA259" s="264">
        <v>0</v>
      </c>
      <c r="BB259" s="265">
        <v>0</v>
      </c>
    </row>
    <row r="260" spans="2:54" s="213" customFormat="1" ht="13.15" customHeight="1" x14ac:dyDescent="0.2">
      <c r="B260" s="251" t="s">
        <v>718</v>
      </c>
      <c r="C260" s="252"/>
      <c r="D260" s="253"/>
      <c r="E260" s="254" t="s">
        <v>1099</v>
      </c>
      <c r="F260" s="252"/>
      <c r="G260" s="252"/>
      <c r="H260" s="255" t="s">
        <v>1100</v>
      </c>
      <c r="I260" s="256">
        <v>39326</v>
      </c>
      <c r="J260" s="257">
        <v>10</v>
      </c>
      <c r="K260" s="258">
        <v>41719.76367006488</v>
      </c>
      <c r="L260" s="259">
        <v>41719.76367006488</v>
      </c>
      <c r="M260" s="259">
        <v>0</v>
      </c>
      <c r="N260" s="259">
        <v>0</v>
      </c>
      <c r="O260" s="259">
        <v>0</v>
      </c>
      <c r="P260" s="259">
        <v>0</v>
      </c>
      <c r="Q260" s="259">
        <v>0</v>
      </c>
      <c r="R260" s="259">
        <v>0</v>
      </c>
      <c r="S260" s="259">
        <v>0</v>
      </c>
      <c r="T260" s="260">
        <v>0</v>
      </c>
      <c r="U260" s="261">
        <v>0</v>
      </c>
      <c r="V260" s="259">
        <v>0</v>
      </c>
      <c r="W260" s="259">
        <v>0</v>
      </c>
      <c r="X260" s="259">
        <v>0</v>
      </c>
      <c r="Y260" s="259">
        <v>0</v>
      </c>
      <c r="Z260" s="259">
        <v>0</v>
      </c>
      <c r="AA260" s="259">
        <v>0</v>
      </c>
      <c r="AB260" s="259">
        <v>0</v>
      </c>
      <c r="AC260" s="259">
        <v>0</v>
      </c>
      <c r="AD260" s="259">
        <v>0</v>
      </c>
      <c r="AE260" s="262">
        <v>0</v>
      </c>
      <c r="AF260" s="258">
        <v>41719.76367006488</v>
      </c>
      <c r="AG260" s="259">
        <v>41719.76367006488</v>
      </c>
      <c r="AH260" s="259">
        <v>0</v>
      </c>
      <c r="AI260" s="259">
        <v>0</v>
      </c>
      <c r="AJ260" s="259">
        <v>0</v>
      </c>
      <c r="AK260" s="259">
        <v>0</v>
      </c>
      <c r="AL260" s="259">
        <v>0</v>
      </c>
      <c r="AM260" s="259">
        <v>0</v>
      </c>
      <c r="AN260" s="259">
        <v>0</v>
      </c>
      <c r="AO260" s="262">
        <v>0</v>
      </c>
      <c r="AP260" s="247"/>
      <c r="AQ260" s="263">
        <v>0</v>
      </c>
      <c r="AR260" s="264">
        <v>0</v>
      </c>
      <c r="AS260" s="264">
        <v>0</v>
      </c>
      <c r="AT260" s="264">
        <v>0</v>
      </c>
      <c r="AU260" s="264">
        <v>0</v>
      </c>
      <c r="AV260" s="264">
        <v>0</v>
      </c>
      <c r="AW260" s="264">
        <v>0</v>
      </c>
      <c r="AX260" s="264">
        <v>0</v>
      </c>
      <c r="AY260" s="264">
        <v>0</v>
      </c>
      <c r="AZ260" s="264">
        <v>0</v>
      </c>
      <c r="BA260" s="264">
        <v>0</v>
      </c>
      <c r="BB260" s="265">
        <v>0</v>
      </c>
    </row>
    <row r="261" spans="2:54" s="213" customFormat="1" ht="13.15" customHeight="1" x14ac:dyDescent="0.2">
      <c r="B261" s="251" t="s">
        <v>718</v>
      </c>
      <c r="C261" s="252"/>
      <c r="D261" s="253"/>
      <c r="E261" s="254" t="s">
        <v>1101</v>
      </c>
      <c r="F261" s="252"/>
      <c r="G261" s="252"/>
      <c r="H261" s="255" t="s">
        <v>1102</v>
      </c>
      <c r="I261" s="256">
        <v>39326</v>
      </c>
      <c r="J261" s="257">
        <v>10</v>
      </c>
      <c r="K261" s="258">
        <v>36810.704355885078</v>
      </c>
      <c r="L261" s="259">
        <v>36810.704355885078</v>
      </c>
      <c r="M261" s="259">
        <v>0</v>
      </c>
      <c r="N261" s="259">
        <v>0</v>
      </c>
      <c r="O261" s="259">
        <v>0</v>
      </c>
      <c r="P261" s="259">
        <v>0</v>
      </c>
      <c r="Q261" s="259">
        <v>0</v>
      </c>
      <c r="R261" s="259">
        <v>0</v>
      </c>
      <c r="S261" s="259">
        <v>0</v>
      </c>
      <c r="T261" s="260">
        <v>0</v>
      </c>
      <c r="U261" s="261">
        <v>0</v>
      </c>
      <c r="V261" s="259">
        <v>0</v>
      </c>
      <c r="W261" s="259">
        <v>0</v>
      </c>
      <c r="X261" s="259">
        <v>0</v>
      </c>
      <c r="Y261" s="259">
        <v>0</v>
      </c>
      <c r="Z261" s="259">
        <v>0</v>
      </c>
      <c r="AA261" s="259">
        <v>0</v>
      </c>
      <c r="AB261" s="259">
        <v>0</v>
      </c>
      <c r="AC261" s="259">
        <v>0</v>
      </c>
      <c r="AD261" s="259">
        <v>0</v>
      </c>
      <c r="AE261" s="262">
        <v>0</v>
      </c>
      <c r="AF261" s="258">
        <v>36810.704355885078</v>
      </c>
      <c r="AG261" s="259">
        <v>36810.704355885078</v>
      </c>
      <c r="AH261" s="259">
        <v>0</v>
      </c>
      <c r="AI261" s="259">
        <v>0</v>
      </c>
      <c r="AJ261" s="259">
        <v>0</v>
      </c>
      <c r="AK261" s="259">
        <v>0</v>
      </c>
      <c r="AL261" s="259">
        <v>0</v>
      </c>
      <c r="AM261" s="259">
        <v>0</v>
      </c>
      <c r="AN261" s="259">
        <v>0</v>
      </c>
      <c r="AO261" s="262">
        <v>0</v>
      </c>
      <c r="AP261" s="247"/>
      <c r="AQ261" s="263">
        <v>0</v>
      </c>
      <c r="AR261" s="264">
        <v>0</v>
      </c>
      <c r="AS261" s="264">
        <v>0</v>
      </c>
      <c r="AT261" s="264">
        <v>0</v>
      </c>
      <c r="AU261" s="264">
        <v>0</v>
      </c>
      <c r="AV261" s="264">
        <v>0</v>
      </c>
      <c r="AW261" s="264">
        <v>0</v>
      </c>
      <c r="AX261" s="264">
        <v>0</v>
      </c>
      <c r="AY261" s="264">
        <v>0</v>
      </c>
      <c r="AZ261" s="264">
        <v>0</v>
      </c>
      <c r="BA261" s="264">
        <v>0</v>
      </c>
      <c r="BB261" s="265">
        <v>0</v>
      </c>
    </row>
    <row r="262" spans="2:54" s="213" customFormat="1" ht="13.15" customHeight="1" x14ac:dyDescent="0.2">
      <c r="B262" s="251" t="s">
        <v>772</v>
      </c>
      <c r="C262" s="252"/>
      <c r="D262" s="253"/>
      <c r="E262" s="254" t="s">
        <v>1103</v>
      </c>
      <c r="F262" s="252"/>
      <c r="G262" s="252"/>
      <c r="H262" s="255" t="s">
        <v>1104</v>
      </c>
      <c r="I262" s="256">
        <v>39417</v>
      </c>
      <c r="J262" s="257">
        <v>30</v>
      </c>
      <c r="K262" s="258">
        <v>31852.52548656163</v>
      </c>
      <c r="L262" s="259">
        <v>12261.468952734014</v>
      </c>
      <c r="M262" s="259">
        <v>0</v>
      </c>
      <c r="N262" s="259">
        <v>0</v>
      </c>
      <c r="O262" s="259">
        <v>19591.056533827614</v>
      </c>
      <c r="P262" s="259">
        <v>0</v>
      </c>
      <c r="Q262" s="259">
        <v>0</v>
      </c>
      <c r="R262" s="259">
        <v>19591.056533827614</v>
      </c>
      <c r="S262" s="259">
        <v>7440.6961027592124</v>
      </c>
      <c r="T262" s="260">
        <v>12150.360431068402</v>
      </c>
      <c r="U262" s="261">
        <v>0</v>
      </c>
      <c r="V262" s="259">
        <v>0</v>
      </c>
      <c r="W262" s="259">
        <v>0</v>
      </c>
      <c r="X262" s="259">
        <v>0</v>
      </c>
      <c r="Y262" s="259">
        <v>0</v>
      </c>
      <c r="Z262" s="259">
        <v>0</v>
      </c>
      <c r="AA262" s="259">
        <v>0</v>
      </c>
      <c r="AB262" s="259">
        <v>0</v>
      </c>
      <c r="AC262" s="259">
        <v>1061.7508495520544</v>
      </c>
      <c r="AD262" s="259">
        <v>-1061.7508495520544</v>
      </c>
      <c r="AE262" s="262">
        <v>1061.7508495520544</v>
      </c>
      <c r="AF262" s="258">
        <v>31852.52548656163</v>
      </c>
      <c r="AG262" s="259">
        <v>12261.468952734014</v>
      </c>
      <c r="AH262" s="259">
        <v>0</v>
      </c>
      <c r="AI262" s="259">
        <v>0</v>
      </c>
      <c r="AJ262" s="259">
        <v>19591.056533827614</v>
      </c>
      <c r="AK262" s="259">
        <v>0</v>
      </c>
      <c r="AL262" s="259">
        <v>0</v>
      </c>
      <c r="AM262" s="259">
        <v>19591.056533827614</v>
      </c>
      <c r="AN262" s="259">
        <v>6378.9452532071582</v>
      </c>
      <c r="AO262" s="262">
        <v>13212.111280620455</v>
      </c>
      <c r="AP262" s="247"/>
      <c r="AQ262" s="263">
        <v>0</v>
      </c>
      <c r="AR262" s="264">
        <v>0</v>
      </c>
      <c r="AS262" s="264">
        <v>0</v>
      </c>
      <c r="AT262" s="264">
        <v>0</v>
      </c>
      <c r="AU262" s="264">
        <v>0</v>
      </c>
      <c r="AV262" s="264">
        <v>0</v>
      </c>
      <c r="AW262" s="264">
        <v>0</v>
      </c>
      <c r="AX262" s="264">
        <v>0</v>
      </c>
      <c r="AY262" s="264">
        <v>0</v>
      </c>
      <c r="AZ262" s="264">
        <v>0</v>
      </c>
      <c r="BA262" s="264">
        <v>13212.111280488334</v>
      </c>
      <c r="BB262" s="265">
        <v>0</v>
      </c>
    </row>
    <row r="263" spans="2:54" s="213" customFormat="1" ht="13.15" customHeight="1" x14ac:dyDescent="0.2">
      <c r="B263" s="251" t="s">
        <v>743</v>
      </c>
      <c r="C263" s="252"/>
      <c r="D263" s="253"/>
      <c r="E263" s="254" t="s">
        <v>1105</v>
      </c>
      <c r="F263" s="252"/>
      <c r="G263" s="252"/>
      <c r="H263" s="255" t="s">
        <v>1106</v>
      </c>
      <c r="I263" s="256">
        <v>39448</v>
      </c>
      <c r="J263" s="257">
        <v>45</v>
      </c>
      <c r="K263" s="258">
        <v>12272.141450417053</v>
      </c>
      <c r="L263" s="259">
        <v>12272.141450417053</v>
      </c>
      <c r="M263" s="259">
        <v>0</v>
      </c>
      <c r="N263" s="259">
        <v>0</v>
      </c>
      <c r="O263" s="259">
        <v>0</v>
      </c>
      <c r="P263" s="259">
        <v>0</v>
      </c>
      <c r="Q263" s="259">
        <v>0</v>
      </c>
      <c r="R263" s="259">
        <v>0</v>
      </c>
      <c r="S263" s="259">
        <v>0</v>
      </c>
      <c r="T263" s="260">
        <v>0</v>
      </c>
      <c r="U263" s="261">
        <v>0</v>
      </c>
      <c r="V263" s="259">
        <v>0</v>
      </c>
      <c r="W263" s="259">
        <v>0</v>
      </c>
      <c r="X263" s="259">
        <v>0</v>
      </c>
      <c r="Y263" s="259">
        <v>0</v>
      </c>
      <c r="Z263" s="259">
        <v>0</v>
      </c>
      <c r="AA263" s="259">
        <v>0</v>
      </c>
      <c r="AB263" s="259">
        <v>0</v>
      </c>
      <c r="AC263" s="259">
        <v>0</v>
      </c>
      <c r="AD263" s="259">
        <v>0</v>
      </c>
      <c r="AE263" s="262">
        <v>0</v>
      </c>
      <c r="AF263" s="258">
        <v>12272.141450417053</v>
      </c>
      <c r="AG263" s="259">
        <v>12272.141450417053</v>
      </c>
      <c r="AH263" s="259">
        <v>0</v>
      </c>
      <c r="AI263" s="259">
        <v>0</v>
      </c>
      <c r="AJ263" s="259">
        <v>0</v>
      </c>
      <c r="AK263" s="259">
        <v>0</v>
      </c>
      <c r="AL263" s="259">
        <v>0</v>
      </c>
      <c r="AM263" s="259">
        <v>0</v>
      </c>
      <c r="AN263" s="259">
        <v>0</v>
      </c>
      <c r="AO263" s="262">
        <v>0</v>
      </c>
      <c r="AP263" s="247"/>
      <c r="AQ263" s="263">
        <v>0</v>
      </c>
      <c r="AR263" s="264">
        <v>0</v>
      </c>
      <c r="AS263" s="264">
        <v>0</v>
      </c>
      <c r="AT263" s="264">
        <v>0</v>
      </c>
      <c r="AU263" s="264">
        <v>0</v>
      </c>
      <c r="AV263" s="264">
        <v>0</v>
      </c>
      <c r="AW263" s="264">
        <v>0</v>
      </c>
      <c r="AX263" s="264">
        <v>0</v>
      </c>
      <c r="AY263" s="264">
        <v>0</v>
      </c>
      <c r="AZ263" s="264">
        <v>0</v>
      </c>
      <c r="BA263" s="264">
        <v>0</v>
      </c>
      <c r="BB263" s="265">
        <v>0</v>
      </c>
    </row>
    <row r="264" spans="2:54" s="213" customFormat="1" ht="13.15" customHeight="1" x14ac:dyDescent="0.2">
      <c r="B264" s="251" t="s">
        <v>718</v>
      </c>
      <c r="C264" s="252"/>
      <c r="D264" s="253"/>
      <c r="E264" s="254" t="s">
        <v>1107</v>
      </c>
      <c r="F264" s="252"/>
      <c r="G264" s="252"/>
      <c r="H264" s="255" t="s">
        <v>1108</v>
      </c>
      <c r="I264" s="256">
        <v>39685</v>
      </c>
      <c r="J264" s="257">
        <v>10</v>
      </c>
      <c r="K264" s="258">
        <v>18207.252085264136</v>
      </c>
      <c r="L264" s="259">
        <v>18207.252085264136</v>
      </c>
      <c r="M264" s="259">
        <v>0</v>
      </c>
      <c r="N264" s="259">
        <v>0</v>
      </c>
      <c r="O264" s="259">
        <v>0</v>
      </c>
      <c r="P264" s="259">
        <v>0</v>
      </c>
      <c r="Q264" s="259">
        <v>0</v>
      </c>
      <c r="R264" s="259">
        <v>0</v>
      </c>
      <c r="S264" s="259">
        <v>0</v>
      </c>
      <c r="T264" s="260">
        <v>0</v>
      </c>
      <c r="U264" s="261">
        <v>0</v>
      </c>
      <c r="V264" s="259">
        <v>0</v>
      </c>
      <c r="W264" s="259">
        <v>0</v>
      </c>
      <c r="X264" s="259">
        <v>0</v>
      </c>
      <c r="Y264" s="259">
        <v>0</v>
      </c>
      <c r="Z264" s="259">
        <v>0</v>
      </c>
      <c r="AA264" s="259">
        <v>0</v>
      </c>
      <c r="AB264" s="259">
        <v>0</v>
      </c>
      <c r="AC264" s="259">
        <v>0</v>
      </c>
      <c r="AD264" s="259">
        <v>0</v>
      </c>
      <c r="AE264" s="262">
        <v>0</v>
      </c>
      <c r="AF264" s="258">
        <v>18207.252085264136</v>
      </c>
      <c r="AG264" s="259">
        <v>18207.252085264136</v>
      </c>
      <c r="AH264" s="259">
        <v>0</v>
      </c>
      <c r="AI264" s="259">
        <v>0</v>
      </c>
      <c r="AJ264" s="259">
        <v>0</v>
      </c>
      <c r="AK264" s="259">
        <v>0</v>
      </c>
      <c r="AL264" s="259">
        <v>0</v>
      </c>
      <c r="AM264" s="259">
        <v>0</v>
      </c>
      <c r="AN264" s="259">
        <v>0</v>
      </c>
      <c r="AO264" s="262">
        <v>0</v>
      </c>
      <c r="AP264" s="247"/>
      <c r="AQ264" s="263">
        <v>0</v>
      </c>
      <c r="AR264" s="264">
        <v>0</v>
      </c>
      <c r="AS264" s="264">
        <v>0</v>
      </c>
      <c r="AT264" s="264">
        <v>0</v>
      </c>
      <c r="AU264" s="264">
        <v>0</v>
      </c>
      <c r="AV264" s="264">
        <v>0</v>
      </c>
      <c r="AW264" s="264">
        <v>0</v>
      </c>
      <c r="AX264" s="264">
        <v>0</v>
      </c>
      <c r="AY264" s="264">
        <v>0</v>
      </c>
      <c r="AZ264" s="264">
        <v>0</v>
      </c>
      <c r="BA264" s="264">
        <v>0</v>
      </c>
      <c r="BB264" s="265">
        <v>0</v>
      </c>
    </row>
    <row r="265" spans="2:54" s="213" customFormat="1" ht="13.15" customHeight="1" x14ac:dyDescent="0.2">
      <c r="B265" s="251" t="s">
        <v>718</v>
      </c>
      <c r="C265" s="252"/>
      <c r="D265" s="253"/>
      <c r="E265" s="254" t="s">
        <v>1109</v>
      </c>
      <c r="F265" s="252"/>
      <c r="G265" s="252"/>
      <c r="H265" s="255" t="s">
        <v>1110</v>
      </c>
      <c r="I265" s="256">
        <v>39752</v>
      </c>
      <c r="J265" s="257">
        <v>10</v>
      </c>
      <c r="K265" s="258">
        <v>12236.445783132531</v>
      </c>
      <c r="L265" s="259">
        <v>12236.445783132531</v>
      </c>
      <c r="M265" s="259">
        <v>0</v>
      </c>
      <c r="N265" s="259">
        <v>0</v>
      </c>
      <c r="O265" s="259">
        <v>0</v>
      </c>
      <c r="P265" s="259">
        <v>0</v>
      </c>
      <c r="Q265" s="259">
        <v>0</v>
      </c>
      <c r="R265" s="259">
        <v>0</v>
      </c>
      <c r="S265" s="259">
        <v>0</v>
      </c>
      <c r="T265" s="260">
        <v>0</v>
      </c>
      <c r="U265" s="261">
        <v>0</v>
      </c>
      <c r="V265" s="259">
        <v>0</v>
      </c>
      <c r="W265" s="259">
        <v>0</v>
      </c>
      <c r="X265" s="259">
        <v>0</v>
      </c>
      <c r="Y265" s="259">
        <v>0</v>
      </c>
      <c r="Z265" s="259">
        <v>0</v>
      </c>
      <c r="AA265" s="259">
        <v>0</v>
      </c>
      <c r="AB265" s="259">
        <v>0</v>
      </c>
      <c r="AC265" s="259">
        <v>0</v>
      </c>
      <c r="AD265" s="259">
        <v>0</v>
      </c>
      <c r="AE265" s="262">
        <v>0</v>
      </c>
      <c r="AF265" s="258">
        <v>12236.445783132531</v>
      </c>
      <c r="AG265" s="259">
        <v>12236.445783132531</v>
      </c>
      <c r="AH265" s="259">
        <v>0</v>
      </c>
      <c r="AI265" s="259">
        <v>0</v>
      </c>
      <c r="AJ265" s="259">
        <v>0</v>
      </c>
      <c r="AK265" s="259">
        <v>0</v>
      </c>
      <c r="AL265" s="259">
        <v>0</v>
      </c>
      <c r="AM265" s="259">
        <v>0</v>
      </c>
      <c r="AN265" s="259">
        <v>0</v>
      </c>
      <c r="AO265" s="262">
        <v>0</v>
      </c>
      <c r="AP265" s="247"/>
      <c r="AQ265" s="263">
        <v>0</v>
      </c>
      <c r="AR265" s="264">
        <v>0</v>
      </c>
      <c r="AS265" s="264">
        <v>0</v>
      </c>
      <c r="AT265" s="264">
        <v>0</v>
      </c>
      <c r="AU265" s="264">
        <v>0</v>
      </c>
      <c r="AV265" s="264">
        <v>0</v>
      </c>
      <c r="AW265" s="264">
        <v>0</v>
      </c>
      <c r="AX265" s="264">
        <v>0</v>
      </c>
      <c r="AY265" s="264">
        <v>0</v>
      </c>
      <c r="AZ265" s="264">
        <v>0</v>
      </c>
      <c r="BA265" s="264">
        <v>0</v>
      </c>
      <c r="BB265" s="265">
        <v>0</v>
      </c>
    </row>
    <row r="266" spans="2:54" s="213" customFormat="1" ht="13.15" customHeight="1" x14ac:dyDescent="0.2">
      <c r="B266" s="251" t="s">
        <v>863</v>
      </c>
      <c r="C266" s="252"/>
      <c r="D266" s="253"/>
      <c r="E266" s="254" t="s">
        <v>1111</v>
      </c>
      <c r="F266" s="252"/>
      <c r="G266" s="252"/>
      <c r="H266" s="255" t="s">
        <v>1112</v>
      </c>
      <c r="I266" s="256">
        <v>39780</v>
      </c>
      <c r="J266" s="257">
        <v>7</v>
      </c>
      <c r="K266" s="258">
        <v>14611.329935125117</v>
      </c>
      <c r="L266" s="259">
        <v>14611.329935125117</v>
      </c>
      <c r="M266" s="259">
        <v>0</v>
      </c>
      <c r="N266" s="259">
        <v>0</v>
      </c>
      <c r="O266" s="259">
        <v>0</v>
      </c>
      <c r="P266" s="259">
        <v>0</v>
      </c>
      <c r="Q266" s="259">
        <v>0</v>
      </c>
      <c r="R266" s="259">
        <v>0</v>
      </c>
      <c r="S266" s="259">
        <v>0</v>
      </c>
      <c r="T266" s="260">
        <v>0</v>
      </c>
      <c r="U266" s="261">
        <v>0</v>
      </c>
      <c r="V266" s="259">
        <v>0</v>
      </c>
      <c r="W266" s="259">
        <v>0</v>
      </c>
      <c r="X266" s="259">
        <v>0</v>
      </c>
      <c r="Y266" s="259">
        <v>0</v>
      </c>
      <c r="Z266" s="259">
        <v>0</v>
      </c>
      <c r="AA266" s="259">
        <v>0</v>
      </c>
      <c r="AB266" s="259">
        <v>0</v>
      </c>
      <c r="AC266" s="259">
        <v>0</v>
      </c>
      <c r="AD266" s="259">
        <v>0</v>
      </c>
      <c r="AE266" s="262">
        <v>0</v>
      </c>
      <c r="AF266" s="258">
        <v>14611.329935125117</v>
      </c>
      <c r="AG266" s="259">
        <v>14611.329935125117</v>
      </c>
      <c r="AH266" s="259">
        <v>0</v>
      </c>
      <c r="AI266" s="259">
        <v>0</v>
      </c>
      <c r="AJ266" s="259">
        <v>0</v>
      </c>
      <c r="AK266" s="259">
        <v>0</v>
      </c>
      <c r="AL266" s="259">
        <v>0</v>
      </c>
      <c r="AM266" s="259">
        <v>0</v>
      </c>
      <c r="AN266" s="259">
        <v>0</v>
      </c>
      <c r="AO266" s="262">
        <v>0</v>
      </c>
      <c r="AP266" s="247"/>
      <c r="AQ266" s="263">
        <v>0</v>
      </c>
      <c r="AR266" s="264">
        <v>0</v>
      </c>
      <c r="AS266" s="264">
        <v>0</v>
      </c>
      <c r="AT266" s="264">
        <v>0</v>
      </c>
      <c r="AU266" s="264">
        <v>0</v>
      </c>
      <c r="AV266" s="264">
        <v>0</v>
      </c>
      <c r="AW266" s="264">
        <v>0</v>
      </c>
      <c r="AX266" s="264">
        <v>0</v>
      </c>
      <c r="AY266" s="264">
        <v>0</v>
      </c>
      <c r="AZ266" s="264">
        <v>0</v>
      </c>
      <c r="BA266" s="264">
        <v>0</v>
      </c>
      <c r="BB266" s="265">
        <v>0</v>
      </c>
    </row>
    <row r="267" spans="2:54" s="213" customFormat="1" ht="13.15" customHeight="1" x14ac:dyDescent="0.2">
      <c r="B267" s="251" t="s">
        <v>863</v>
      </c>
      <c r="C267" s="252"/>
      <c r="D267" s="253"/>
      <c r="E267" s="254" t="s">
        <v>1113</v>
      </c>
      <c r="F267" s="252"/>
      <c r="G267" s="252"/>
      <c r="H267" s="255" t="s">
        <v>1114</v>
      </c>
      <c r="I267" s="256">
        <v>39780</v>
      </c>
      <c r="J267" s="257">
        <v>7</v>
      </c>
      <c r="K267" s="258">
        <v>23247.798887859131</v>
      </c>
      <c r="L267" s="259">
        <v>23247.798887859131</v>
      </c>
      <c r="M267" s="259">
        <v>0</v>
      </c>
      <c r="N267" s="259">
        <v>0</v>
      </c>
      <c r="O267" s="259">
        <v>0</v>
      </c>
      <c r="P267" s="259">
        <v>0</v>
      </c>
      <c r="Q267" s="259">
        <v>0</v>
      </c>
      <c r="R267" s="259">
        <v>0</v>
      </c>
      <c r="S267" s="259">
        <v>0</v>
      </c>
      <c r="T267" s="260">
        <v>0</v>
      </c>
      <c r="U267" s="261">
        <v>0</v>
      </c>
      <c r="V267" s="259">
        <v>0</v>
      </c>
      <c r="W267" s="259">
        <v>0</v>
      </c>
      <c r="X267" s="259">
        <v>0</v>
      </c>
      <c r="Y267" s="259">
        <v>0</v>
      </c>
      <c r="Z267" s="259">
        <v>0</v>
      </c>
      <c r="AA267" s="259">
        <v>0</v>
      </c>
      <c r="AB267" s="259">
        <v>0</v>
      </c>
      <c r="AC267" s="259">
        <v>0</v>
      </c>
      <c r="AD267" s="259">
        <v>0</v>
      </c>
      <c r="AE267" s="262">
        <v>0</v>
      </c>
      <c r="AF267" s="258">
        <v>23247.798887859131</v>
      </c>
      <c r="AG267" s="259">
        <v>23247.798887859131</v>
      </c>
      <c r="AH267" s="259">
        <v>0</v>
      </c>
      <c r="AI267" s="259">
        <v>0</v>
      </c>
      <c r="AJ267" s="259">
        <v>0</v>
      </c>
      <c r="AK267" s="259">
        <v>0</v>
      </c>
      <c r="AL267" s="259">
        <v>0</v>
      </c>
      <c r="AM267" s="259">
        <v>0</v>
      </c>
      <c r="AN267" s="259">
        <v>0</v>
      </c>
      <c r="AO267" s="262">
        <v>0</v>
      </c>
      <c r="AP267" s="247"/>
      <c r="AQ267" s="263">
        <v>0</v>
      </c>
      <c r="AR267" s="264">
        <v>0</v>
      </c>
      <c r="AS267" s="264">
        <v>0</v>
      </c>
      <c r="AT267" s="264">
        <v>0</v>
      </c>
      <c r="AU267" s="264">
        <v>0</v>
      </c>
      <c r="AV267" s="264">
        <v>0</v>
      </c>
      <c r="AW267" s="264">
        <v>0</v>
      </c>
      <c r="AX267" s="264">
        <v>0</v>
      </c>
      <c r="AY267" s="264">
        <v>0</v>
      </c>
      <c r="AZ267" s="264">
        <v>0</v>
      </c>
      <c r="BA267" s="264">
        <v>0</v>
      </c>
      <c r="BB267" s="265">
        <v>0</v>
      </c>
    </row>
    <row r="268" spans="2:54" s="213" customFormat="1" ht="13.15" customHeight="1" x14ac:dyDescent="0.2">
      <c r="B268" s="251" t="s">
        <v>718</v>
      </c>
      <c r="C268" s="252"/>
      <c r="D268" s="253"/>
      <c r="E268" s="254" t="s">
        <v>1115</v>
      </c>
      <c r="F268" s="252"/>
      <c r="G268" s="252"/>
      <c r="H268" s="255" t="s">
        <v>1116</v>
      </c>
      <c r="I268" s="256">
        <v>39792</v>
      </c>
      <c r="J268" s="257">
        <v>10</v>
      </c>
      <c r="K268" s="258">
        <v>12249.189063948101</v>
      </c>
      <c r="L268" s="259">
        <v>12249.189063948101</v>
      </c>
      <c r="M268" s="259">
        <v>0</v>
      </c>
      <c r="N268" s="259">
        <v>0</v>
      </c>
      <c r="O268" s="259">
        <v>0</v>
      </c>
      <c r="P268" s="259">
        <v>0</v>
      </c>
      <c r="Q268" s="259">
        <v>0</v>
      </c>
      <c r="R268" s="259">
        <v>0</v>
      </c>
      <c r="S268" s="259">
        <v>0</v>
      </c>
      <c r="T268" s="260">
        <v>0</v>
      </c>
      <c r="U268" s="261">
        <v>0</v>
      </c>
      <c r="V268" s="259">
        <v>0</v>
      </c>
      <c r="W268" s="259">
        <v>0</v>
      </c>
      <c r="X268" s="259">
        <v>0</v>
      </c>
      <c r="Y268" s="259">
        <v>0</v>
      </c>
      <c r="Z268" s="259">
        <v>0</v>
      </c>
      <c r="AA268" s="259">
        <v>0</v>
      </c>
      <c r="AB268" s="259">
        <v>0</v>
      </c>
      <c r="AC268" s="259">
        <v>0</v>
      </c>
      <c r="AD268" s="259">
        <v>0</v>
      </c>
      <c r="AE268" s="262">
        <v>0</v>
      </c>
      <c r="AF268" s="258">
        <v>12249.189063948101</v>
      </c>
      <c r="AG268" s="259">
        <v>12249.189063948101</v>
      </c>
      <c r="AH268" s="259">
        <v>0</v>
      </c>
      <c r="AI268" s="259">
        <v>0</v>
      </c>
      <c r="AJ268" s="259">
        <v>0</v>
      </c>
      <c r="AK268" s="259">
        <v>0</v>
      </c>
      <c r="AL268" s="259">
        <v>0</v>
      </c>
      <c r="AM268" s="259">
        <v>0</v>
      </c>
      <c r="AN268" s="259">
        <v>0</v>
      </c>
      <c r="AO268" s="262">
        <v>0</v>
      </c>
      <c r="AP268" s="247"/>
      <c r="AQ268" s="263">
        <v>0</v>
      </c>
      <c r="AR268" s="264">
        <v>0</v>
      </c>
      <c r="AS268" s="264">
        <v>0</v>
      </c>
      <c r="AT268" s="264">
        <v>0</v>
      </c>
      <c r="AU268" s="264">
        <v>0</v>
      </c>
      <c r="AV268" s="264">
        <v>0</v>
      </c>
      <c r="AW268" s="264">
        <v>0</v>
      </c>
      <c r="AX268" s="264">
        <v>0</v>
      </c>
      <c r="AY268" s="264">
        <v>0</v>
      </c>
      <c r="AZ268" s="264">
        <v>0</v>
      </c>
      <c r="BA268" s="264">
        <v>0</v>
      </c>
      <c r="BB268" s="265">
        <v>0</v>
      </c>
    </row>
    <row r="269" spans="2:54" s="213" customFormat="1" ht="13.15" customHeight="1" x14ac:dyDescent="0.2">
      <c r="B269" s="251" t="s">
        <v>718</v>
      </c>
      <c r="C269" s="252"/>
      <c r="D269" s="253"/>
      <c r="E269" s="254" t="s">
        <v>1117</v>
      </c>
      <c r="F269" s="252"/>
      <c r="G269" s="252"/>
      <c r="H269" s="255" t="s">
        <v>1118</v>
      </c>
      <c r="I269" s="256">
        <v>39792</v>
      </c>
      <c r="J269" s="257">
        <v>10</v>
      </c>
      <c r="K269" s="258">
        <v>12249.189063948101</v>
      </c>
      <c r="L269" s="259">
        <v>12249.189063948101</v>
      </c>
      <c r="M269" s="259">
        <v>0</v>
      </c>
      <c r="N269" s="259">
        <v>0</v>
      </c>
      <c r="O269" s="259">
        <v>0</v>
      </c>
      <c r="P269" s="259">
        <v>0</v>
      </c>
      <c r="Q269" s="259">
        <v>0</v>
      </c>
      <c r="R269" s="259">
        <v>0</v>
      </c>
      <c r="S269" s="259">
        <v>0</v>
      </c>
      <c r="T269" s="260">
        <v>0</v>
      </c>
      <c r="U269" s="261">
        <v>0</v>
      </c>
      <c r="V269" s="259">
        <v>0</v>
      </c>
      <c r="W269" s="259">
        <v>0</v>
      </c>
      <c r="X269" s="259">
        <v>0</v>
      </c>
      <c r="Y269" s="259">
        <v>0</v>
      </c>
      <c r="Z269" s="259">
        <v>0</v>
      </c>
      <c r="AA269" s="259">
        <v>0</v>
      </c>
      <c r="AB269" s="259">
        <v>0</v>
      </c>
      <c r="AC269" s="259">
        <v>0</v>
      </c>
      <c r="AD269" s="259">
        <v>0</v>
      </c>
      <c r="AE269" s="262">
        <v>0</v>
      </c>
      <c r="AF269" s="258">
        <v>12249.189063948101</v>
      </c>
      <c r="AG269" s="259">
        <v>12249.189063948101</v>
      </c>
      <c r="AH269" s="259">
        <v>0</v>
      </c>
      <c r="AI269" s="259">
        <v>0</v>
      </c>
      <c r="AJ269" s="259">
        <v>0</v>
      </c>
      <c r="AK269" s="259">
        <v>0</v>
      </c>
      <c r="AL269" s="259">
        <v>0</v>
      </c>
      <c r="AM269" s="259">
        <v>0</v>
      </c>
      <c r="AN269" s="259">
        <v>0</v>
      </c>
      <c r="AO269" s="262">
        <v>0</v>
      </c>
      <c r="AP269" s="247"/>
      <c r="AQ269" s="263">
        <v>0</v>
      </c>
      <c r="AR269" s="264">
        <v>0</v>
      </c>
      <c r="AS269" s="264">
        <v>0</v>
      </c>
      <c r="AT269" s="264">
        <v>0</v>
      </c>
      <c r="AU269" s="264">
        <v>0</v>
      </c>
      <c r="AV269" s="264">
        <v>0</v>
      </c>
      <c r="AW269" s="264">
        <v>0</v>
      </c>
      <c r="AX269" s="264">
        <v>0</v>
      </c>
      <c r="AY269" s="264">
        <v>0</v>
      </c>
      <c r="AZ269" s="264">
        <v>0</v>
      </c>
      <c r="BA269" s="264">
        <v>0</v>
      </c>
      <c r="BB269" s="265">
        <v>0</v>
      </c>
    </row>
    <row r="270" spans="2:54" s="213" customFormat="1" ht="13.15" customHeight="1" x14ac:dyDescent="0.2">
      <c r="B270" s="251" t="s">
        <v>817</v>
      </c>
      <c r="C270" s="252"/>
      <c r="D270" s="253"/>
      <c r="E270" s="254" t="s">
        <v>1119</v>
      </c>
      <c r="F270" s="252"/>
      <c r="G270" s="252"/>
      <c r="H270" s="255" t="s">
        <v>1120</v>
      </c>
      <c r="I270" s="256">
        <v>39965</v>
      </c>
      <c r="J270" s="257">
        <v>7</v>
      </c>
      <c r="K270" s="258">
        <v>31153.912766450416</v>
      </c>
      <c r="L270" s="259">
        <v>31153.912766450416</v>
      </c>
      <c r="M270" s="259">
        <v>0</v>
      </c>
      <c r="N270" s="259">
        <v>0</v>
      </c>
      <c r="O270" s="259">
        <v>0</v>
      </c>
      <c r="P270" s="259">
        <v>0</v>
      </c>
      <c r="Q270" s="259">
        <v>0</v>
      </c>
      <c r="R270" s="259">
        <v>0</v>
      </c>
      <c r="S270" s="259">
        <v>0</v>
      </c>
      <c r="T270" s="260">
        <v>0</v>
      </c>
      <c r="U270" s="261">
        <v>0</v>
      </c>
      <c r="V270" s="259">
        <v>0</v>
      </c>
      <c r="W270" s="259">
        <v>0</v>
      </c>
      <c r="X270" s="259">
        <v>0</v>
      </c>
      <c r="Y270" s="259">
        <v>0</v>
      </c>
      <c r="Z270" s="259">
        <v>0</v>
      </c>
      <c r="AA270" s="259">
        <v>0</v>
      </c>
      <c r="AB270" s="259">
        <v>0</v>
      </c>
      <c r="AC270" s="259">
        <v>0</v>
      </c>
      <c r="AD270" s="259">
        <v>0</v>
      </c>
      <c r="AE270" s="262">
        <v>0</v>
      </c>
      <c r="AF270" s="258">
        <v>31153.912766450416</v>
      </c>
      <c r="AG270" s="259">
        <v>31153.912766450416</v>
      </c>
      <c r="AH270" s="259">
        <v>0</v>
      </c>
      <c r="AI270" s="259">
        <v>0</v>
      </c>
      <c r="AJ270" s="259">
        <v>0</v>
      </c>
      <c r="AK270" s="259">
        <v>0</v>
      </c>
      <c r="AL270" s="259">
        <v>0</v>
      </c>
      <c r="AM270" s="259">
        <v>0</v>
      </c>
      <c r="AN270" s="259">
        <v>0</v>
      </c>
      <c r="AO270" s="262">
        <v>0</v>
      </c>
      <c r="AP270" s="247"/>
      <c r="AQ270" s="263">
        <v>0</v>
      </c>
      <c r="AR270" s="264">
        <v>0</v>
      </c>
      <c r="AS270" s="264">
        <v>0</v>
      </c>
      <c r="AT270" s="264">
        <v>0</v>
      </c>
      <c r="AU270" s="264">
        <v>0</v>
      </c>
      <c r="AV270" s="264">
        <v>0</v>
      </c>
      <c r="AW270" s="264">
        <v>0</v>
      </c>
      <c r="AX270" s="264">
        <v>0</v>
      </c>
      <c r="AY270" s="264">
        <v>0</v>
      </c>
      <c r="AZ270" s="264">
        <v>0</v>
      </c>
      <c r="BA270" s="264">
        <v>0</v>
      </c>
      <c r="BB270" s="265">
        <v>0</v>
      </c>
    </row>
    <row r="271" spans="2:54" s="213" customFormat="1" ht="13.15" customHeight="1" x14ac:dyDescent="0.2">
      <c r="B271" s="251" t="s">
        <v>718</v>
      </c>
      <c r="C271" s="252"/>
      <c r="D271" s="253"/>
      <c r="E271" s="254" t="s">
        <v>1121</v>
      </c>
      <c r="F271" s="252"/>
      <c r="G271" s="252"/>
      <c r="H271" s="255" t="s">
        <v>1122</v>
      </c>
      <c r="I271" s="256">
        <v>40051</v>
      </c>
      <c r="J271" s="257">
        <v>10</v>
      </c>
      <c r="K271" s="258">
        <v>15905.931417979611</v>
      </c>
      <c r="L271" s="259">
        <v>15905.931417979611</v>
      </c>
      <c r="M271" s="259">
        <v>0</v>
      </c>
      <c r="N271" s="259">
        <v>0</v>
      </c>
      <c r="O271" s="259">
        <v>0</v>
      </c>
      <c r="P271" s="259">
        <v>0</v>
      </c>
      <c r="Q271" s="259">
        <v>0</v>
      </c>
      <c r="R271" s="259">
        <v>0</v>
      </c>
      <c r="S271" s="259">
        <v>0</v>
      </c>
      <c r="T271" s="260">
        <v>0</v>
      </c>
      <c r="U271" s="261">
        <v>0</v>
      </c>
      <c r="V271" s="259">
        <v>0</v>
      </c>
      <c r="W271" s="259">
        <v>0</v>
      </c>
      <c r="X271" s="259">
        <v>0</v>
      </c>
      <c r="Y271" s="259">
        <v>0</v>
      </c>
      <c r="Z271" s="259">
        <v>0</v>
      </c>
      <c r="AA271" s="259">
        <v>0</v>
      </c>
      <c r="AB271" s="259">
        <v>0</v>
      </c>
      <c r="AC271" s="259">
        <v>0</v>
      </c>
      <c r="AD271" s="259">
        <v>0</v>
      </c>
      <c r="AE271" s="262">
        <v>0</v>
      </c>
      <c r="AF271" s="258">
        <v>15905.931417979611</v>
      </c>
      <c r="AG271" s="259">
        <v>15905.931417979611</v>
      </c>
      <c r="AH271" s="259">
        <v>0</v>
      </c>
      <c r="AI271" s="259">
        <v>0</v>
      </c>
      <c r="AJ271" s="259">
        <v>0</v>
      </c>
      <c r="AK271" s="259">
        <v>0</v>
      </c>
      <c r="AL271" s="259">
        <v>0</v>
      </c>
      <c r="AM271" s="259">
        <v>0</v>
      </c>
      <c r="AN271" s="259">
        <v>0</v>
      </c>
      <c r="AO271" s="262">
        <v>0</v>
      </c>
      <c r="AP271" s="247"/>
      <c r="AQ271" s="263">
        <v>0</v>
      </c>
      <c r="AR271" s="264">
        <v>0</v>
      </c>
      <c r="AS271" s="264">
        <v>0</v>
      </c>
      <c r="AT271" s="264">
        <v>0</v>
      </c>
      <c r="AU271" s="264">
        <v>0</v>
      </c>
      <c r="AV271" s="264">
        <v>0</v>
      </c>
      <c r="AW271" s="264">
        <v>0</v>
      </c>
      <c r="AX271" s="264">
        <v>0</v>
      </c>
      <c r="AY271" s="264">
        <v>0</v>
      </c>
      <c r="AZ271" s="264">
        <v>0</v>
      </c>
      <c r="BA271" s="264">
        <v>0</v>
      </c>
      <c r="BB271" s="265">
        <v>0</v>
      </c>
    </row>
    <row r="272" spans="2:54" s="213" customFormat="1" ht="13.15" customHeight="1" x14ac:dyDescent="0.2">
      <c r="B272" s="251" t="s">
        <v>772</v>
      </c>
      <c r="C272" s="252"/>
      <c r="D272" s="253"/>
      <c r="E272" s="254" t="s">
        <v>1123</v>
      </c>
      <c r="F272" s="252"/>
      <c r="G272" s="252"/>
      <c r="H272" s="255" t="s">
        <v>1124</v>
      </c>
      <c r="I272" s="256">
        <v>40180</v>
      </c>
      <c r="J272" s="257">
        <v>30</v>
      </c>
      <c r="K272" s="258">
        <v>2410.5914040778503</v>
      </c>
      <c r="L272" s="259">
        <v>2410.5914040778503</v>
      </c>
      <c r="M272" s="259">
        <v>0</v>
      </c>
      <c r="N272" s="259">
        <v>0</v>
      </c>
      <c r="O272" s="259">
        <v>0</v>
      </c>
      <c r="P272" s="259">
        <v>0</v>
      </c>
      <c r="Q272" s="259">
        <v>0</v>
      </c>
      <c r="R272" s="259">
        <v>0</v>
      </c>
      <c r="S272" s="259">
        <v>0</v>
      </c>
      <c r="T272" s="260">
        <v>0</v>
      </c>
      <c r="U272" s="261">
        <v>0</v>
      </c>
      <c r="V272" s="259">
        <v>0</v>
      </c>
      <c r="W272" s="259">
        <v>0</v>
      </c>
      <c r="X272" s="259">
        <v>0</v>
      </c>
      <c r="Y272" s="259">
        <v>0</v>
      </c>
      <c r="Z272" s="259">
        <v>0</v>
      </c>
      <c r="AA272" s="259">
        <v>0</v>
      </c>
      <c r="AB272" s="259">
        <v>0</v>
      </c>
      <c r="AC272" s="259">
        <v>0</v>
      </c>
      <c r="AD272" s="259">
        <v>0</v>
      </c>
      <c r="AE272" s="262">
        <v>0</v>
      </c>
      <c r="AF272" s="258">
        <v>2410.5914040778503</v>
      </c>
      <c r="AG272" s="259">
        <v>2410.5914040778503</v>
      </c>
      <c r="AH272" s="259">
        <v>0</v>
      </c>
      <c r="AI272" s="259">
        <v>0</v>
      </c>
      <c r="AJ272" s="259">
        <v>0</v>
      </c>
      <c r="AK272" s="259">
        <v>0</v>
      </c>
      <c r="AL272" s="259">
        <v>0</v>
      </c>
      <c r="AM272" s="259">
        <v>0</v>
      </c>
      <c r="AN272" s="259">
        <v>0</v>
      </c>
      <c r="AO272" s="262">
        <v>0</v>
      </c>
      <c r="AP272" s="247"/>
      <c r="AQ272" s="263">
        <v>0</v>
      </c>
      <c r="AR272" s="264">
        <v>0</v>
      </c>
      <c r="AS272" s="264">
        <v>0</v>
      </c>
      <c r="AT272" s="264">
        <v>0</v>
      </c>
      <c r="AU272" s="264">
        <v>0</v>
      </c>
      <c r="AV272" s="264">
        <v>0</v>
      </c>
      <c r="AW272" s="264">
        <v>0</v>
      </c>
      <c r="AX272" s="264">
        <v>0</v>
      </c>
      <c r="AY272" s="264">
        <v>0</v>
      </c>
      <c r="AZ272" s="264">
        <v>0</v>
      </c>
      <c r="BA272" s="264">
        <v>0</v>
      </c>
      <c r="BB272" s="265">
        <v>0</v>
      </c>
    </row>
    <row r="273" spans="2:54" s="213" customFormat="1" ht="13.15" customHeight="1" x14ac:dyDescent="0.2">
      <c r="B273" s="251" t="s">
        <v>772</v>
      </c>
      <c r="C273" s="252"/>
      <c r="D273" s="253"/>
      <c r="E273" s="254" t="s">
        <v>1125</v>
      </c>
      <c r="F273" s="252"/>
      <c r="G273" s="252"/>
      <c r="H273" s="255" t="s">
        <v>1126</v>
      </c>
      <c r="I273" s="256">
        <v>40543</v>
      </c>
      <c r="J273" s="257">
        <v>30</v>
      </c>
      <c r="K273" s="258">
        <v>21724.10797034291</v>
      </c>
      <c r="L273" s="259">
        <v>21724.10797034291</v>
      </c>
      <c r="M273" s="259">
        <v>0</v>
      </c>
      <c r="N273" s="259">
        <v>0</v>
      </c>
      <c r="O273" s="259">
        <v>0</v>
      </c>
      <c r="P273" s="259">
        <v>0</v>
      </c>
      <c r="Q273" s="259">
        <v>0</v>
      </c>
      <c r="R273" s="259">
        <v>0</v>
      </c>
      <c r="S273" s="259">
        <v>0</v>
      </c>
      <c r="T273" s="260">
        <v>0</v>
      </c>
      <c r="U273" s="261">
        <v>0</v>
      </c>
      <c r="V273" s="259">
        <v>0</v>
      </c>
      <c r="W273" s="259">
        <v>0</v>
      </c>
      <c r="X273" s="259">
        <v>0</v>
      </c>
      <c r="Y273" s="259">
        <v>0</v>
      </c>
      <c r="Z273" s="259">
        <v>0</v>
      </c>
      <c r="AA273" s="259">
        <v>0</v>
      </c>
      <c r="AB273" s="259">
        <v>0</v>
      </c>
      <c r="AC273" s="259">
        <v>0</v>
      </c>
      <c r="AD273" s="259">
        <v>0</v>
      </c>
      <c r="AE273" s="262">
        <v>0</v>
      </c>
      <c r="AF273" s="258">
        <v>21724.10797034291</v>
      </c>
      <c r="AG273" s="259">
        <v>21724.10797034291</v>
      </c>
      <c r="AH273" s="259">
        <v>0</v>
      </c>
      <c r="AI273" s="259">
        <v>0</v>
      </c>
      <c r="AJ273" s="259">
        <v>0</v>
      </c>
      <c r="AK273" s="259">
        <v>0</v>
      </c>
      <c r="AL273" s="259">
        <v>0</v>
      </c>
      <c r="AM273" s="259">
        <v>0</v>
      </c>
      <c r="AN273" s="259">
        <v>0</v>
      </c>
      <c r="AO273" s="262">
        <v>0</v>
      </c>
      <c r="AP273" s="247"/>
      <c r="AQ273" s="263">
        <v>0</v>
      </c>
      <c r="AR273" s="264">
        <v>0</v>
      </c>
      <c r="AS273" s="264">
        <v>0</v>
      </c>
      <c r="AT273" s="264">
        <v>0</v>
      </c>
      <c r="AU273" s="264">
        <v>0</v>
      </c>
      <c r="AV273" s="264">
        <v>0</v>
      </c>
      <c r="AW273" s="264">
        <v>0</v>
      </c>
      <c r="AX273" s="264">
        <v>0</v>
      </c>
      <c r="AY273" s="264">
        <v>0</v>
      </c>
      <c r="AZ273" s="264">
        <v>0</v>
      </c>
      <c r="BA273" s="264">
        <v>0</v>
      </c>
      <c r="BB273" s="265">
        <v>0</v>
      </c>
    </row>
    <row r="274" spans="2:54" s="213" customFormat="1" ht="13.15" customHeight="1" x14ac:dyDescent="0.2">
      <c r="B274" s="251" t="s">
        <v>655</v>
      </c>
      <c r="C274" s="252"/>
      <c r="D274" s="253"/>
      <c r="E274" s="254" t="s">
        <v>1127</v>
      </c>
      <c r="F274" s="252"/>
      <c r="G274" s="252"/>
      <c r="H274" s="255" t="s">
        <v>1128</v>
      </c>
      <c r="I274" s="256">
        <v>40543</v>
      </c>
      <c r="J274" s="257">
        <v>50</v>
      </c>
      <c r="K274" s="258">
        <v>14761.353104726599</v>
      </c>
      <c r="L274" s="259">
        <v>14761.353104726599</v>
      </c>
      <c r="M274" s="259">
        <v>0</v>
      </c>
      <c r="N274" s="259">
        <v>0</v>
      </c>
      <c r="O274" s="259">
        <v>0</v>
      </c>
      <c r="P274" s="259">
        <v>0</v>
      </c>
      <c r="Q274" s="259">
        <v>0</v>
      </c>
      <c r="R274" s="259">
        <v>0</v>
      </c>
      <c r="S274" s="259">
        <v>0</v>
      </c>
      <c r="T274" s="260">
        <v>0</v>
      </c>
      <c r="U274" s="261">
        <v>0</v>
      </c>
      <c r="V274" s="259">
        <v>0</v>
      </c>
      <c r="W274" s="259">
        <v>0</v>
      </c>
      <c r="X274" s="259">
        <v>0</v>
      </c>
      <c r="Y274" s="259">
        <v>0</v>
      </c>
      <c r="Z274" s="259">
        <v>0</v>
      </c>
      <c r="AA274" s="259">
        <v>0</v>
      </c>
      <c r="AB274" s="259">
        <v>0</v>
      </c>
      <c r="AC274" s="259">
        <v>0</v>
      </c>
      <c r="AD274" s="259">
        <v>0</v>
      </c>
      <c r="AE274" s="262">
        <v>0</v>
      </c>
      <c r="AF274" s="258">
        <v>14761.353104726599</v>
      </c>
      <c r="AG274" s="259">
        <v>14761.353104726599</v>
      </c>
      <c r="AH274" s="259">
        <v>0</v>
      </c>
      <c r="AI274" s="259">
        <v>0</v>
      </c>
      <c r="AJ274" s="259">
        <v>0</v>
      </c>
      <c r="AK274" s="259">
        <v>0</v>
      </c>
      <c r="AL274" s="259">
        <v>0</v>
      </c>
      <c r="AM274" s="259">
        <v>0</v>
      </c>
      <c r="AN274" s="259">
        <v>0</v>
      </c>
      <c r="AO274" s="262">
        <v>0</v>
      </c>
      <c r="AP274" s="247"/>
      <c r="AQ274" s="263">
        <v>0</v>
      </c>
      <c r="AR274" s="264">
        <v>0</v>
      </c>
      <c r="AS274" s="264">
        <v>0</v>
      </c>
      <c r="AT274" s="264">
        <v>0</v>
      </c>
      <c r="AU274" s="264">
        <v>0</v>
      </c>
      <c r="AV274" s="264">
        <v>0</v>
      </c>
      <c r="AW274" s="264">
        <v>0</v>
      </c>
      <c r="AX274" s="264">
        <v>0</v>
      </c>
      <c r="AY274" s="264">
        <v>0</v>
      </c>
      <c r="AZ274" s="264">
        <v>0</v>
      </c>
      <c r="BA274" s="264">
        <v>0</v>
      </c>
      <c r="BB274" s="265">
        <v>0</v>
      </c>
    </row>
    <row r="275" spans="2:54" s="213" customFormat="1" ht="13.15" customHeight="1" x14ac:dyDescent="0.2">
      <c r="B275" s="251" t="s">
        <v>655</v>
      </c>
      <c r="C275" s="252"/>
      <c r="D275" s="253"/>
      <c r="E275" s="254" t="s">
        <v>1129</v>
      </c>
      <c r="F275" s="252"/>
      <c r="G275" s="252"/>
      <c r="H275" s="255" t="s">
        <v>1130</v>
      </c>
      <c r="I275" s="256">
        <v>40543</v>
      </c>
      <c r="J275" s="257">
        <v>50</v>
      </c>
      <c r="K275" s="258">
        <v>14761.353104726599</v>
      </c>
      <c r="L275" s="259">
        <v>14761.353104726599</v>
      </c>
      <c r="M275" s="259">
        <v>0</v>
      </c>
      <c r="N275" s="259">
        <v>0</v>
      </c>
      <c r="O275" s="259">
        <v>0</v>
      </c>
      <c r="P275" s="259">
        <v>0</v>
      </c>
      <c r="Q275" s="259">
        <v>0</v>
      </c>
      <c r="R275" s="259">
        <v>0</v>
      </c>
      <c r="S275" s="259">
        <v>0</v>
      </c>
      <c r="T275" s="260">
        <v>0</v>
      </c>
      <c r="U275" s="261">
        <v>0</v>
      </c>
      <c r="V275" s="259">
        <v>0</v>
      </c>
      <c r="W275" s="259">
        <v>0</v>
      </c>
      <c r="X275" s="259">
        <v>0</v>
      </c>
      <c r="Y275" s="259">
        <v>0</v>
      </c>
      <c r="Z275" s="259">
        <v>0</v>
      </c>
      <c r="AA275" s="259">
        <v>0</v>
      </c>
      <c r="AB275" s="259">
        <v>0</v>
      </c>
      <c r="AC275" s="259">
        <v>0</v>
      </c>
      <c r="AD275" s="259">
        <v>0</v>
      </c>
      <c r="AE275" s="262">
        <v>0</v>
      </c>
      <c r="AF275" s="258">
        <v>14761.353104726599</v>
      </c>
      <c r="AG275" s="259">
        <v>14761.353104726599</v>
      </c>
      <c r="AH275" s="259">
        <v>0</v>
      </c>
      <c r="AI275" s="259">
        <v>0</v>
      </c>
      <c r="AJ275" s="259">
        <v>0</v>
      </c>
      <c r="AK275" s="259">
        <v>0</v>
      </c>
      <c r="AL275" s="259">
        <v>0</v>
      </c>
      <c r="AM275" s="259">
        <v>0</v>
      </c>
      <c r="AN275" s="259">
        <v>0</v>
      </c>
      <c r="AO275" s="262">
        <v>0</v>
      </c>
      <c r="AP275" s="247"/>
      <c r="AQ275" s="263">
        <v>0</v>
      </c>
      <c r="AR275" s="264">
        <v>0</v>
      </c>
      <c r="AS275" s="264">
        <v>0</v>
      </c>
      <c r="AT275" s="264">
        <v>0</v>
      </c>
      <c r="AU275" s="264">
        <v>0</v>
      </c>
      <c r="AV275" s="264">
        <v>0</v>
      </c>
      <c r="AW275" s="264">
        <v>0</v>
      </c>
      <c r="AX275" s="264">
        <v>0</v>
      </c>
      <c r="AY275" s="264">
        <v>0</v>
      </c>
      <c r="AZ275" s="264">
        <v>0</v>
      </c>
      <c r="BA275" s="264">
        <v>0</v>
      </c>
      <c r="BB275" s="265">
        <v>0</v>
      </c>
    </row>
    <row r="276" spans="2:54" s="213" customFormat="1" ht="13.15" customHeight="1" x14ac:dyDescent="0.2">
      <c r="B276" s="251" t="s">
        <v>718</v>
      </c>
      <c r="C276" s="252"/>
      <c r="D276" s="253"/>
      <c r="E276" s="254" t="s">
        <v>1131</v>
      </c>
      <c r="F276" s="252"/>
      <c r="G276" s="252"/>
      <c r="H276" s="255" t="s">
        <v>1132</v>
      </c>
      <c r="I276" s="256">
        <v>40543</v>
      </c>
      <c r="J276" s="257">
        <v>10</v>
      </c>
      <c r="K276" s="258">
        <v>19260.600092678407</v>
      </c>
      <c r="L276" s="259">
        <v>19260.600092678407</v>
      </c>
      <c r="M276" s="259">
        <v>0</v>
      </c>
      <c r="N276" s="259">
        <v>0</v>
      </c>
      <c r="O276" s="259">
        <v>0</v>
      </c>
      <c r="P276" s="259">
        <v>0</v>
      </c>
      <c r="Q276" s="259">
        <v>0</v>
      </c>
      <c r="R276" s="259">
        <v>0</v>
      </c>
      <c r="S276" s="259">
        <v>0</v>
      </c>
      <c r="T276" s="260">
        <v>0</v>
      </c>
      <c r="U276" s="261">
        <v>0</v>
      </c>
      <c r="V276" s="259">
        <v>0</v>
      </c>
      <c r="W276" s="259">
        <v>0</v>
      </c>
      <c r="X276" s="259">
        <v>0</v>
      </c>
      <c r="Y276" s="259">
        <v>0</v>
      </c>
      <c r="Z276" s="259">
        <v>0</v>
      </c>
      <c r="AA276" s="259">
        <v>0</v>
      </c>
      <c r="AB276" s="259">
        <v>0</v>
      </c>
      <c r="AC276" s="259">
        <v>0</v>
      </c>
      <c r="AD276" s="259">
        <v>0</v>
      </c>
      <c r="AE276" s="262">
        <v>0</v>
      </c>
      <c r="AF276" s="258">
        <v>19260.600092678407</v>
      </c>
      <c r="AG276" s="259">
        <v>19260.600092678407</v>
      </c>
      <c r="AH276" s="259">
        <v>0</v>
      </c>
      <c r="AI276" s="259">
        <v>0</v>
      </c>
      <c r="AJ276" s="259">
        <v>0</v>
      </c>
      <c r="AK276" s="259">
        <v>0</v>
      </c>
      <c r="AL276" s="259">
        <v>0</v>
      </c>
      <c r="AM276" s="259">
        <v>0</v>
      </c>
      <c r="AN276" s="259">
        <v>0</v>
      </c>
      <c r="AO276" s="262">
        <v>0</v>
      </c>
      <c r="AP276" s="247"/>
      <c r="AQ276" s="263">
        <v>0</v>
      </c>
      <c r="AR276" s="264">
        <v>0</v>
      </c>
      <c r="AS276" s="264">
        <v>0</v>
      </c>
      <c r="AT276" s="264">
        <v>0</v>
      </c>
      <c r="AU276" s="264">
        <v>0</v>
      </c>
      <c r="AV276" s="264">
        <v>0</v>
      </c>
      <c r="AW276" s="264">
        <v>0</v>
      </c>
      <c r="AX276" s="264">
        <v>0</v>
      </c>
      <c r="AY276" s="264">
        <v>0</v>
      </c>
      <c r="AZ276" s="264">
        <v>0</v>
      </c>
      <c r="BA276" s="264">
        <v>0</v>
      </c>
      <c r="BB276" s="265">
        <v>0</v>
      </c>
    </row>
    <row r="277" spans="2:54" s="213" customFormat="1" ht="13.15" customHeight="1" x14ac:dyDescent="0.2">
      <c r="B277" s="251" t="s">
        <v>718</v>
      </c>
      <c r="C277" s="252"/>
      <c r="D277" s="253"/>
      <c r="E277" s="254" t="s">
        <v>1131</v>
      </c>
      <c r="F277" s="252"/>
      <c r="G277" s="252"/>
      <c r="H277" s="255" t="s">
        <v>1133</v>
      </c>
      <c r="I277" s="256">
        <v>40543</v>
      </c>
      <c r="J277" s="257">
        <v>10</v>
      </c>
      <c r="K277" s="258">
        <v>19260.600092678407</v>
      </c>
      <c r="L277" s="259">
        <v>19260.600092678407</v>
      </c>
      <c r="M277" s="259">
        <v>0</v>
      </c>
      <c r="N277" s="259">
        <v>0</v>
      </c>
      <c r="O277" s="259">
        <v>0</v>
      </c>
      <c r="P277" s="259">
        <v>0</v>
      </c>
      <c r="Q277" s="259">
        <v>0</v>
      </c>
      <c r="R277" s="259">
        <v>0</v>
      </c>
      <c r="S277" s="259">
        <v>0</v>
      </c>
      <c r="T277" s="260">
        <v>0</v>
      </c>
      <c r="U277" s="261">
        <v>0</v>
      </c>
      <c r="V277" s="259">
        <v>0</v>
      </c>
      <c r="W277" s="259">
        <v>0</v>
      </c>
      <c r="X277" s="259">
        <v>0</v>
      </c>
      <c r="Y277" s="259">
        <v>0</v>
      </c>
      <c r="Z277" s="259">
        <v>0</v>
      </c>
      <c r="AA277" s="259">
        <v>0</v>
      </c>
      <c r="AB277" s="259">
        <v>0</v>
      </c>
      <c r="AC277" s="259">
        <v>0</v>
      </c>
      <c r="AD277" s="259">
        <v>0</v>
      </c>
      <c r="AE277" s="262">
        <v>0</v>
      </c>
      <c r="AF277" s="258">
        <v>19260.600092678407</v>
      </c>
      <c r="AG277" s="259">
        <v>19260.600092678407</v>
      </c>
      <c r="AH277" s="259">
        <v>0</v>
      </c>
      <c r="AI277" s="259">
        <v>0</v>
      </c>
      <c r="AJ277" s="259">
        <v>0</v>
      </c>
      <c r="AK277" s="259">
        <v>0</v>
      </c>
      <c r="AL277" s="259">
        <v>0</v>
      </c>
      <c r="AM277" s="259">
        <v>0</v>
      </c>
      <c r="AN277" s="259">
        <v>0</v>
      </c>
      <c r="AO277" s="262">
        <v>0</v>
      </c>
      <c r="AP277" s="247"/>
      <c r="AQ277" s="263">
        <v>0</v>
      </c>
      <c r="AR277" s="264">
        <v>0</v>
      </c>
      <c r="AS277" s="264">
        <v>0</v>
      </c>
      <c r="AT277" s="264">
        <v>0</v>
      </c>
      <c r="AU277" s="264">
        <v>0</v>
      </c>
      <c r="AV277" s="264">
        <v>0</v>
      </c>
      <c r="AW277" s="264">
        <v>0</v>
      </c>
      <c r="AX277" s="264">
        <v>0</v>
      </c>
      <c r="AY277" s="264">
        <v>0</v>
      </c>
      <c r="AZ277" s="264">
        <v>0</v>
      </c>
      <c r="BA277" s="264">
        <v>0</v>
      </c>
      <c r="BB277" s="265">
        <v>0</v>
      </c>
    </row>
    <row r="278" spans="2:54" s="213" customFormat="1" ht="13.15" customHeight="1" x14ac:dyDescent="0.2">
      <c r="B278" s="251" t="s">
        <v>772</v>
      </c>
      <c r="C278" s="252"/>
      <c r="D278" s="253"/>
      <c r="E278" s="254" t="s">
        <v>1134</v>
      </c>
      <c r="F278" s="252"/>
      <c r="G278" s="252"/>
      <c r="H278" s="255" t="s">
        <v>1135</v>
      </c>
      <c r="I278" s="256">
        <v>40543</v>
      </c>
      <c r="J278" s="257">
        <v>30</v>
      </c>
      <c r="K278" s="258">
        <v>16159.059314179796</v>
      </c>
      <c r="L278" s="259">
        <v>16159.059314179796</v>
      </c>
      <c r="M278" s="259">
        <v>0</v>
      </c>
      <c r="N278" s="259">
        <v>0</v>
      </c>
      <c r="O278" s="259">
        <v>0</v>
      </c>
      <c r="P278" s="259">
        <v>0</v>
      </c>
      <c r="Q278" s="259">
        <v>0</v>
      </c>
      <c r="R278" s="259">
        <v>0</v>
      </c>
      <c r="S278" s="259">
        <v>0</v>
      </c>
      <c r="T278" s="260">
        <v>0</v>
      </c>
      <c r="U278" s="261">
        <v>0</v>
      </c>
      <c r="V278" s="259">
        <v>0</v>
      </c>
      <c r="W278" s="259">
        <v>0</v>
      </c>
      <c r="X278" s="259">
        <v>0</v>
      </c>
      <c r="Y278" s="259">
        <v>0</v>
      </c>
      <c r="Z278" s="259">
        <v>0</v>
      </c>
      <c r="AA278" s="259">
        <v>0</v>
      </c>
      <c r="AB278" s="259">
        <v>0</v>
      </c>
      <c r="AC278" s="259">
        <v>0</v>
      </c>
      <c r="AD278" s="259">
        <v>0</v>
      </c>
      <c r="AE278" s="262">
        <v>0</v>
      </c>
      <c r="AF278" s="258">
        <v>16159.059314179796</v>
      </c>
      <c r="AG278" s="259">
        <v>16159.059314179796</v>
      </c>
      <c r="AH278" s="259">
        <v>0</v>
      </c>
      <c r="AI278" s="259">
        <v>0</v>
      </c>
      <c r="AJ278" s="259">
        <v>0</v>
      </c>
      <c r="AK278" s="259">
        <v>0</v>
      </c>
      <c r="AL278" s="259">
        <v>0</v>
      </c>
      <c r="AM278" s="259">
        <v>0</v>
      </c>
      <c r="AN278" s="259">
        <v>0</v>
      </c>
      <c r="AO278" s="262">
        <v>0</v>
      </c>
      <c r="AP278" s="247"/>
      <c r="AQ278" s="263">
        <v>0</v>
      </c>
      <c r="AR278" s="264">
        <v>0</v>
      </c>
      <c r="AS278" s="264">
        <v>0</v>
      </c>
      <c r="AT278" s="264">
        <v>0</v>
      </c>
      <c r="AU278" s="264">
        <v>0</v>
      </c>
      <c r="AV278" s="264">
        <v>0</v>
      </c>
      <c r="AW278" s="264">
        <v>0</v>
      </c>
      <c r="AX278" s="264">
        <v>0</v>
      </c>
      <c r="AY278" s="264">
        <v>0</v>
      </c>
      <c r="AZ278" s="264">
        <v>0</v>
      </c>
      <c r="BA278" s="264">
        <v>0</v>
      </c>
      <c r="BB278" s="265">
        <v>0</v>
      </c>
    </row>
    <row r="279" spans="2:54" s="213" customFormat="1" ht="13.15" customHeight="1" x14ac:dyDescent="0.2">
      <c r="B279" s="251" t="s">
        <v>772</v>
      </c>
      <c r="C279" s="252"/>
      <c r="D279" s="253"/>
      <c r="E279" s="254" t="s">
        <v>1136</v>
      </c>
      <c r="F279" s="252"/>
      <c r="G279" s="252"/>
      <c r="H279" s="255" t="s">
        <v>1137</v>
      </c>
      <c r="I279" s="256">
        <v>40543</v>
      </c>
      <c r="J279" s="257">
        <v>30</v>
      </c>
      <c r="K279" s="258">
        <v>22555.027803521782</v>
      </c>
      <c r="L279" s="259">
        <v>22555.027803521782</v>
      </c>
      <c r="M279" s="259">
        <v>0</v>
      </c>
      <c r="N279" s="259">
        <v>0</v>
      </c>
      <c r="O279" s="259">
        <v>0</v>
      </c>
      <c r="P279" s="259">
        <v>0</v>
      </c>
      <c r="Q279" s="259">
        <v>0</v>
      </c>
      <c r="R279" s="259">
        <v>0</v>
      </c>
      <c r="S279" s="259">
        <v>0</v>
      </c>
      <c r="T279" s="260">
        <v>0</v>
      </c>
      <c r="U279" s="261">
        <v>0</v>
      </c>
      <c r="V279" s="259">
        <v>0</v>
      </c>
      <c r="W279" s="259">
        <v>0</v>
      </c>
      <c r="X279" s="259">
        <v>0</v>
      </c>
      <c r="Y279" s="259">
        <v>0</v>
      </c>
      <c r="Z279" s="259">
        <v>0</v>
      </c>
      <c r="AA279" s="259">
        <v>0</v>
      </c>
      <c r="AB279" s="259">
        <v>0</v>
      </c>
      <c r="AC279" s="259">
        <v>0</v>
      </c>
      <c r="AD279" s="259">
        <v>0</v>
      </c>
      <c r="AE279" s="262">
        <v>0</v>
      </c>
      <c r="AF279" s="258">
        <v>22555.027803521782</v>
      </c>
      <c r="AG279" s="259">
        <v>22555.027803521782</v>
      </c>
      <c r="AH279" s="259">
        <v>0</v>
      </c>
      <c r="AI279" s="259">
        <v>0</v>
      </c>
      <c r="AJ279" s="259">
        <v>0</v>
      </c>
      <c r="AK279" s="259">
        <v>0</v>
      </c>
      <c r="AL279" s="259">
        <v>0</v>
      </c>
      <c r="AM279" s="259">
        <v>0</v>
      </c>
      <c r="AN279" s="259">
        <v>0</v>
      </c>
      <c r="AO279" s="262">
        <v>0</v>
      </c>
      <c r="AP279" s="247"/>
      <c r="AQ279" s="263">
        <v>0</v>
      </c>
      <c r="AR279" s="264">
        <v>0</v>
      </c>
      <c r="AS279" s="264">
        <v>0</v>
      </c>
      <c r="AT279" s="264">
        <v>0</v>
      </c>
      <c r="AU279" s="264">
        <v>0</v>
      </c>
      <c r="AV279" s="264">
        <v>0</v>
      </c>
      <c r="AW279" s="264">
        <v>0</v>
      </c>
      <c r="AX279" s="264">
        <v>0</v>
      </c>
      <c r="AY279" s="264">
        <v>0</v>
      </c>
      <c r="AZ279" s="264">
        <v>0</v>
      </c>
      <c r="BA279" s="264">
        <v>0</v>
      </c>
      <c r="BB279" s="265">
        <v>0</v>
      </c>
    </row>
    <row r="280" spans="2:54" s="213" customFormat="1" ht="13.15" customHeight="1" x14ac:dyDescent="0.2">
      <c r="B280" s="251" t="s">
        <v>655</v>
      </c>
      <c r="C280" s="252"/>
      <c r="D280" s="253"/>
      <c r="E280" s="254" t="s">
        <v>1138</v>
      </c>
      <c r="F280" s="252"/>
      <c r="G280" s="252"/>
      <c r="H280" s="255" t="s">
        <v>1139</v>
      </c>
      <c r="I280" s="256">
        <v>40543</v>
      </c>
      <c r="J280" s="257">
        <v>50</v>
      </c>
      <c r="K280" s="258">
        <v>14845.632530120483</v>
      </c>
      <c r="L280" s="259">
        <v>14845.632530120483</v>
      </c>
      <c r="M280" s="259">
        <v>0</v>
      </c>
      <c r="N280" s="259">
        <v>0</v>
      </c>
      <c r="O280" s="259">
        <v>0</v>
      </c>
      <c r="P280" s="259">
        <v>0</v>
      </c>
      <c r="Q280" s="259">
        <v>0</v>
      </c>
      <c r="R280" s="259">
        <v>0</v>
      </c>
      <c r="S280" s="259">
        <v>0</v>
      </c>
      <c r="T280" s="260">
        <v>0</v>
      </c>
      <c r="U280" s="261">
        <v>0</v>
      </c>
      <c r="V280" s="259">
        <v>0</v>
      </c>
      <c r="W280" s="259">
        <v>0</v>
      </c>
      <c r="X280" s="259">
        <v>0</v>
      </c>
      <c r="Y280" s="259">
        <v>0</v>
      </c>
      <c r="Z280" s="259">
        <v>0</v>
      </c>
      <c r="AA280" s="259">
        <v>0</v>
      </c>
      <c r="AB280" s="259">
        <v>0</v>
      </c>
      <c r="AC280" s="259">
        <v>0</v>
      </c>
      <c r="AD280" s="259">
        <v>0</v>
      </c>
      <c r="AE280" s="262">
        <v>0</v>
      </c>
      <c r="AF280" s="258">
        <v>14845.632530120483</v>
      </c>
      <c r="AG280" s="259">
        <v>14845.632530120483</v>
      </c>
      <c r="AH280" s="259">
        <v>0</v>
      </c>
      <c r="AI280" s="259">
        <v>0</v>
      </c>
      <c r="AJ280" s="259">
        <v>0</v>
      </c>
      <c r="AK280" s="259">
        <v>0</v>
      </c>
      <c r="AL280" s="259">
        <v>0</v>
      </c>
      <c r="AM280" s="259">
        <v>0</v>
      </c>
      <c r="AN280" s="259">
        <v>0</v>
      </c>
      <c r="AO280" s="262">
        <v>0</v>
      </c>
      <c r="AP280" s="247"/>
      <c r="AQ280" s="263">
        <v>0</v>
      </c>
      <c r="AR280" s="264">
        <v>0</v>
      </c>
      <c r="AS280" s="264">
        <v>0</v>
      </c>
      <c r="AT280" s="264">
        <v>0</v>
      </c>
      <c r="AU280" s="264">
        <v>0</v>
      </c>
      <c r="AV280" s="264">
        <v>0</v>
      </c>
      <c r="AW280" s="264">
        <v>0</v>
      </c>
      <c r="AX280" s="264">
        <v>0</v>
      </c>
      <c r="AY280" s="264">
        <v>0</v>
      </c>
      <c r="AZ280" s="264">
        <v>0</v>
      </c>
      <c r="BA280" s="264">
        <v>0</v>
      </c>
      <c r="BB280" s="265">
        <v>0</v>
      </c>
    </row>
    <row r="281" spans="2:54" s="213" customFormat="1" ht="13.15" customHeight="1" x14ac:dyDescent="0.2">
      <c r="B281" s="251" t="s">
        <v>655</v>
      </c>
      <c r="C281" s="252"/>
      <c r="D281" s="253"/>
      <c r="E281" s="254" t="s">
        <v>1140</v>
      </c>
      <c r="F281" s="252"/>
      <c r="G281" s="252"/>
      <c r="H281" s="255" t="s">
        <v>1141</v>
      </c>
      <c r="I281" s="256">
        <v>40543</v>
      </c>
      <c r="J281" s="257">
        <v>50</v>
      </c>
      <c r="K281" s="258">
        <v>14845.632530120483</v>
      </c>
      <c r="L281" s="259">
        <v>14845.632530120483</v>
      </c>
      <c r="M281" s="259">
        <v>0</v>
      </c>
      <c r="N281" s="259">
        <v>0</v>
      </c>
      <c r="O281" s="259">
        <v>0</v>
      </c>
      <c r="P281" s="259">
        <v>0</v>
      </c>
      <c r="Q281" s="259">
        <v>0</v>
      </c>
      <c r="R281" s="259">
        <v>0</v>
      </c>
      <c r="S281" s="259">
        <v>0</v>
      </c>
      <c r="T281" s="260">
        <v>0</v>
      </c>
      <c r="U281" s="261">
        <v>0</v>
      </c>
      <c r="V281" s="259">
        <v>0</v>
      </c>
      <c r="W281" s="259">
        <v>0</v>
      </c>
      <c r="X281" s="259">
        <v>0</v>
      </c>
      <c r="Y281" s="259">
        <v>0</v>
      </c>
      <c r="Z281" s="259">
        <v>0</v>
      </c>
      <c r="AA281" s="259">
        <v>0</v>
      </c>
      <c r="AB281" s="259">
        <v>0</v>
      </c>
      <c r="AC281" s="259">
        <v>0</v>
      </c>
      <c r="AD281" s="259">
        <v>0</v>
      </c>
      <c r="AE281" s="262">
        <v>0</v>
      </c>
      <c r="AF281" s="258">
        <v>14845.632530120483</v>
      </c>
      <c r="AG281" s="259">
        <v>14845.632530120483</v>
      </c>
      <c r="AH281" s="259">
        <v>0</v>
      </c>
      <c r="AI281" s="259">
        <v>0</v>
      </c>
      <c r="AJ281" s="259">
        <v>0</v>
      </c>
      <c r="AK281" s="259">
        <v>0</v>
      </c>
      <c r="AL281" s="259">
        <v>0</v>
      </c>
      <c r="AM281" s="259">
        <v>0</v>
      </c>
      <c r="AN281" s="259">
        <v>0</v>
      </c>
      <c r="AO281" s="262">
        <v>0</v>
      </c>
      <c r="AP281" s="247"/>
      <c r="AQ281" s="263">
        <v>0</v>
      </c>
      <c r="AR281" s="264">
        <v>0</v>
      </c>
      <c r="AS281" s="264">
        <v>0</v>
      </c>
      <c r="AT281" s="264">
        <v>0</v>
      </c>
      <c r="AU281" s="264">
        <v>0</v>
      </c>
      <c r="AV281" s="264">
        <v>0</v>
      </c>
      <c r="AW281" s="264">
        <v>0</v>
      </c>
      <c r="AX281" s="264">
        <v>0</v>
      </c>
      <c r="AY281" s="264">
        <v>0</v>
      </c>
      <c r="AZ281" s="264">
        <v>0</v>
      </c>
      <c r="BA281" s="264">
        <v>0</v>
      </c>
      <c r="BB281" s="265">
        <v>0</v>
      </c>
    </row>
    <row r="282" spans="2:54" s="213" customFormat="1" ht="13.15" customHeight="1" x14ac:dyDescent="0.2">
      <c r="B282" s="251" t="s">
        <v>718</v>
      </c>
      <c r="C282" s="252"/>
      <c r="D282" s="253"/>
      <c r="E282" s="254" t="s">
        <v>1142</v>
      </c>
      <c r="F282" s="252"/>
      <c r="G282" s="252"/>
      <c r="H282" s="255" t="s">
        <v>1143</v>
      </c>
      <c r="I282" s="256">
        <v>40543</v>
      </c>
      <c r="J282" s="257">
        <v>10</v>
      </c>
      <c r="K282" s="258">
        <v>21675.741427247453</v>
      </c>
      <c r="L282" s="259">
        <v>21675.741427247453</v>
      </c>
      <c r="M282" s="259">
        <v>0</v>
      </c>
      <c r="N282" s="259">
        <v>0</v>
      </c>
      <c r="O282" s="259">
        <v>0</v>
      </c>
      <c r="P282" s="259">
        <v>0</v>
      </c>
      <c r="Q282" s="259">
        <v>0</v>
      </c>
      <c r="R282" s="259">
        <v>0</v>
      </c>
      <c r="S282" s="259">
        <v>0</v>
      </c>
      <c r="T282" s="260">
        <v>0</v>
      </c>
      <c r="U282" s="261">
        <v>0</v>
      </c>
      <c r="V282" s="259">
        <v>0</v>
      </c>
      <c r="W282" s="259">
        <v>0</v>
      </c>
      <c r="X282" s="259">
        <v>0</v>
      </c>
      <c r="Y282" s="259">
        <v>0</v>
      </c>
      <c r="Z282" s="259">
        <v>0</v>
      </c>
      <c r="AA282" s="259">
        <v>0</v>
      </c>
      <c r="AB282" s="259">
        <v>0</v>
      </c>
      <c r="AC282" s="259">
        <v>0</v>
      </c>
      <c r="AD282" s="259">
        <v>0</v>
      </c>
      <c r="AE282" s="262">
        <v>0</v>
      </c>
      <c r="AF282" s="258">
        <v>21675.741427247453</v>
      </c>
      <c r="AG282" s="259">
        <v>21675.741427247453</v>
      </c>
      <c r="AH282" s="259">
        <v>0</v>
      </c>
      <c r="AI282" s="259">
        <v>0</v>
      </c>
      <c r="AJ282" s="259">
        <v>0</v>
      </c>
      <c r="AK282" s="259">
        <v>0</v>
      </c>
      <c r="AL282" s="259">
        <v>0</v>
      </c>
      <c r="AM282" s="259">
        <v>0</v>
      </c>
      <c r="AN282" s="259">
        <v>0</v>
      </c>
      <c r="AO282" s="262">
        <v>0</v>
      </c>
      <c r="AP282" s="247"/>
      <c r="AQ282" s="263">
        <v>0</v>
      </c>
      <c r="AR282" s="264">
        <v>0</v>
      </c>
      <c r="AS282" s="264">
        <v>0</v>
      </c>
      <c r="AT282" s="264">
        <v>0</v>
      </c>
      <c r="AU282" s="264">
        <v>0</v>
      </c>
      <c r="AV282" s="264">
        <v>0</v>
      </c>
      <c r="AW282" s="264">
        <v>0</v>
      </c>
      <c r="AX282" s="264">
        <v>0</v>
      </c>
      <c r="AY282" s="264">
        <v>0</v>
      </c>
      <c r="AZ282" s="264">
        <v>0</v>
      </c>
      <c r="BA282" s="264">
        <v>0</v>
      </c>
      <c r="BB282" s="265">
        <v>0</v>
      </c>
    </row>
    <row r="283" spans="2:54" s="213" customFormat="1" ht="13.15" customHeight="1" x14ac:dyDescent="0.2">
      <c r="B283" s="251" t="s">
        <v>718</v>
      </c>
      <c r="C283" s="252"/>
      <c r="D283" s="253"/>
      <c r="E283" s="254" t="s">
        <v>1144</v>
      </c>
      <c r="F283" s="252"/>
      <c r="G283" s="252"/>
      <c r="H283" s="255" t="s">
        <v>1145</v>
      </c>
      <c r="I283" s="256">
        <v>40543</v>
      </c>
      <c r="J283" s="257">
        <v>10</v>
      </c>
      <c r="K283" s="258">
        <v>21675.741427247453</v>
      </c>
      <c r="L283" s="259">
        <v>21675.741427247453</v>
      </c>
      <c r="M283" s="259">
        <v>0</v>
      </c>
      <c r="N283" s="259">
        <v>0</v>
      </c>
      <c r="O283" s="259">
        <v>0</v>
      </c>
      <c r="P283" s="259">
        <v>0</v>
      </c>
      <c r="Q283" s="259">
        <v>0</v>
      </c>
      <c r="R283" s="259">
        <v>0</v>
      </c>
      <c r="S283" s="259">
        <v>0</v>
      </c>
      <c r="T283" s="260">
        <v>0</v>
      </c>
      <c r="U283" s="261">
        <v>0</v>
      </c>
      <c r="V283" s="259">
        <v>0</v>
      </c>
      <c r="W283" s="259">
        <v>0</v>
      </c>
      <c r="X283" s="259">
        <v>0</v>
      </c>
      <c r="Y283" s="259">
        <v>0</v>
      </c>
      <c r="Z283" s="259">
        <v>0</v>
      </c>
      <c r="AA283" s="259">
        <v>0</v>
      </c>
      <c r="AB283" s="259">
        <v>0</v>
      </c>
      <c r="AC283" s="259">
        <v>0</v>
      </c>
      <c r="AD283" s="259">
        <v>0</v>
      </c>
      <c r="AE283" s="262">
        <v>0</v>
      </c>
      <c r="AF283" s="258">
        <v>21675.741427247453</v>
      </c>
      <c r="AG283" s="259">
        <v>21675.741427247453</v>
      </c>
      <c r="AH283" s="259">
        <v>0</v>
      </c>
      <c r="AI283" s="259">
        <v>0</v>
      </c>
      <c r="AJ283" s="259">
        <v>0</v>
      </c>
      <c r="AK283" s="259">
        <v>0</v>
      </c>
      <c r="AL283" s="259">
        <v>0</v>
      </c>
      <c r="AM283" s="259">
        <v>0</v>
      </c>
      <c r="AN283" s="259">
        <v>0</v>
      </c>
      <c r="AO283" s="262">
        <v>0</v>
      </c>
      <c r="AP283" s="247"/>
      <c r="AQ283" s="263">
        <v>0</v>
      </c>
      <c r="AR283" s="264">
        <v>0</v>
      </c>
      <c r="AS283" s="264">
        <v>0</v>
      </c>
      <c r="AT283" s="264">
        <v>0</v>
      </c>
      <c r="AU283" s="264">
        <v>0</v>
      </c>
      <c r="AV283" s="264">
        <v>0</v>
      </c>
      <c r="AW283" s="264">
        <v>0</v>
      </c>
      <c r="AX283" s="264">
        <v>0</v>
      </c>
      <c r="AY283" s="264">
        <v>0</v>
      </c>
      <c r="AZ283" s="264">
        <v>0</v>
      </c>
      <c r="BA283" s="264">
        <v>0</v>
      </c>
      <c r="BB283" s="265">
        <v>0</v>
      </c>
    </row>
    <row r="284" spans="2:54" s="213" customFormat="1" ht="13.15" customHeight="1" x14ac:dyDescent="0.2">
      <c r="B284" s="251" t="s">
        <v>772</v>
      </c>
      <c r="C284" s="252"/>
      <c r="D284" s="253"/>
      <c r="E284" s="254" t="s">
        <v>1146</v>
      </c>
      <c r="F284" s="252"/>
      <c r="G284" s="252"/>
      <c r="H284" s="255" t="s">
        <v>1147</v>
      </c>
      <c r="I284" s="256">
        <v>40543</v>
      </c>
      <c r="J284" s="257">
        <v>30</v>
      </c>
      <c r="K284" s="258">
        <v>15940.975440222428</v>
      </c>
      <c r="L284" s="259">
        <v>15940.975440222428</v>
      </c>
      <c r="M284" s="259">
        <v>0</v>
      </c>
      <c r="N284" s="259">
        <v>0</v>
      </c>
      <c r="O284" s="259">
        <v>0</v>
      </c>
      <c r="P284" s="259">
        <v>0</v>
      </c>
      <c r="Q284" s="259">
        <v>0</v>
      </c>
      <c r="R284" s="259">
        <v>0</v>
      </c>
      <c r="S284" s="259">
        <v>0</v>
      </c>
      <c r="T284" s="260">
        <v>0</v>
      </c>
      <c r="U284" s="261">
        <v>0</v>
      </c>
      <c r="V284" s="259">
        <v>0</v>
      </c>
      <c r="W284" s="259">
        <v>0</v>
      </c>
      <c r="X284" s="259">
        <v>0</v>
      </c>
      <c r="Y284" s="259">
        <v>0</v>
      </c>
      <c r="Z284" s="259">
        <v>0</v>
      </c>
      <c r="AA284" s="259">
        <v>0</v>
      </c>
      <c r="AB284" s="259">
        <v>0</v>
      </c>
      <c r="AC284" s="259">
        <v>0</v>
      </c>
      <c r="AD284" s="259">
        <v>0</v>
      </c>
      <c r="AE284" s="262">
        <v>0</v>
      </c>
      <c r="AF284" s="258">
        <v>15940.975440222428</v>
      </c>
      <c r="AG284" s="259">
        <v>15940.975440222428</v>
      </c>
      <c r="AH284" s="259">
        <v>0</v>
      </c>
      <c r="AI284" s="259">
        <v>0</v>
      </c>
      <c r="AJ284" s="259">
        <v>0</v>
      </c>
      <c r="AK284" s="259">
        <v>0</v>
      </c>
      <c r="AL284" s="259">
        <v>0</v>
      </c>
      <c r="AM284" s="259">
        <v>0</v>
      </c>
      <c r="AN284" s="259">
        <v>0</v>
      </c>
      <c r="AO284" s="262">
        <v>0</v>
      </c>
      <c r="AP284" s="247"/>
      <c r="AQ284" s="263">
        <v>0</v>
      </c>
      <c r="AR284" s="264">
        <v>0</v>
      </c>
      <c r="AS284" s="264">
        <v>0</v>
      </c>
      <c r="AT284" s="264">
        <v>0</v>
      </c>
      <c r="AU284" s="264">
        <v>0</v>
      </c>
      <c r="AV284" s="264">
        <v>0</v>
      </c>
      <c r="AW284" s="264">
        <v>0</v>
      </c>
      <c r="AX284" s="264">
        <v>0</v>
      </c>
      <c r="AY284" s="264">
        <v>0</v>
      </c>
      <c r="AZ284" s="264">
        <v>0</v>
      </c>
      <c r="BA284" s="264">
        <v>0</v>
      </c>
      <c r="BB284" s="265">
        <v>0</v>
      </c>
    </row>
    <row r="285" spans="2:54" s="213" customFormat="1" ht="13.15" customHeight="1" x14ac:dyDescent="0.2">
      <c r="B285" s="251" t="s">
        <v>772</v>
      </c>
      <c r="C285" s="252"/>
      <c r="D285" s="253"/>
      <c r="E285" s="254" t="s">
        <v>1148</v>
      </c>
      <c r="F285" s="252"/>
      <c r="G285" s="252"/>
      <c r="H285" s="255" t="s">
        <v>1149</v>
      </c>
      <c r="I285" s="256">
        <v>40543</v>
      </c>
      <c r="J285" s="257">
        <v>30</v>
      </c>
      <c r="K285" s="258">
        <v>60860.863646895283</v>
      </c>
      <c r="L285" s="259">
        <v>289.6200185356812</v>
      </c>
      <c r="M285" s="259">
        <v>0</v>
      </c>
      <c r="N285" s="259">
        <v>0</v>
      </c>
      <c r="O285" s="259">
        <v>60571.243628359603</v>
      </c>
      <c r="P285" s="259">
        <v>0</v>
      </c>
      <c r="Q285" s="259">
        <v>0</v>
      </c>
      <c r="R285" s="259">
        <v>60571.243628359603</v>
      </c>
      <c r="S285" s="259">
        <v>26653.363770598069</v>
      </c>
      <c r="T285" s="260">
        <v>33917.879857761538</v>
      </c>
      <c r="U285" s="261">
        <v>0</v>
      </c>
      <c r="V285" s="259">
        <v>0</v>
      </c>
      <c r="W285" s="259">
        <v>0</v>
      </c>
      <c r="X285" s="259">
        <v>0</v>
      </c>
      <c r="Y285" s="259">
        <v>0</v>
      </c>
      <c r="Z285" s="259">
        <v>0</v>
      </c>
      <c r="AA285" s="259">
        <v>0</v>
      </c>
      <c r="AB285" s="259">
        <v>0</v>
      </c>
      <c r="AC285" s="259">
        <v>2028.6954548965093</v>
      </c>
      <c r="AD285" s="259">
        <v>-2028.6954548965093</v>
      </c>
      <c r="AE285" s="262">
        <v>2028.6954548965093</v>
      </c>
      <c r="AF285" s="258">
        <v>60860.863646895283</v>
      </c>
      <c r="AG285" s="259">
        <v>289.6200185356812</v>
      </c>
      <c r="AH285" s="259">
        <v>0</v>
      </c>
      <c r="AI285" s="259">
        <v>0</v>
      </c>
      <c r="AJ285" s="259">
        <v>60571.243628359603</v>
      </c>
      <c r="AK285" s="259">
        <v>0</v>
      </c>
      <c r="AL285" s="259">
        <v>0</v>
      </c>
      <c r="AM285" s="259">
        <v>60571.243628359603</v>
      </c>
      <c r="AN285" s="259">
        <v>24624.668315701561</v>
      </c>
      <c r="AO285" s="262">
        <v>35946.575312658038</v>
      </c>
      <c r="AP285" s="247"/>
      <c r="AQ285" s="263">
        <v>0</v>
      </c>
      <c r="AR285" s="264">
        <v>0</v>
      </c>
      <c r="AS285" s="264">
        <v>0</v>
      </c>
      <c r="AT285" s="264">
        <v>0</v>
      </c>
      <c r="AU285" s="264">
        <v>0</v>
      </c>
      <c r="AV285" s="264">
        <v>0</v>
      </c>
      <c r="AW285" s="264">
        <v>0</v>
      </c>
      <c r="AX285" s="264">
        <v>0</v>
      </c>
      <c r="AY285" s="264">
        <v>0</v>
      </c>
      <c r="AZ285" s="264">
        <v>0</v>
      </c>
      <c r="BA285" s="264">
        <v>35946.57531229857</v>
      </c>
      <c r="BB285" s="265">
        <v>0</v>
      </c>
    </row>
    <row r="286" spans="2:54" s="213" customFormat="1" ht="13.15" customHeight="1" x14ac:dyDescent="0.2">
      <c r="B286" s="251" t="s">
        <v>817</v>
      </c>
      <c r="C286" s="252"/>
      <c r="D286" s="253"/>
      <c r="E286" s="254" t="s">
        <v>1150</v>
      </c>
      <c r="F286" s="252"/>
      <c r="G286" s="252"/>
      <c r="H286" s="255" t="s">
        <v>1151</v>
      </c>
      <c r="I286" s="256">
        <v>40543</v>
      </c>
      <c r="J286" s="257">
        <v>7</v>
      </c>
      <c r="K286" s="258">
        <v>33929.87720111214</v>
      </c>
      <c r="L286" s="259">
        <v>33929.87720111214</v>
      </c>
      <c r="M286" s="259">
        <v>0</v>
      </c>
      <c r="N286" s="259">
        <v>0</v>
      </c>
      <c r="O286" s="259">
        <v>0</v>
      </c>
      <c r="P286" s="259">
        <v>0</v>
      </c>
      <c r="Q286" s="259">
        <v>0</v>
      </c>
      <c r="R286" s="259">
        <v>0</v>
      </c>
      <c r="S286" s="259">
        <v>0</v>
      </c>
      <c r="T286" s="260">
        <v>0</v>
      </c>
      <c r="U286" s="261">
        <v>0</v>
      </c>
      <c r="V286" s="259">
        <v>0</v>
      </c>
      <c r="W286" s="259">
        <v>0</v>
      </c>
      <c r="X286" s="259">
        <v>0</v>
      </c>
      <c r="Y286" s="259">
        <v>0</v>
      </c>
      <c r="Z286" s="259">
        <v>0</v>
      </c>
      <c r="AA286" s="259">
        <v>0</v>
      </c>
      <c r="AB286" s="259">
        <v>0</v>
      </c>
      <c r="AC286" s="259">
        <v>0</v>
      </c>
      <c r="AD286" s="259">
        <v>0</v>
      </c>
      <c r="AE286" s="262">
        <v>0</v>
      </c>
      <c r="AF286" s="258">
        <v>33929.87720111214</v>
      </c>
      <c r="AG286" s="259">
        <v>33929.87720111214</v>
      </c>
      <c r="AH286" s="259">
        <v>0</v>
      </c>
      <c r="AI286" s="259">
        <v>0</v>
      </c>
      <c r="AJ286" s="259">
        <v>0</v>
      </c>
      <c r="AK286" s="259">
        <v>0</v>
      </c>
      <c r="AL286" s="259">
        <v>0</v>
      </c>
      <c r="AM286" s="259">
        <v>0</v>
      </c>
      <c r="AN286" s="259">
        <v>0</v>
      </c>
      <c r="AO286" s="262">
        <v>0</v>
      </c>
      <c r="AP286" s="247"/>
      <c r="AQ286" s="263">
        <v>0</v>
      </c>
      <c r="AR286" s="264">
        <v>0</v>
      </c>
      <c r="AS286" s="264">
        <v>0</v>
      </c>
      <c r="AT286" s="264">
        <v>0</v>
      </c>
      <c r="AU286" s="264">
        <v>0</v>
      </c>
      <c r="AV286" s="264">
        <v>0</v>
      </c>
      <c r="AW286" s="264">
        <v>0</v>
      </c>
      <c r="AX286" s="264">
        <v>0</v>
      </c>
      <c r="AY286" s="264">
        <v>0</v>
      </c>
      <c r="AZ286" s="264">
        <v>0</v>
      </c>
      <c r="BA286" s="264">
        <v>0</v>
      </c>
      <c r="BB286" s="265">
        <v>0</v>
      </c>
    </row>
    <row r="287" spans="2:54" s="213" customFormat="1" ht="13.15" customHeight="1" x14ac:dyDescent="0.2">
      <c r="B287" s="251" t="s">
        <v>817</v>
      </c>
      <c r="C287" s="252"/>
      <c r="D287" s="253"/>
      <c r="E287" s="254" t="s">
        <v>1152</v>
      </c>
      <c r="F287" s="252"/>
      <c r="G287" s="252"/>
      <c r="H287" s="255" t="s">
        <v>1153</v>
      </c>
      <c r="I287" s="256">
        <v>40543</v>
      </c>
      <c r="J287" s="257">
        <v>7</v>
      </c>
      <c r="K287" s="258">
        <v>25654.946709916589</v>
      </c>
      <c r="L287" s="259">
        <v>25654.946709916589</v>
      </c>
      <c r="M287" s="259">
        <v>0</v>
      </c>
      <c r="N287" s="259">
        <v>0</v>
      </c>
      <c r="O287" s="259">
        <v>0</v>
      </c>
      <c r="P287" s="259">
        <v>0</v>
      </c>
      <c r="Q287" s="259">
        <v>0</v>
      </c>
      <c r="R287" s="259">
        <v>0</v>
      </c>
      <c r="S287" s="259">
        <v>0</v>
      </c>
      <c r="T287" s="260">
        <v>0</v>
      </c>
      <c r="U287" s="261">
        <v>0</v>
      </c>
      <c r="V287" s="259">
        <v>0</v>
      </c>
      <c r="W287" s="259">
        <v>0</v>
      </c>
      <c r="X287" s="259">
        <v>0</v>
      </c>
      <c r="Y287" s="259">
        <v>0</v>
      </c>
      <c r="Z287" s="259">
        <v>0</v>
      </c>
      <c r="AA287" s="259">
        <v>0</v>
      </c>
      <c r="AB287" s="259">
        <v>0</v>
      </c>
      <c r="AC287" s="259">
        <v>0</v>
      </c>
      <c r="AD287" s="259">
        <v>0</v>
      </c>
      <c r="AE287" s="262">
        <v>0</v>
      </c>
      <c r="AF287" s="258">
        <v>25654.946709916589</v>
      </c>
      <c r="AG287" s="259">
        <v>25654.946709916589</v>
      </c>
      <c r="AH287" s="259">
        <v>0</v>
      </c>
      <c r="AI287" s="259">
        <v>0</v>
      </c>
      <c r="AJ287" s="259">
        <v>0</v>
      </c>
      <c r="AK287" s="259">
        <v>0</v>
      </c>
      <c r="AL287" s="259">
        <v>0</v>
      </c>
      <c r="AM287" s="259">
        <v>0</v>
      </c>
      <c r="AN287" s="259">
        <v>0</v>
      </c>
      <c r="AO287" s="262">
        <v>0</v>
      </c>
      <c r="AP287" s="247"/>
      <c r="AQ287" s="263">
        <v>0</v>
      </c>
      <c r="AR287" s="264">
        <v>0</v>
      </c>
      <c r="AS287" s="264">
        <v>0</v>
      </c>
      <c r="AT287" s="264">
        <v>0</v>
      </c>
      <c r="AU287" s="264">
        <v>0</v>
      </c>
      <c r="AV287" s="264">
        <v>0</v>
      </c>
      <c r="AW287" s="264">
        <v>0</v>
      </c>
      <c r="AX287" s="264">
        <v>0</v>
      </c>
      <c r="AY287" s="264">
        <v>0</v>
      </c>
      <c r="AZ287" s="264">
        <v>0</v>
      </c>
      <c r="BA287" s="264">
        <v>0</v>
      </c>
      <c r="BB287" s="265">
        <v>0</v>
      </c>
    </row>
    <row r="288" spans="2:54" s="213" customFormat="1" ht="13.15" customHeight="1" x14ac:dyDescent="0.2">
      <c r="B288" s="251" t="s">
        <v>817</v>
      </c>
      <c r="C288" s="252"/>
      <c r="D288" s="253"/>
      <c r="E288" s="254" t="s">
        <v>1154</v>
      </c>
      <c r="F288" s="252"/>
      <c r="G288" s="252"/>
      <c r="H288" s="255" t="s">
        <v>1155</v>
      </c>
      <c r="I288" s="256">
        <v>40543</v>
      </c>
      <c r="J288" s="257">
        <v>7</v>
      </c>
      <c r="K288" s="258">
        <v>56638.83804448563</v>
      </c>
      <c r="L288" s="259">
        <v>56638.83804448563</v>
      </c>
      <c r="M288" s="259">
        <v>0</v>
      </c>
      <c r="N288" s="259">
        <v>0</v>
      </c>
      <c r="O288" s="259">
        <v>0</v>
      </c>
      <c r="P288" s="259">
        <v>0</v>
      </c>
      <c r="Q288" s="259">
        <v>0</v>
      </c>
      <c r="R288" s="259">
        <v>0</v>
      </c>
      <c r="S288" s="259">
        <v>0</v>
      </c>
      <c r="T288" s="260">
        <v>0</v>
      </c>
      <c r="U288" s="261">
        <v>0</v>
      </c>
      <c r="V288" s="259">
        <v>0</v>
      </c>
      <c r="W288" s="259">
        <v>0</v>
      </c>
      <c r="X288" s="259">
        <v>0</v>
      </c>
      <c r="Y288" s="259">
        <v>0</v>
      </c>
      <c r="Z288" s="259">
        <v>0</v>
      </c>
      <c r="AA288" s="259">
        <v>0</v>
      </c>
      <c r="AB288" s="259">
        <v>0</v>
      </c>
      <c r="AC288" s="259">
        <v>0</v>
      </c>
      <c r="AD288" s="259">
        <v>0</v>
      </c>
      <c r="AE288" s="262">
        <v>0</v>
      </c>
      <c r="AF288" s="258">
        <v>56638.83804448563</v>
      </c>
      <c r="AG288" s="259">
        <v>56638.83804448563</v>
      </c>
      <c r="AH288" s="259">
        <v>0</v>
      </c>
      <c r="AI288" s="259">
        <v>0</v>
      </c>
      <c r="AJ288" s="259">
        <v>0</v>
      </c>
      <c r="AK288" s="259">
        <v>0</v>
      </c>
      <c r="AL288" s="259">
        <v>0</v>
      </c>
      <c r="AM288" s="259">
        <v>0</v>
      </c>
      <c r="AN288" s="259">
        <v>0</v>
      </c>
      <c r="AO288" s="262">
        <v>0</v>
      </c>
      <c r="AP288" s="247"/>
      <c r="AQ288" s="263">
        <v>0</v>
      </c>
      <c r="AR288" s="264">
        <v>0</v>
      </c>
      <c r="AS288" s="264">
        <v>0</v>
      </c>
      <c r="AT288" s="264">
        <v>0</v>
      </c>
      <c r="AU288" s="264">
        <v>0</v>
      </c>
      <c r="AV288" s="264">
        <v>0</v>
      </c>
      <c r="AW288" s="264">
        <v>0</v>
      </c>
      <c r="AX288" s="264">
        <v>0</v>
      </c>
      <c r="AY288" s="264">
        <v>0</v>
      </c>
      <c r="AZ288" s="264">
        <v>0</v>
      </c>
      <c r="BA288" s="264">
        <v>0</v>
      </c>
      <c r="BB288" s="265">
        <v>0</v>
      </c>
    </row>
    <row r="289" spans="2:54" s="213" customFormat="1" ht="13.15" customHeight="1" x14ac:dyDescent="0.2">
      <c r="B289" s="251" t="s">
        <v>718</v>
      </c>
      <c r="C289" s="252"/>
      <c r="D289" s="253"/>
      <c r="E289" s="254" t="s">
        <v>1156</v>
      </c>
      <c r="F289" s="252"/>
      <c r="G289" s="252"/>
      <c r="H289" s="255" t="s">
        <v>1157</v>
      </c>
      <c r="I289" s="256">
        <v>40543</v>
      </c>
      <c r="J289" s="257">
        <v>10</v>
      </c>
      <c r="K289" s="258">
        <v>2226.0049814643189</v>
      </c>
      <c r="L289" s="259">
        <v>2226.0049814643189</v>
      </c>
      <c r="M289" s="259">
        <v>0</v>
      </c>
      <c r="N289" s="259">
        <v>0</v>
      </c>
      <c r="O289" s="259">
        <v>0</v>
      </c>
      <c r="P289" s="259">
        <v>0</v>
      </c>
      <c r="Q289" s="259">
        <v>0</v>
      </c>
      <c r="R289" s="259">
        <v>0</v>
      </c>
      <c r="S289" s="259">
        <v>0</v>
      </c>
      <c r="T289" s="260">
        <v>0</v>
      </c>
      <c r="U289" s="261">
        <v>0</v>
      </c>
      <c r="V289" s="259">
        <v>0</v>
      </c>
      <c r="W289" s="259">
        <v>0</v>
      </c>
      <c r="X289" s="259">
        <v>0</v>
      </c>
      <c r="Y289" s="259">
        <v>0</v>
      </c>
      <c r="Z289" s="259">
        <v>0</v>
      </c>
      <c r="AA289" s="259">
        <v>0</v>
      </c>
      <c r="AB289" s="259">
        <v>0</v>
      </c>
      <c r="AC289" s="259">
        <v>0</v>
      </c>
      <c r="AD289" s="259">
        <v>0</v>
      </c>
      <c r="AE289" s="262">
        <v>0</v>
      </c>
      <c r="AF289" s="258">
        <v>2226.0049814643189</v>
      </c>
      <c r="AG289" s="259">
        <v>2226.0049814643189</v>
      </c>
      <c r="AH289" s="259">
        <v>0</v>
      </c>
      <c r="AI289" s="259">
        <v>0</v>
      </c>
      <c r="AJ289" s="259">
        <v>0</v>
      </c>
      <c r="AK289" s="259">
        <v>0</v>
      </c>
      <c r="AL289" s="259">
        <v>0</v>
      </c>
      <c r="AM289" s="259">
        <v>0</v>
      </c>
      <c r="AN289" s="259">
        <v>0</v>
      </c>
      <c r="AO289" s="262">
        <v>0</v>
      </c>
      <c r="AP289" s="247"/>
      <c r="AQ289" s="263">
        <v>0</v>
      </c>
      <c r="AR289" s="264">
        <v>0</v>
      </c>
      <c r="AS289" s="264">
        <v>0</v>
      </c>
      <c r="AT289" s="264">
        <v>0</v>
      </c>
      <c r="AU289" s="264">
        <v>0</v>
      </c>
      <c r="AV289" s="264">
        <v>0</v>
      </c>
      <c r="AW289" s="264">
        <v>0</v>
      </c>
      <c r="AX289" s="264">
        <v>0</v>
      </c>
      <c r="AY289" s="264">
        <v>0</v>
      </c>
      <c r="AZ289" s="264">
        <v>0</v>
      </c>
      <c r="BA289" s="264">
        <v>0</v>
      </c>
      <c r="BB289" s="265">
        <v>0</v>
      </c>
    </row>
    <row r="290" spans="2:54" s="213" customFormat="1" ht="13.15" customHeight="1" x14ac:dyDescent="0.2">
      <c r="B290" s="251" t="s">
        <v>718</v>
      </c>
      <c r="C290" s="252"/>
      <c r="D290" s="253"/>
      <c r="E290" s="254" t="s">
        <v>1158</v>
      </c>
      <c r="F290" s="252"/>
      <c r="G290" s="252"/>
      <c r="H290" s="255" t="s">
        <v>1159</v>
      </c>
      <c r="I290" s="256">
        <v>40543</v>
      </c>
      <c r="J290" s="257">
        <v>10</v>
      </c>
      <c r="K290" s="258">
        <v>4397.4281742354033</v>
      </c>
      <c r="L290" s="259">
        <v>4397.4281742354033</v>
      </c>
      <c r="M290" s="259">
        <v>0</v>
      </c>
      <c r="N290" s="259">
        <v>0</v>
      </c>
      <c r="O290" s="259">
        <v>0</v>
      </c>
      <c r="P290" s="259">
        <v>0</v>
      </c>
      <c r="Q290" s="259">
        <v>0</v>
      </c>
      <c r="R290" s="259">
        <v>0</v>
      </c>
      <c r="S290" s="259">
        <v>0</v>
      </c>
      <c r="T290" s="260">
        <v>0</v>
      </c>
      <c r="U290" s="261">
        <v>0</v>
      </c>
      <c r="V290" s="259">
        <v>0</v>
      </c>
      <c r="W290" s="259">
        <v>0</v>
      </c>
      <c r="X290" s="259">
        <v>0</v>
      </c>
      <c r="Y290" s="259">
        <v>0</v>
      </c>
      <c r="Z290" s="259">
        <v>0</v>
      </c>
      <c r="AA290" s="259">
        <v>0</v>
      </c>
      <c r="AB290" s="259">
        <v>0</v>
      </c>
      <c r="AC290" s="259">
        <v>0</v>
      </c>
      <c r="AD290" s="259">
        <v>0</v>
      </c>
      <c r="AE290" s="262">
        <v>0</v>
      </c>
      <c r="AF290" s="258">
        <v>4397.4281742354033</v>
      </c>
      <c r="AG290" s="259">
        <v>4397.4281742354033</v>
      </c>
      <c r="AH290" s="259">
        <v>0</v>
      </c>
      <c r="AI290" s="259">
        <v>0</v>
      </c>
      <c r="AJ290" s="259">
        <v>0</v>
      </c>
      <c r="AK290" s="259">
        <v>0</v>
      </c>
      <c r="AL290" s="259">
        <v>0</v>
      </c>
      <c r="AM290" s="259">
        <v>0</v>
      </c>
      <c r="AN290" s="259">
        <v>0</v>
      </c>
      <c r="AO290" s="262">
        <v>0</v>
      </c>
      <c r="AP290" s="247"/>
      <c r="AQ290" s="263">
        <v>0</v>
      </c>
      <c r="AR290" s="264">
        <v>0</v>
      </c>
      <c r="AS290" s="264">
        <v>0</v>
      </c>
      <c r="AT290" s="264">
        <v>0</v>
      </c>
      <c r="AU290" s="264">
        <v>0</v>
      </c>
      <c r="AV290" s="264">
        <v>0</v>
      </c>
      <c r="AW290" s="264">
        <v>0</v>
      </c>
      <c r="AX290" s="264">
        <v>0</v>
      </c>
      <c r="AY290" s="264">
        <v>0</v>
      </c>
      <c r="AZ290" s="264">
        <v>0</v>
      </c>
      <c r="BA290" s="264">
        <v>0</v>
      </c>
      <c r="BB290" s="265">
        <v>0</v>
      </c>
    </row>
    <row r="291" spans="2:54" s="213" customFormat="1" ht="13.15" customHeight="1" x14ac:dyDescent="0.2">
      <c r="B291" s="251" t="s">
        <v>1160</v>
      </c>
      <c r="C291" s="252"/>
      <c r="D291" s="253"/>
      <c r="E291" s="254" t="s">
        <v>1161</v>
      </c>
      <c r="F291" s="252"/>
      <c r="G291" s="252"/>
      <c r="H291" s="255" t="s">
        <v>1162</v>
      </c>
      <c r="I291" s="256">
        <v>40543</v>
      </c>
      <c r="J291" s="257">
        <v>10</v>
      </c>
      <c r="K291" s="258">
        <v>26812.444972196477</v>
      </c>
      <c r="L291" s="259">
        <v>26812.444972196477</v>
      </c>
      <c r="M291" s="259">
        <v>0</v>
      </c>
      <c r="N291" s="259">
        <v>0</v>
      </c>
      <c r="O291" s="259">
        <v>0</v>
      </c>
      <c r="P291" s="259">
        <v>0</v>
      </c>
      <c r="Q291" s="259">
        <v>0</v>
      </c>
      <c r="R291" s="259">
        <v>0</v>
      </c>
      <c r="S291" s="259">
        <v>0</v>
      </c>
      <c r="T291" s="260">
        <v>0</v>
      </c>
      <c r="U291" s="261">
        <v>0</v>
      </c>
      <c r="V291" s="259">
        <v>0</v>
      </c>
      <c r="W291" s="259">
        <v>0</v>
      </c>
      <c r="X291" s="259">
        <v>0</v>
      </c>
      <c r="Y291" s="259">
        <v>0</v>
      </c>
      <c r="Z291" s="259">
        <v>0</v>
      </c>
      <c r="AA291" s="259">
        <v>0</v>
      </c>
      <c r="AB291" s="259">
        <v>0</v>
      </c>
      <c r="AC291" s="259">
        <v>0</v>
      </c>
      <c r="AD291" s="259">
        <v>0</v>
      </c>
      <c r="AE291" s="262">
        <v>0</v>
      </c>
      <c r="AF291" s="258">
        <v>26812.444972196477</v>
      </c>
      <c r="AG291" s="259">
        <v>26812.444972196477</v>
      </c>
      <c r="AH291" s="259">
        <v>0</v>
      </c>
      <c r="AI291" s="259">
        <v>0</v>
      </c>
      <c r="AJ291" s="259">
        <v>0</v>
      </c>
      <c r="AK291" s="259">
        <v>0</v>
      </c>
      <c r="AL291" s="259">
        <v>0</v>
      </c>
      <c r="AM291" s="259">
        <v>0</v>
      </c>
      <c r="AN291" s="259">
        <v>0</v>
      </c>
      <c r="AO291" s="262">
        <v>0</v>
      </c>
      <c r="AP291" s="247"/>
      <c r="AQ291" s="263">
        <v>0</v>
      </c>
      <c r="AR291" s="264">
        <v>0</v>
      </c>
      <c r="AS291" s="264">
        <v>0</v>
      </c>
      <c r="AT291" s="264">
        <v>0</v>
      </c>
      <c r="AU291" s="264">
        <v>0</v>
      </c>
      <c r="AV291" s="264">
        <v>0</v>
      </c>
      <c r="AW291" s="264">
        <v>0</v>
      </c>
      <c r="AX291" s="264">
        <v>0</v>
      </c>
      <c r="AY291" s="264">
        <v>0</v>
      </c>
      <c r="AZ291" s="264">
        <v>0</v>
      </c>
      <c r="BA291" s="264">
        <v>0</v>
      </c>
      <c r="BB291" s="265">
        <v>0</v>
      </c>
    </row>
    <row r="292" spans="2:54" s="213" customFormat="1" ht="13.15" customHeight="1" x14ac:dyDescent="0.2">
      <c r="B292" s="251" t="s">
        <v>1160</v>
      </c>
      <c r="C292" s="252"/>
      <c r="D292" s="253"/>
      <c r="E292" s="254" t="s">
        <v>1163</v>
      </c>
      <c r="F292" s="252"/>
      <c r="G292" s="252"/>
      <c r="H292" s="255" t="s">
        <v>1164</v>
      </c>
      <c r="I292" s="256">
        <v>40543</v>
      </c>
      <c r="J292" s="257">
        <v>10</v>
      </c>
      <c r="K292" s="258">
        <v>26812.444972196477</v>
      </c>
      <c r="L292" s="259">
        <v>26812.444972196477</v>
      </c>
      <c r="M292" s="259">
        <v>0</v>
      </c>
      <c r="N292" s="259">
        <v>0</v>
      </c>
      <c r="O292" s="259">
        <v>0</v>
      </c>
      <c r="P292" s="259">
        <v>0</v>
      </c>
      <c r="Q292" s="259">
        <v>0</v>
      </c>
      <c r="R292" s="259">
        <v>0</v>
      </c>
      <c r="S292" s="259">
        <v>0</v>
      </c>
      <c r="T292" s="260">
        <v>0</v>
      </c>
      <c r="U292" s="261">
        <v>0</v>
      </c>
      <c r="V292" s="259">
        <v>0</v>
      </c>
      <c r="W292" s="259">
        <v>0</v>
      </c>
      <c r="X292" s="259">
        <v>0</v>
      </c>
      <c r="Y292" s="259">
        <v>0</v>
      </c>
      <c r="Z292" s="259">
        <v>0</v>
      </c>
      <c r="AA292" s="259">
        <v>0</v>
      </c>
      <c r="AB292" s="259">
        <v>0</v>
      </c>
      <c r="AC292" s="259">
        <v>0</v>
      </c>
      <c r="AD292" s="259">
        <v>0</v>
      </c>
      <c r="AE292" s="262">
        <v>0</v>
      </c>
      <c r="AF292" s="258">
        <v>26812.444972196477</v>
      </c>
      <c r="AG292" s="259">
        <v>26812.444972196477</v>
      </c>
      <c r="AH292" s="259">
        <v>0</v>
      </c>
      <c r="AI292" s="259">
        <v>0</v>
      </c>
      <c r="AJ292" s="259">
        <v>0</v>
      </c>
      <c r="AK292" s="259">
        <v>0</v>
      </c>
      <c r="AL292" s="259">
        <v>0</v>
      </c>
      <c r="AM292" s="259">
        <v>0</v>
      </c>
      <c r="AN292" s="259">
        <v>0</v>
      </c>
      <c r="AO292" s="262">
        <v>0</v>
      </c>
      <c r="AP292" s="247"/>
      <c r="AQ292" s="263">
        <v>0</v>
      </c>
      <c r="AR292" s="264">
        <v>0</v>
      </c>
      <c r="AS292" s="264">
        <v>0</v>
      </c>
      <c r="AT292" s="264">
        <v>0</v>
      </c>
      <c r="AU292" s="264">
        <v>0</v>
      </c>
      <c r="AV292" s="264">
        <v>0</v>
      </c>
      <c r="AW292" s="264">
        <v>0</v>
      </c>
      <c r="AX292" s="264">
        <v>0</v>
      </c>
      <c r="AY292" s="264">
        <v>0</v>
      </c>
      <c r="AZ292" s="264">
        <v>0</v>
      </c>
      <c r="BA292" s="264">
        <v>0</v>
      </c>
      <c r="BB292" s="265">
        <v>0</v>
      </c>
    </row>
    <row r="293" spans="2:54" s="213" customFormat="1" ht="13.15" customHeight="1" x14ac:dyDescent="0.2">
      <c r="B293" s="251" t="s">
        <v>1160</v>
      </c>
      <c r="C293" s="252"/>
      <c r="D293" s="253"/>
      <c r="E293" s="254" t="s">
        <v>1165</v>
      </c>
      <c r="F293" s="252"/>
      <c r="G293" s="252"/>
      <c r="H293" s="255" t="s">
        <v>1166</v>
      </c>
      <c r="I293" s="256">
        <v>40543</v>
      </c>
      <c r="J293" s="257">
        <v>10</v>
      </c>
      <c r="K293" s="258">
        <v>26812.444972196477</v>
      </c>
      <c r="L293" s="259">
        <v>26812.444972196477</v>
      </c>
      <c r="M293" s="259">
        <v>0</v>
      </c>
      <c r="N293" s="259">
        <v>0</v>
      </c>
      <c r="O293" s="259">
        <v>0</v>
      </c>
      <c r="P293" s="259">
        <v>0</v>
      </c>
      <c r="Q293" s="259">
        <v>0</v>
      </c>
      <c r="R293" s="259">
        <v>0</v>
      </c>
      <c r="S293" s="259">
        <v>0</v>
      </c>
      <c r="T293" s="260">
        <v>0</v>
      </c>
      <c r="U293" s="261">
        <v>0</v>
      </c>
      <c r="V293" s="259">
        <v>0</v>
      </c>
      <c r="W293" s="259">
        <v>0</v>
      </c>
      <c r="X293" s="259">
        <v>0</v>
      </c>
      <c r="Y293" s="259">
        <v>0</v>
      </c>
      <c r="Z293" s="259">
        <v>0</v>
      </c>
      <c r="AA293" s="259">
        <v>0</v>
      </c>
      <c r="AB293" s="259">
        <v>0</v>
      </c>
      <c r="AC293" s="259">
        <v>0</v>
      </c>
      <c r="AD293" s="259">
        <v>0</v>
      </c>
      <c r="AE293" s="262">
        <v>0</v>
      </c>
      <c r="AF293" s="258">
        <v>26812.444972196477</v>
      </c>
      <c r="AG293" s="259">
        <v>26812.444972196477</v>
      </c>
      <c r="AH293" s="259">
        <v>0</v>
      </c>
      <c r="AI293" s="259">
        <v>0</v>
      </c>
      <c r="AJ293" s="259">
        <v>0</v>
      </c>
      <c r="AK293" s="259">
        <v>0</v>
      </c>
      <c r="AL293" s="259">
        <v>0</v>
      </c>
      <c r="AM293" s="259">
        <v>0</v>
      </c>
      <c r="AN293" s="259">
        <v>0</v>
      </c>
      <c r="AO293" s="262">
        <v>0</v>
      </c>
      <c r="AP293" s="247"/>
      <c r="AQ293" s="263">
        <v>0</v>
      </c>
      <c r="AR293" s="264">
        <v>0</v>
      </c>
      <c r="AS293" s="264">
        <v>0</v>
      </c>
      <c r="AT293" s="264">
        <v>0</v>
      </c>
      <c r="AU293" s="264">
        <v>0</v>
      </c>
      <c r="AV293" s="264">
        <v>0</v>
      </c>
      <c r="AW293" s="264">
        <v>0</v>
      </c>
      <c r="AX293" s="264">
        <v>0</v>
      </c>
      <c r="AY293" s="264">
        <v>0</v>
      </c>
      <c r="AZ293" s="264">
        <v>0</v>
      </c>
      <c r="BA293" s="264">
        <v>0</v>
      </c>
      <c r="BB293" s="265">
        <v>0</v>
      </c>
    </row>
    <row r="294" spans="2:54" s="213" customFormat="1" ht="13.15" customHeight="1" x14ac:dyDescent="0.2">
      <c r="B294" s="251" t="s">
        <v>1160</v>
      </c>
      <c r="C294" s="252"/>
      <c r="D294" s="253"/>
      <c r="E294" s="254" t="s">
        <v>1167</v>
      </c>
      <c r="F294" s="252"/>
      <c r="G294" s="252"/>
      <c r="H294" s="255" t="s">
        <v>1168</v>
      </c>
      <c r="I294" s="256">
        <v>40543</v>
      </c>
      <c r="J294" s="257">
        <v>10</v>
      </c>
      <c r="K294" s="258">
        <v>26812.444972196477</v>
      </c>
      <c r="L294" s="259">
        <v>26812.444972196477</v>
      </c>
      <c r="M294" s="259">
        <v>0</v>
      </c>
      <c r="N294" s="259">
        <v>0</v>
      </c>
      <c r="O294" s="259">
        <v>0</v>
      </c>
      <c r="P294" s="259">
        <v>0</v>
      </c>
      <c r="Q294" s="259">
        <v>0</v>
      </c>
      <c r="R294" s="259">
        <v>0</v>
      </c>
      <c r="S294" s="259">
        <v>0</v>
      </c>
      <c r="T294" s="260">
        <v>0</v>
      </c>
      <c r="U294" s="261">
        <v>0</v>
      </c>
      <c r="V294" s="259">
        <v>0</v>
      </c>
      <c r="W294" s="259">
        <v>0</v>
      </c>
      <c r="X294" s="259">
        <v>0</v>
      </c>
      <c r="Y294" s="259">
        <v>0</v>
      </c>
      <c r="Z294" s="259">
        <v>0</v>
      </c>
      <c r="AA294" s="259">
        <v>0</v>
      </c>
      <c r="AB294" s="259">
        <v>0</v>
      </c>
      <c r="AC294" s="259">
        <v>0</v>
      </c>
      <c r="AD294" s="259">
        <v>0</v>
      </c>
      <c r="AE294" s="262">
        <v>0</v>
      </c>
      <c r="AF294" s="258">
        <v>26812.444972196477</v>
      </c>
      <c r="AG294" s="259">
        <v>26812.444972196477</v>
      </c>
      <c r="AH294" s="259">
        <v>0</v>
      </c>
      <c r="AI294" s="259">
        <v>0</v>
      </c>
      <c r="AJ294" s="259">
        <v>0</v>
      </c>
      <c r="AK294" s="259">
        <v>0</v>
      </c>
      <c r="AL294" s="259">
        <v>0</v>
      </c>
      <c r="AM294" s="259">
        <v>0</v>
      </c>
      <c r="AN294" s="259">
        <v>0</v>
      </c>
      <c r="AO294" s="262">
        <v>0</v>
      </c>
      <c r="AP294" s="247"/>
      <c r="AQ294" s="263">
        <v>0</v>
      </c>
      <c r="AR294" s="264">
        <v>0</v>
      </c>
      <c r="AS294" s="264">
        <v>0</v>
      </c>
      <c r="AT294" s="264">
        <v>0</v>
      </c>
      <c r="AU294" s="264">
        <v>0</v>
      </c>
      <c r="AV294" s="264">
        <v>0</v>
      </c>
      <c r="AW294" s="264">
        <v>0</v>
      </c>
      <c r="AX294" s="264">
        <v>0</v>
      </c>
      <c r="AY294" s="264">
        <v>0</v>
      </c>
      <c r="AZ294" s="264">
        <v>0</v>
      </c>
      <c r="BA294" s="264">
        <v>0</v>
      </c>
      <c r="BB294" s="265">
        <v>0</v>
      </c>
    </row>
    <row r="295" spans="2:54" s="213" customFormat="1" ht="13.15" customHeight="1" x14ac:dyDescent="0.2">
      <c r="B295" s="251" t="s">
        <v>1160</v>
      </c>
      <c r="C295" s="252"/>
      <c r="D295" s="253"/>
      <c r="E295" s="254" t="s">
        <v>1169</v>
      </c>
      <c r="F295" s="252"/>
      <c r="G295" s="252"/>
      <c r="H295" s="255" t="s">
        <v>1170</v>
      </c>
      <c r="I295" s="256">
        <v>40543</v>
      </c>
      <c r="J295" s="257">
        <v>10</v>
      </c>
      <c r="K295" s="258">
        <v>26812.444972196477</v>
      </c>
      <c r="L295" s="259">
        <v>26812.444972196477</v>
      </c>
      <c r="M295" s="259">
        <v>0</v>
      </c>
      <c r="N295" s="259">
        <v>0</v>
      </c>
      <c r="O295" s="259">
        <v>0</v>
      </c>
      <c r="P295" s="259">
        <v>0</v>
      </c>
      <c r="Q295" s="259">
        <v>0</v>
      </c>
      <c r="R295" s="259">
        <v>0</v>
      </c>
      <c r="S295" s="259">
        <v>0</v>
      </c>
      <c r="T295" s="260">
        <v>0</v>
      </c>
      <c r="U295" s="261">
        <v>0</v>
      </c>
      <c r="V295" s="259">
        <v>0</v>
      </c>
      <c r="W295" s="259">
        <v>0</v>
      </c>
      <c r="X295" s="259">
        <v>0</v>
      </c>
      <c r="Y295" s="259">
        <v>0</v>
      </c>
      <c r="Z295" s="259">
        <v>0</v>
      </c>
      <c r="AA295" s="259">
        <v>0</v>
      </c>
      <c r="AB295" s="259">
        <v>0</v>
      </c>
      <c r="AC295" s="259">
        <v>0</v>
      </c>
      <c r="AD295" s="259">
        <v>0</v>
      </c>
      <c r="AE295" s="262">
        <v>0</v>
      </c>
      <c r="AF295" s="258">
        <v>26812.444972196477</v>
      </c>
      <c r="AG295" s="259">
        <v>26812.444972196477</v>
      </c>
      <c r="AH295" s="259">
        <v>0</v>
      </c>
      <c r="AI295" s="259">
        <v>0</v>
      </c>
      <c r="AJ295" s="259">
        <v>0</v>
      </c>
      <c r="AK295" s="259">
        <v>0</v>
      </c>
      <c r="AL295" s="259">
        <v>0</v>
      </c>
      <c r="AM295" s="259">
        <v>0</v>
      </c>
      <c r="AN295" s="259">
        <v>0</v>
      </c>
      <c r="AO295" s="262">
        <v>0</v>
      </c>
      <c r="AP295" s="247"/>
      <c r="AQ295" s="263">
        <v>0</v>
      </c>
      <c r="AR295" s="264">
        <v>0</v>
      </c>
      <c r="AS295" s="264">
        <v>0</v>
      </c>
      <c r="AT295" s="264">
        <v>0</v>
      </c>
      <c r="AU295" s="264">
        <v>0</v>
      </c>
      <c r="AV295" s="264">
        <v>0</v>
      </c>
      <c r="AW295" s="264">
        <v>0</v>
      </c>
      <c r="AX295" s="264">
        <v>0</v>
      </c>
      <c r="AY295" s="264">
        <v>0</v>
      </c>
      <c r="AZ295" s="264">
        <v>0</v>
      </c>
      <c r="BA295" s="264">
        <v>0</v>
      </c>
      <c r="BB295" s="265">
        <v>0</v>
      </c>
    </row>
    <row r="296" spans="2:54" s="213" customFormat="1" ht="13.15" customHeight="1" x14ac:dyDescent="0.2">
      <c r="B296" s="251" t="s">
        <v>1160</v>
      </c>
      <c r="C296" s="252"/>
      <c r="D296" s="253"/>
      <c r="E296" s="254" t="s">
        <v>1171</v>
      </c>
      <c r="F296" s="252"/>
      <c r="G296" s="252"/>
      <c r="H296" s="255" t="s">
        <v>1172</v>
      </c>
      <c r="I296" s="256">
        <v>40543</v>
      </c>
      <c r="J296" s="257">
        <v>10</v>
      </c>
      <c r="K296" s="258">
        <v>26812.444972196477</v>
      </c>
      <c r="L296" s="259">
        <v>26812.444972196477</v>
      </c>
      <c r="M296" s="259">
        <v>0</v>
      </c>
      <c r="N296" s="259">
        <v>0</v>
      </c>
      <c r="O296" s="259">
        <v>0</v>
      </c>
      <c r="P296" s="259">
        <v>0</v>
      </c>
      <c r="Q296" s="259">
        <v>0</v>
      </c>
      <c r="R296" s="259">
        <v>0</v>
      </c>
      <c r="S296" s="259">
        <v>0</v>
      </c>
      <c r="T296" s="260">
        <v>0</v>
      </c>
      <c r="U296" s="261">
        <v>0</v>
      </c>
      <c r="V296" s="259">
        <v>0</v>
      </c>
      <c r="W296" s="259">
        <v>0</v>
      </c>
      <c r="X296" s="259">
        <v>0</v>
      </c>
      <c r="Y296" s="259">
        <v>0</v>
      </c>
      <c r="Z296" s="259">
        <v>0</v>
      </c>
      <c r="AA296" s="259">
        <v>0</v>
      </c>
      <c r="AB296" s="259">
        <v>0</v>
      </c>
      <c r="AC296" s="259">
        <v>0</v>
      </c>
      <c r="AD296" s="259">
        <v>0</v>
      </c>
      <c r="AE296" s="262">
        <v>0</v>
      </c>
      <c r="AF296" s="258">
        <v>26812.444972196477</v>
      </c>
      <c r="AG296" s="259">
        <v>26812.444972196477</v>
      </c>
      <c r="AH296" s="259">
        <v>0</v>
      </c>
      <c r="AI296" s="259">
        <v>0</v>
      </c>
      <c r="AJ296" s="259">
        <v>0</v>
      </c>
      <c r="AK296" s="259">
        <v>0</v>
      </c>
      <c r="AL296" s="259">
        <v>0</v>
      </c>
      <c r="AM296" s="259">
        <v>0</v>
      </c>
      <c r="AN296" s="259">
        <v>0</v>
      </c>
      <c r="AO296" s="262">
        <v>0</v>
      </c>
      <c r="AP296" s="247"/>
      <c r="AQ296" s="263">
        <v>0</v>
      </c>
      <c r="AR296" s="264">
        <v>0</v>
      </c>
      <c r="AS296" s="264">
        <v>0</v>
      </c>
      <c r="AT296" s="264">
        <v>0</v>
      </c>
      <c r="AU296" s="264">
        <v>0</v>
      </c>
      <c r="AV296" s="264">
        <v>0</v>
      </c>
      <c r="AW296" s="264">
        <v>0</v>
      </c>
      <c r="AX296" s="264">
        <v>0</v>
      </c>
      <c r="AY296" s="264">
        <v>0</v>
      </c>
      <c r="AZ296" s="264">
        <v>0</v>
      </c>
      <c r="BA296" s="264">
        <v>0</v>
      </c>
      <c r="BB296" s="265">
        <v>0</v>
      </c>
    </row>
    <row r="297" spans="2:54" s="213" customFormat="1" ht="13.15" customHeight="1" x14ac:dyDescent="0.2">
      <c r="B297" s="251" t="s">
        <v>1160</v>
      </c>
      <c r="C297" s="252"/>
      <c r="D297" s="253"/>
      <c r="E297" s="254" t="s">
        <v>1173</v>
      </c>
      <c r="F297" s="252"/>
      <c r="G297" s="252"/>
      <c r="H297" s="255" t="s">
        <v>1174</v>
      </c>
      <c r="I297" s="256">
        <v>40543</v>
      </c>
      <c r="J297" s="257">
        <v>10</v>
      </c>
      <c r="K297" s="258">
        <v>26812.444972196477</v>
      </c>
      <c r="L297" s="259">
        <v>26812.444972196477</v>
      </c>
      <c r="M297" s="259">
        <v>0</v>
      </c>
      <c r="N297" s="259">
        <v>0</v>
      </c>
      <c r="O297" s="259">
        <v>0</v>
      </c>
      <c r="P297" s="259">
        <v>0</v>
      </c>
      <c r="Q297" s="259">
        <v>0</v>
      </c>
      <c r="R297" s="259">
        <v>0</v>
      </c>
      <c r="S297" s="259">
        <v>0</v>
      </c>
      <c r="T297" s="260">
        <v>0</v>
      </c>
      <c r="U297" s="261">
        <v>0</v>
      </c>
      <c r="V297" s="259">
        <v>0</v>
      </c>
      <c r="W297" s="259">
        <v>0</v>
      </c>
      <c r="X297" s="259">
        <v>0</v>
      </c>
      <c r="Y297" s="259">
        <v>0</v>
      </c>
      <c r="Z297" s="259">
        <v>0</v>
      </c>
      <c r="AA297" s="259">
        <v>0</v>
      </c>
      <c r="AB297" s="259">
        <v>0</v>
      </c>
      <c r="AC297" s="259">
        <v>0</v>
      </c>
      <c r="AD297" s="259">
        <v>0</v>
      </c>
      <c r="AE297" s="262">
        <v>0</v>
      </c>
      <c r="AF297" s="258">
        <v>26812.444972196477</v>
      </c>
      <c r="AG297" s="259">
        <v>26812.444972196477</v>
      </c>
      <c r="AH297" s="259">
        <v>0</v>
      </c>
      <c r="AI297" s="259">
        <v>0</v>
      </c>
      <c r="AJ297" s="259">
        <v>0</v>
      </c>
      <c r="AK297" s="259">
        <v>0</v>
      </c>
      <c r="AL297" s="259">
        <v>0</v>
      </c>
      <c r="AM297" s="259">
        <v>0</v>
      </c>
      <c r="AN297" s="259">
        <v>0</v>
      </c>
      <c r="AO297" s="262">
        <v>0</v>
      </c>
      <c r="AP297" s="247"/>
      <c r="AQ297" s="263">
        <v>0</v>
      </c>
      <c r="AR297" s="264">
        <v>0</v>
      </c>
      <c r="AS297" s="264">
        <v>0</v>
      </c>
      <c r="AT297" s="264">
        <v>0</v>
      </c>
      <c r="AU297" s="264">
        <v>0</v>
      </c>
      <c r="AV297" s="264">
        <v>0</v>
      </c>
      <c r="AW297" s="264">
        <v>0</v>
      </c>
      <c r="AX297" s="264">
        <v>0</v>
      </c>
      <c r="AY297" s="264">
        <v>0</v>
      </c>
      <c r="AZ297" s="264">
        <v>0</v>
      </c>
      <c r="BA297" s="264">
        <v>0</v>
      </c>
      <c r="BB297" s="265">
        <v>0</v>
      </c>
    </row>
    <row r="298" spans="2:54" s="213" customFormat="1" ht="13.15" customHeight="1" x14ac:dyDescent="0.2">
      <c r="B298" s="251" t="s">
        <v>1160</v>
      </c>
      <c r="C298" s="252"/>
      <c r="D298" s="253"/>
      <c r="E298" s="254" t="s">
        <v>1175</v>
      </c>
      <c r="F298" s="252"/>
      <c r="G298" s="252"/>
      <c r="H298" s="255" t="s">
        <v>1176</v>
      </c>
      <c r="I298" s="256">
        <v>40543</v>
      </c>
      <c r="J298" s="257">
        <v>10</v>
      </c>
      <c r="K298" s="258">
        <v>26812.444972196477</v>
      </c>
      <c r="L298" s="259">
        <v>26812.444972196477</v>
      </c>
      <c r="M298" s="259">
        <v>0</v>
      </c>
      <c r="N298" s="259">
        <v>0</v>
      </c>
      <c r="O298" s="259">
        <v>0</v>
      </c>
      <c r="P298" s="259">
        <v>0</v>
      </c>
      <c r="Q298" s="259">
        <v>0</v>
      </c>
      <c r="R298" s="259">
        <v>0</v>
      </c>
      <c r="S298" s="259">
        <v>0</v>
      </c>
      <c r="T298" s="260">
        <v>0</v>
      </c>
      <c r="U298" s="261">
        <v>0</v>
      </c>
      <c r="V298" s="259">
        <v>0</v>
      </c>
      <c r="W298" s="259">
        <v>0</v>
      </c>
      <c r="X298" s="259">
        <v>0</v>
      </c>
      <c r="Y298" s="259">
        <v>0</v>
      </c>
      <c r="Z298" s="259">
        <v>0</v>
      </c>
      <c r="AA298" s="259">
        <v>0</v>
      </c>
      <c r="AB298" s="259">
        <v>0</v>
      </c>
      <c r="AC298" s="259">
        <v>0</v>
      </c>
      <c r="AD298" s="259">
        <v>0</v>
      </c>
      <c r="AE298" s="262">
        <v>0</v>
      </c>
      <c r="AF298" s="258">
        <v>26812.444972196477</v>
      </c>
      <c r="AG298" s="259">
        <v>26812.444972196477</v>
      </c>
      <c r="AH298" s="259">
        <v>0</v>
      </c>
      <c r="AI298" s="259">
        <v>0</v>
      </c>
      <c r="AJ298" s="259">
        <v>0</v>
      </c>
      <c r="AK298" s="259">
        <v>0</v>
      </c>
      <c r="AL298" s="259">
        <v>0</v>
      </c>
      <c r="AM298" s="259">
        <v>0</v>
      </c>
      <c r="AN298" s="259">
        <v>0</v>
      </c>
      <c r="AO298" s="262">
        <v>0</v>
      </c>
      <c r="AP298" s="247"/>
      <c r="AQ298" s="263">
        <v>0</v>
      </c>
      <c r="AR298" s="264">
        <v>0</v>
      </c>
      <c r="AS298" s="264">
        <v>0</v>
      </c>
      <c r="AT298" s="264">
        <v>0</v>
      </c>
      <c r="AU298" s="264">
        <v>0</v>
      </c>
      <c r="AV298" s="264">
        <v>0</v>
      </c>
      <c r="AW298" s="264">
        <v>0</v>
      </c>
      <c r="AX298" s="264">
        <v>0</v>
      </c>
      <c r="AY298" s="264">
        <v>0</v>
      </c>
      <c r="AZ298" s="264">
        <v>0</v>
      </c>
      <c r="BA298" s="264">
        <v>0</v>
      </c>
      <c r="BB298" s="265">
        <v>0</v>
      </c>
    </row>
    <row r="299" spans="2:54" s="213" customFormat="1" ht="13.15" customHeight="1" x14ac:dyDescent="0.2">
      <c r="B299" s="251" t="s">
        <v>1160</v>
      </c>
      <c r="C299" s="252"/>
      <c r="D299" s="253"/>
      <c r="E299" s="254" t="s">
        <v>1177</v>
      </c>
      <c r="F299" s="252"/>
      <c r="G299" s="252"/>
      <c r="H299" s="255" t="s">
        <v>1178</v>
      </c>
      <c r="I299" s="256">
        <v>40543</v>
      </c>
      <c r="J299" s="257">
        <v>10</v>
      </c>
      <c r="K299" s="258">
        <v>26812.444972196477</v>
      </c>
      <c r="L299" s="259">
        <v>26812.444972196477</v>
      </c>
      <c r="M299" s="259">
        <v>0</v>
      </c>
      <c r="N299" s="259">
        <v>0</v>
      </c>
      <c r="O299" s="259">
        <v>0</v>
      </c>
      <c r="P299" s="259">
        <v>0</v>
      </c>
      <c r="Q299" s="259">
        <v>0</v>
      </c>
      <c r="R299" s="259">
        <v>0</v>
      </c>
      <c r="S299" s="259">
        <v>0</v>
      </c>
      <c r="T299" s="260">
        <v>0</v>
      </c>
      <c r="U299" s="261">
        <v>0</v>
      </c>
      <c r="V299" s="259">
        <v>0</v>
      </c>
      <c r="W299" s="259">
        <v>0</v>
      </c>
      <c r="X299" s="259">
        <v>0</v>
      </c>
      <c r="Y299" s="259">
        <v>0</v>
      </c>
      <c r="Z299" s="259">
        <v>0</v>
      </c>
      <c r="AA299" s="259">
        <v>0</v>
      </c>
      <c r="AB299" s="259">
        <v>0</v>
      </c>
      <c r="AC299" s="259">
        <v>0</v>
      </c>
      <c r="AD299" s="259">
        <v>0</v>
      </c>
      <c r="AE299" s="262">
        <v>0</v>
      </c>
      <c r="AF299" s="258">
        <v>26812.444972196477</v>
      </c>
      <c r="AG299" s="259">
        <v>26812.444972196477</v>
      </c>
      <c r="AH299" s="259">
        <v>0</v>
      </c>
      <c r="AI299" s="259">
        <v>0</v>
      </c>
      <c r="AJ299" s="259">
        <v>0</v>
      </c>
      <c r="AK299" s="259">
        <v>0</v>
      </c>
      <c r="AL299" s="259">
        <v>0</v>
      </c>
      <c r="AM299" s="259">
        <v>0</v>
      </c>
      <c r="AN299" s="259">
        <v>0</v>
      </c>
      <c r="AO299" s="262">
        <v>0</v>
      </c>
      <c r="AP299" s="247"/>
      <c r="AQ299" s="263">
        <v>0</v>
      </c>
      <c r="AR299" s="264">
        <v>0</v>
      </c>
      <c r="AS299" s="264">
        <v>0</v>
      </c>
      <c r="AT299" s="264">
        <v>0</v>
      </c>
      <c r="AU299" s="264">
        <v>0</v>
      </c>
      <c r="AV299" s="264">
        <v>0</v>
      </c>
      <c r="AW299" s="264">
        <v>0</v>
      </c>
      <c r="AX299" s="264">
        <v>0</v>
      </c>
      <c r="AY299" s="264">
        <v>0</v>
      </c>
      <c r="AZ299" s="264">
        <v>0</v>
      </c>
      <c r="BA299" s="264">
        <v>0</v>
      </c>
      <c r="BB299" s="265">
        <v>0</v>
      </c>
    </row>
    <row r="300" spans="2:54" s="213" customFormat="1" ht="13.15" customHeight="1" x14ac:dyDescent="0.2">
      <c r="B300" s="251" t="s">
        <v>1160</v>
      </c>
      <c r="C300" s="252"/>
      <c r="D300" s="253"/>
      <c r="E300" s="254" t="s">
        <v>1179</v>
      </c>
      <c r="F300" s="252"/>
      <c r="G300" s="252"/>
      <c r="H300" s="255" t="s">
        <v>1180</v>
      </c>
      <c r="I300" s="256">
        <v>40543</v>
      </c>
      <c r="J300" s="257">
        <v>10</v>
      </c>
      <c r="K300" s="258">
        <v>26812.442075996292</v>
      </c>
      <c r="L300" s="259">
        <v>26812.442075996292</v>
      </c>
      <c r="M300" s="259">
        <v>0</v>
      </c>
      <c r="N300" s="259">
        <v>0</v>
      </c>
      <c r="O300" s="259">
        <v>0</v>
      </c>
      <c r="P300" s="259">
        <v>0</v>
      </c>
      <c r="Q300" s="259">
        <v>0</v>
      </c>
      <c r="R300" s="259">
        <v>0</v>
      </c>
      <c r="S300" s="259">
        <v>0</v>
      </c>
      <c r="T300" s="260">
        <v>0</v>
      </c>
      <c r="U300" s="261">
        <v>0</v>
      </c>
      <c r="V300" s="259">
        <v>0</v>
      </c>
      <c r="W300" s="259">
        <v>0</v>
      </c>
      <c r="X300" s="259">
        <v>0</v>
      </c>
      <c r="Y300" s="259">
        <v>0</v>
      </c>
      <c r="Z300" s="259">
        <v>0</v>
      </c>
      <c r="AA300" s="259">
        <v>0</v>
      </c>
      <c r="AB300" s="259">
        <v>0</v>
      </c>
      <c r="AC300" s="259">
        <v>0</v>
      </c>
      <c r="AD300" s="259">
        <v>0</v>
      </c>
      <c r="AE300" s="262">
        <v>0</v>
      </c>
      <c r="AF300" s="258">
        <v>26812.442075996292</v>
      </c>
      <c r="AG300" s="259">
        <v>26812.442075996292</v>
      </c>
      <c r="AH300" s="259">
        <v>0</v>
      </c>
      <c r="AI300" s="259">
        <v>0</v>
      </c>
      <c r="AJ300" s="259">
        <v>0</v>
      </c>
      <c r="AK300" s="259">
        <v>0</v>
      </c>
      <c r="AL300" s="259">
        <v>0</v>
      </c>
      <c r="AM300" s="259">
        <v>0</v>
      </c>
      <c r="AN300" s="259">
        <v>0</v>
      </c>
      <c r="AO300" s="262">
        <v>0</v>
      </c>
      <c r="AP300" s="247"/>
      <c r="AQ300" s="263">
        <v>0</v>
      </c>
      <c r="AR300" s="264">
        <v>0</v>
      </c>
      <c r="AS300" s="264">
        <v>0</v>
      </c>
      <c r="AT300" s="264">
        <v>0</v>
      </c>
      <c r="AU300" s="264">
        <v>0</v>
      </c>
      <c r="AV300" s="264">
        <v>0</v>
      </c>
      <c r="AW300" s="264">
        <v>0</v>
      </c>
      <c r="AX300" s="264">
        <v>0</v>
      </c>
      <c r="AY300" s="264">
        <v>0</v>
      </c>
      <c r="AZ300" s="264">
        <v>0</v>
      </c>
      <c r="BA300" s="264">
        <v>0</v>
      </c>
      <c r="BB300" s="265">
        <v>0</v>
      </c>
    </row>
    <row r="301" spans="2:54" s="213" customFormat="1" ht="13.15" customHeight="1" x14ac:dyDescent="0.2">
      <c r="B301" s="251" t="s">
        <v>772</v>
      </c>
      <c r="C301" s="252"/>
      <c r="D301" s="253"/>
      <c r="E301" s="254" t="s">
        <v>1181</v>
      </c>
      <c r="F301" s="252"/>
      <c r="G301" s="252"/>
      <c r="H301" s="255" t="s">
        <v>1182</v>
      </c>
      <c r="I301" s="256">
        <v>40543</v>
      </c>
      <c r="J301" s="257">
        <v>30</v>
      </c>
      <c r="K301" s="258">
        <v>14987.835959221502</v>
      </c>
      <c r="L301" s="259">
        <v>289.6200185356812</v>
      </c>
      <c r="M301" s="259">
        <v>0</v>
      </c>
      <c r="N301" s="259">
        <v>0</v>
      </c>
      <c r="O301" s="259">
        <v>14698.215940685821</v>
      </c>
      <c r="P301" s="259">
        <v>0</v>
      </c>
      <c r="Q301" s="259">
        <v>0</v>
      </c>
      <c r="R301" s="259">
        <v>14698.215940685821</v>
      </c>
      <c r="S301" s="259">
        <v>9432.1211453021315</v>
      </c>
      <c r="T301" s="260">
        <v>5266.0947953836894</v>
      </c>
      <c r="U301" s="261">
        <v>0</v>
      </c>
      <c r="V301" s="259">
        <v>0</v>
      </c>
      <c r="W301" s="259">
        <v>0</v>
      </c>
      <c r="X301" s="259">
        <v>0</v>
      </c>
      <c r="Y301" s="259">
        <v>0</v>
      </c>
      <c r="Z301" s="259">
        <v>0</v>
      </c>
      <c r="AA301" s="259">
        <v>0</v>
      </c>
      <c r="AB301" s="259">
        <v>0</v>
      </c>
      <c r="AC301" s="259">
        <v>499.59453197405008</v>
      </c>
      <c r="AD301" s="259">
        <v>-499.59453197405008</v>
      </c>
      <c r="AE301" s="262">
        <v>499.59453197405008</v>
      </c>
      <c r="AF301" s="258">
        <v>14987.835959221502</v>
      </c>
      <c r="AG301" s="259">
        <v>289.6200185356812</v>
      </c>
      <c r="AH301" s="259">
        <v>0</v>
      </c>
      <c r="AI301" s="259">
        <v>0</v>
      </c>
      <c r="AJ301" s="259">
        <v>14698.215940685821</v>
      </c>
      <c r="AK301" s="259">
        <v>0</v>
      </c>
      <c r="AL301" s="259">
        <v>0</v>
      </c>
      <c r="AM301" s="259">
        <v>14698.215940685821</v>
      </c>
      <c r="AN301" s="259">
        <v>8932.526613328082</v>
      </c>
      <c r="AO301" s="262">
        <v>5765.6893273577389</v>
      </c>
      <c r="AP301" s="247"/>
      <c r="AQ301" s="263">
        <v>0</v>
      </c>
      <c r="AR301" s="264">
        <v>0</v>
      </c>
      <c r="AS301" s="264">
        <v>0</v>
      </c>
      <c r="AT301" s="264">
        <v>0</v>
      </c>
      <c r="AU301" s="264">
        <v>0</v>
      </c>
      <c r="AV301" s="264">
        <v>0</v>
      </c>
      <c r="AW301" s="264">
        <v>0</v>
      </c>
      <c r="AX301" s="264">
        <v>0</v>
      </c>
      <c r="AY301" s="264">
        <v>0</v>
      </c>
      <c r="AZ301" s="264">
        <v>0</v>
      </c>
      <c r="BA301" s="264">
        <v>5765.6893273000824</v>
      </c>
      <c r="BB301" s="265">
        <v>0</v>
      </c>
    </row>
    <row r="302" spans="2:54" s="213" customFormat="1" ht="13.15" customHeight="1" x14ac:dyDescent="0.2">
      <c r="B302" s="251" t="s">
        <v>817</v>
      </c>
      <c r="C302" s="252"/>
      <c r="D302" s="253"/>
      <c r="E302" s="254" t="s">
        <v>1183</v>
      </c>
      <c r="F302" s="252"/>
      <c r="G302" s="252"/>
      <c r="H302" s="255" t="s">
        <v>1184</v>
      </c>
      <c r="I302" s="256">
        <v>40543</v>
      </c>
      <c r="J302" s="257">
        <v>7</v>
      </c>
      <c r="K302" s="258">
        <v>30583.138322520856</v>
      </c>
      <c r="L302" s="259">
        <v>30583.138322520856</v>
      </c>
      <c r="M302" s="259">
        <v>0</v>
      </c>
      <c r="N302" s="259">
        <v>0</v>
      </c>
      <c r="O302" s="259">
        <v>0</v>
      </c>
      <c r="P302" s="259">
        <v>0</v>
      </c>
      <c r="Q302" s="259">
        <v>0</v>
      </c>
      <c r="R302" s="259">
        <v>0</v>
      </c>
      <c r="S302" s="259">
        <v>0</v>
      </c>
      <c r="T302" s="260">
        <v>0</v>
      </c>
      <c r="U302" s="261">
        <v>0</v>
      </c>
      <c r="V302" s="259">
        <v>0</v>
      </c>
      <c r="W302" s="259">
        <v>0</v>
      </c>
      <c r="X302" s="259">
        <v>0</v>
      </c>
      <c r="Y302" s="259">
        <v>0</v>
      </c>
      <c r="Z302" s="259">
        <v>0</v>
      </c>
      <c r="AA302" s="259">
        <v>0</v>
      </c>
      <c r="AB302" s="259">
        <v>0</v>
      </c>
      <c r="AC302" s="259">
        <v>0</v>
      </c>
      <c r="AD302" s="259">
        <v>0</v>
      </c>
      <c r="AE302" s="262">
        <v>0</v>
      </c>
      <c r="AF302" s="258">
        <v>30583.138322520856</v>
      </c>
      <c r="AG302" s="259">
        <v>30583.138322520856</v>
      </c>
      <c r="AH302" s="259">
        <v>0</v>
      </c>
      <c r="AI302" s="259">
        <v>0</v>
      </c>
      <c r="AJ302" s="259">
        <v>0</v>
      </c>
      <c r="AK302" s="259">
        <v>0</v>
      </c>
      <c r="AL302" s="259">
        <v>0</v>
      </c>
      <c r="AM302" s="259">
        <v>0</v>
      </c>
      <c r="AN302" s="259">
        <v>0</v>
      </c>
      <c r="AO302" s="262">
        <v>0</v>
      </c>
      <c r="AP302" s="247"/>
      <c r="AQ302" s="263">
        <v>0</v>
      </c>
      <c r="AR302" s="264">
        <v>0</v>
      </c>
      <c r="AS302" s="264">
        <v>0</v>
      </c>
      <c r="AT302" s="264">
        <v>0</v>
      </c>
      <c r="AU302" s="264">
        <v>0</v>
      </c>
      <c r="AV302" s="264">
        <v>0</v>
      </c>
      <c r="AW302" s="264">
        <v>0</v>
      </c>
      <c r="AX302" s="264">
        <v>0</v>
      </c>
      <c r="AY302" s="264">
        <v>0</v>
      </c>
      <c r="AZ302" s="264">
        <v>0</v>
      </c>
      <c r="BA302" s="264">
        <v>0</v>
      </c>
      <c r="BB302" s="265">
        <v>0</v>
      </c>
    </row>
    <row r="303" spans="2:54" s="213" customFormat="1" ht="13.15" customHeight="1" x14ac:dyDescent="0.2">
      <c r="B303" s="251" t="s">
        <v>817</v>
      </c>
      <c r="C303" s="252"/>
      <c r="D303" s="253"/>
      <c r="E303" s="254" t="s">
        <v>1185</v>
      </c>
      <c r="F303" s="252"/>
      <c r="G303" s="252"/>
      <c r="H303" s="255" t="s">
        <v>1186</v>
      </c>
      <c r="I303" s="256">
        <v>40543</v>
      </c>
      <c r="J303" s="257">
        <v>7</v>
      </c>
      <c r="K303" s="258">
        <v>9854.1734244670988</v>
      </c>
      <c r="L303" s="259">
        <v>9854.1734244670988</v>
      </c>
      <c r="M303" s="259">
        <v>0</v>
      </c>
      <c r="N303" s="259">
        <v>0</v>
      </c>
      <c r="O303" s="259">
        <v>0</v>
      </c>
      <c r="P303" s="259">
        <v>0</v>
      </c>
      <c r="Q303" s="259">
        <v>0</v>
      </c>
      <c r="R303" s="259">
        <v>0</v>
      </c>
      <c r="S303" s="259">
        <v>0</v>
      </c>
      <c r="T303" s="260">
        <v>0</v>
      </c>
      <c r="U303" s="261">
        <v>0</v>
      </c>
      <c r="V303" s="259">
        <v>0</v>
      </c>
      <c r="W303" s="259">
        <v>0</v>
      </c>
      <c r="X303" s="259">
        <v>0</v>
      </c>
      <c r="Y303" s="259">
        <v>0</v>
      </c>
      <c r="Z303" s="259">
        <v>0</v>
      </c>
      <c r="AA303" s="259">
        <v>0</v>
      </c>
      <c r="AB303" s="259">
        <v>0</v>
      </c>
      <c r="AC303" s="259">
        <v>0</v>
      </c>
      <c r="AD303" s="259">
        <v>0</v>
      </c>
      <c r="AE303" s="262">
        <v>0</v>
      </c>
      <c r="AF303" s="258">
        <v>9854.1734244670988</v>
      </c>
      <c r="AG303" s="259">
        <v>9854.1734244670988</v>
      </c>
      <c r="AH303" s="259">
        <v>0</v>
      </c>
      <c r="AI303" s="259">
        <v>0</v>
      </c>
      <c r="AJ303" s="259">
        <v>0</v>
      </c>
      <c r="AK303" s="259">
        <v>0</v>
      </c>
      <c r="AL303" s="259">
        <v>0</v>
      </c>
      <c r="AM303" s="259">
        <v>0</v>
      </c>
      <c r="AN303" s="259">
        <v>0</v>
      </c>
      <c r="AO303" s="262">
        <v>0</v>
      </c>
      <c r="AP303" s="247"/>
      <c r="AQ303" s="263">
        <v>0</v>
      </c>
      <c r="AR303" s="264">
        <v>0</v>
      </c>
      <c r="AS303" s="264">
        <v>0</v>
      </c>
      <c r="AT303" s="264">
        <v>0</v>
      </c>
      <c r="AU303" s="264">
        <v>0</v>
      </c>
      <c r="AV303" s="264">
        <v>0</v>
      </c>
      <c r="AW303" s="264">
        <v>0</v>
      </c>
      <c r="AX303" s="264">
        <v>0</v>
      </c>
      <c r="AY303" s="264">
        <v>0</v>
      </c>
      <c r="AZ303" s="264">
        <v>0</v>
      </c>
      <c r="BA303" s="264">
        <v>0</v>
      </c>
      <c r="BB303" s="265">
        <v>0</v>
      </c>
    </row>
    <row r="304" spans="2:54" s="213" customFormat="1" ht="13.15" customHeight="1" x14ac:dyDescent="0.2">
      <c r="B304" s="251" t="s">
        <v>1160</v>
      </c>
      <c r="C304" s="252"/>
      <c r="D304" s="253"/>
      <c r="E304" s="254" t="s">
        <v>1187</v>
      </c>
      <c r="F304" s="252"/>
      <c r="G304" s="252"/>
      <c r="H304" s="255" t="s">
        <v>1188</v>
      </c>
      <c r="I304" s="256">
        <v>40543</v>
      </c>
      <c r="J304" s="257">
        <v>10</v>
      </c>
      <c r="K304" s="258">
        <v>44912.830166821128</v>
      </c>
      <c r="L304" s="259">
        <v>0</v>
      </c>
      <c r="M304" s="259">
        <v>0</v>
      </c>
      <c r="N304" s="259">
        <v>0</v>
      </c>
      <c r="O304" s="259">
        <v>44912.830166821128</v>
      </c>
      <c r="P304" s="259">
        <v>0</v>
      </c>
      <c r="Q304" s="259">
        <v>0</v>
      </c>
      <c r="R304" s="259">
        <v>44912.830166821128</v>
      </c>
      <c r="S304" s="259">
        <v>19348.250067578003</v>
      </c>
      <c r="T304" s="260">
        <v>25564.580099243125</v>
      </c>
      <c r="U304" s="261">
        <v>0</v>
      </c>
      <c r="V304" s="259">
        <v>0</v>
      </c>
      <c r="W304" s="259">
        <v>0</v>
      </c>
      <c r="X304" s="259">
        <v>0</v>
      </c>
      <c r="Y304" s="259">
        <v>0</v>
      </c>
      <c r="Z304" s="259">
        <v>0</v>
      </c>
      <c r="AA304" s="259">
        <v>0</v>
      </c>
      <c r="AB304" s="259">
        <v>0</v>
      </c>
      <c r="AC304" s="259">
        <v>4491.2830166821132</v>
      </c>
      <c r="AD304" s="259">
        <v>-4491.2830166821132</v>
      </c>
      <c r="AE304" s="262">
        <v>4491.2830166821132</v>
      </c>
      <c r="AF304" s="258">
        <v>44912.830166821128</v>
      </c>
      <c r="AG304" s="259">
        <v>0</v>
      </c>
      <c r="AH304" s="259">
        <v>0</v>
      </c>
      <c r="AI304" s="259">
        <v>0</v>
      </c>
      <c r="AJ304" s="259">
        <v>44912.830166821128</v>
      </c>
      <c r="AK304" s="259">
        <v>0</v>
      </c>
      <c r="AL304" s="259">
        <v>0</v>
      </c>
      <c r="AM304" s="259">
        <v>44912.830166821128</v>
      </c>
      <c r="AN304" s="259">
        <v>14856.96705089589</v>
      </c>
      <c r="AO304" s="262">
        <v>30055.86311592524</v>
      </c>
      <c r="AP304" s="247"/>
      <c r="AQ304" s="263">
        <v>0</v>
      </c>
      <c r="AR304" s="264">
        <v>0</v>
      </c>
      <c r="AS304" s="264">
        <v>0</v>
      </c>
      <c r="AT304" s="264">
        <v>0</v>
      </c>
      <c r="AU304" s="264">
        <v>0</v>
      </c>
      <c r="AV304" s="264">
        <v>0</v>
      </c>
      <c r="AW304" s="264">
        <v>0</v>
      </c>
      <c r="AX304" s="264">
        <v>0</v>
      </c>
      <c r="AY304" s="264">
        <v>0</v>
      </c>
      <c r="AZ304" s="264">
        <v>0</v>
      </c>
      <c r="BA304" s="264">
        <v>30055.863115624681</v>
      </c>
      <c r="BB304" s="265">
        <v>0</v>
      </c>
    </row>
    <row r="305" spans="2:54" s="213" customFormat="1" ht="13.15" customHeight="1" x14ac:dyDescent="0.2">
      <c r="B305" s="251" t="s">
        <v>1160</v>
      </c>
      <c r="C305" s="252"/>
      <c r="D305" s="253"/>
      <c r="E305" s="254" t="s">
        <v>1189</v>
      </c>
      <c r="F305" s="252"/>
      <c r="G305" s="252"/>
      <c r="H305" s="255" t="s">
        <v>1190</v>
      </c>
      <c r="I305" s="256">
        <v>40543</v>
      </c>
      <c r="J305" s="257">
        <v>10</v>
      </c>
      <c r="K305" s="258">
        <v>44912.830166821128</v>
      </c>
      <c r="L305" s="259">
        <v>0</v>
      </c>
      <c r="M305" s="259">
        <v>0</v>
      </c>
      <c r="N305" s="259">
        <v>0</v>
      </c>
      <c r="O305" s="259">
        <v>44912.830166821128</v>
      </c>
      <c r="P305" s="259">
        <v>0</v>
      </c>
      <c r="Q305" s="259">
        <v>0</v>
      </c>
      <c r="R305" s="259">
        <v>44912.830166821128</v>
      </c>
      <c r="S305" s="259">
        <v>19348.250067578003</v>
      </c>
      <c r="T305" s="260">
        <v>25564.580099243125</v>
      </c>
      <c r="U305" s="261">
        <v>0</v>
      </c>
      <c r="V305" s="259">
        <v>0</v>
      </c>
      <c r="W305" s="259">
        <v>0</v>
      </c>
      <c r="X305" s="259">
        <v>0</v>
      </c>
      <c r="Y305" s="259">
        <v>0</v>
      </c>
      <c r="Z305" s="259">
        <v>0</v>
      </c>
      <c r="AA305" s="259">
        <v>0</v>
      </c>
      <c r="AB305" s="259">
        <v>0</v>
      </c>
      <c r="AC305" s="259">
        <v>4491.2830166821132</v>
      </c>
      <c r="AD305" s="259">
        <v>-4491.2830166821132</v>
      </c>
      <c r="AE305" s="262">
        <v>4491.2830166821132</v>
      </c>
      <c r="AF305" s="258">
        <v>44912.830166821128</v>
      </c>
      <c r="AG305" s="259">
        <v>0</v>
      </c>
      <c r="AH305" s="259">
        <v>0</v>
      </c>
      <c r="AI305" s="259">
        <v>0</v>
      </c>
      <c r="AJ305" s="259">
        <v>44912.830166821128</v>
      </c>
      <c r="AK305" s="259">
        <v>0</v>
      </c>
      <c r="AL305" s="259">
        <v>0</v>
      </c>
      <c r="AM305" s="259">
        <v>44912.830166821128</v>
      </c>
      <c r="AN305" s="259">
        <v>14856.96705089589</v>
      </c>
      <c r="AO305" s="262">
        <v>30055.86311592524</v>
      </c>
      <c r="AP305" s="247"/>
      <c r="AQ305" s="263">
        <v>0</v>
      </c>
      <c r="AR305" s="264">
        <v>0</v>
      </c>
      <c r="AS305" s="264">
        <v>0</v>
      </c>
      <c r="AT305" s="264">
        <v>0</v>
      </c>
      <c r="AU305" s="264">
        <v>0</v>
      </c>
      <c r="AV305" s="264">
        <v>0</v>
      </c>
      <c r="AW305" s="264">
        <v>0</v>
      </c>
      <c r="AX305" s="264">
        <v>0</v>
      </c>
      <c r="AY305" s="264">
        <v>0</v>
      </c>
      <c r="AZ305" s="264">
        <v>0</v>
      </c>
      <c r="BA305" s="264">
        <v>30055.863115624681</v>
      </c>
      <c r="BB305" s="265">
        <v>0</v>
      </c>
    </row>
    <row r="306" spans="2:54" s="213" customFormat="1" ht="13.15" customHeight="1" x14ac:dyDescent="0.2">
      <c r="B306" s="251" t="s">
        <v>1160</v>
      </c>
      <c r="C306" s="252"/>
      <c r="D306" s="253"/>
      <c r="E306" s="254" t="s">
        <v>1191</v>
      </c>
      <c r="F306" s="252"/>
      <c r="G306" s="252"/>
      <c r="H306" s="255" t="s">
        <v>1192</v>
      </c>
      <c r="I306" s="256">
        <v>40543</v>
      </c>
      <c r="J306" s="257">
        <v>10</v>
      </c>
      <c r="K306" s="258">
        <v>44912.833063021317</v>
      </c>
      <c r="L306" s="259">
        <v>0</v>
      </c>
      <c r="M306" s="259">
        <v>0</v>
      </c>
      <c r="N306" s="259">
        <v>0</v>
      </c>
      <c r="O306" s="259">
        <v>44912.833063021317</v>
      </c>
      <c r="P306" s="259">
        <v>0</v>
      </c>
      <c r="Q306" s="259">
        <v>0</v>
      </c>
      <c r="R306" s="259">
        <v>44912.833063021317</v>
      </c>
      <c r="S306" s="259">
        <v>19348.250960573063</v>
      </c>
      <c r="T306" s="260">
        <v>25564.582102448254</v>
      </c>
      <c r="U306" s="261">
        <v>0</v>
      </c>
      <c r="V306" s="259">
        <v>0</v>
      </c>
      <c r="W306" s="259">
        <v>0</v>
      </c>
      <c r="X306" s="259">
        <v>0</v>
      </c>
      <c r="Y306" s="259">
        <v>0</v>
      </c>
      <c r="Z306" s="259">
        <v>0</v>
      </c>
      <c r="AA306" s="259">
        <v>0</v>
      </c>
      <c r="AB306" s="259">
        <v>0</v>
      </c>
      <c r="AC306" s="259">
        <v>4491.2833063021317</v>
      </c>
      <c r="AD306" s="259">
        <v>-4491.2833063021317</v>
      </c>
      <c r="AE306" s="262">
        <v>4491.2833063021317</v>
      </c>
      <c r="AF306" s="258">
        <v>44912.833063021317</v>
      </c>
      <c r="AG306" s="259">
        <v>0</v>
      </c>
      <c r="AH306" s="259">
        <v>0</v>
      </c>
      <c r="AI306" s="259">
        <v>0</v>
      </c>
      <c r="AJ306" s="259">
        <v>44912.833063021317</v>
      </c>
      <c r="AK306" s="259">
        <v>0</v>
      </c>
      <c r="AL306" s="259">
        <v>0</v>
      </c>
      <c r="AM306" s="259">
        <v>44912.833063021317</v>
      </c>
      <c r="AN306" s="259">
        <v>14856.967654270931</v>
      </c>
      <c r="AO306" s="262">
        <v>30055.865408750386</v>
      </c>
      <c r="AP306" s="247"/>
      <c r="AQ306" s="263">
        <v>0</v>
      </c>
      <c r="AR306" s="264">
        <v>0</v>
      </c>
      <c r="AS306" s="264">
        <v>0</v>
      </c>
      <c r="AT306" s="264">
        <v>0</v>
      </c>
      <c r="AU306" s="264">
        <v>0</v>
      </c>
      <c r="AV306" s="264">
        <v>0</v>
      </c>
      <c r="AW306" s="264">
        <v>0</v>
      </c>
      <c r="AX306" s="264">
        <v>0</v>
      </c>
      <c r="AY306" s="264">
        <v>0</v>
      </c>
      <c r="AZ306" s="264">
        <v>0</v>
      </c>
      <c r="BA306" s="264">
        <v>30055.865408449827</v>
      </c>
      <c r="BB306" s="265">
        <v>0</v>
      </c>
    </row>
    <row r="307" spans="2:54" s="213" customFormat="1" ht="13.15" customHeight="1" x14ac:dyDescent="0.2">
      <c r="B307" s="251" t="s">
        <v>1160</v>
      </c>
      <c r="C307" s="252"/>
      <c r="D307" s="253"/>
      <c r="E307" s="254" t="s">
        <v>1193</v>
      </c>
      <c r="F307" s="252"/>
      <c r="G307" s="252"/>
      <c r="H307" s="255" t="s">
        <v>1194</v>
      </c>
      <c r="I307" s="256">
        <v>40543</v>
      </c>
      <c r="J307" s="257">
        <v>10</v>
      </c>
      <c r="K307" s="258">
        <v>44912.833063021317</v>
      </c>
      <c r="L307" s="259">
        <v>0</v>
      </c>
      <c r="M307" s="259">
        <v>0</v>
      </c>
      <c r="N307" s="259">
        <v>0</v>
      </c>
      <c r="O307" s="259">
        <v>44912.833063021317</v>
      </c>
      <c r="P307" s="259">
        <v>0</v>
      </c>
      <c r="Q307" s="259">
        <v>0</v>
      </c>
      <c r="R307" s="259">
        <v>44912.833063021317</v>
      </c>
      <c r="S307" s="259">
        <v>19348.250960573063</v>
      </c>
      <c r="T307" s="260">
        <v>25564.582102448254</v>
      </c>
      <c r="U307" s="261">
        <v>0</v>
      </c>
      <c r="V307" s="259">
        <v>0</v>
      </c>
      <c r="W307" s="259">
        <v>0</v>
      </c>
      <c r="X307" s="259">
        <v>0</v>
      </c>
      <c r="Y307" s="259">
        <v>0</v>
      </c>
      <c r="Z307" s="259">
        <v>0</v>
      </c>
      <c r="AA307" s="259">
        <v>0</v>
      </c>
      <c r="AB307" s="259">
        <v>0</v>
      </c>
      <c r="AC307" s="259">
        <v>4491.2833063021317</v>
      </c>
      <c r="AD307" s="259">
        <v>-4491.2833063021317</v>
      </c>
      <c r="AE307" s="262">
        <v>4491.2833063021317</v>
      </c>
      <c r="AF307" s="258">
        <v>44912.833063021317</v>
      </c>
      <c r="AG307" s="259">
        <v>0</v>
      </c>
      <c r="AH307" s="259">
        <v>0</v>
      </c>
      <c r="AI307" s="259">
        <v>0</v>
      </c>
      <c r="AJ307" s="259">
        <v>44912.833063021317</v>
      </c>
      <c r="AK307" s="259">
        <v>0</v>
      </c>
      <c r="AL307" s="259">
        <v>0</v>
      </c>
      <c r="AM307" s="259">
        <v>44912.833063021317</v>
      </c>
      <c r="AN307" s="259">
        <v>14856.967654270931</v>
      </c>
      <c r="AO307" s="262">
        <v>30055.865408750386</v>
      </c>
      <c r="AP307" s="247"/>
      <c r="AQ307" s="263">
        <v>0</v>
      </c>
      <c r="AR307" s="264">
        <v>0</v>
      </c>
      <c r="AS307" s="264">
        <v>0</v>
      </c>
      <c r="AT307" s="264">
        <v>0</v>
      </c>
      <c r="AU307" s="264">
        <v>0</v>
      </c>
      <c r="AV307" s="264">
        <v>0</v>
      </c>
      <c r="AW307" s="264">
        <v>0</v>
      </c>
      <c r="AX307" s="264">
        <v>0</v>
      </c>
      <c r="AY307" s="264">
        <v>0</v>
      </c>
      <c r="AZ307" s="264">
        <v>0</v>
      </c>
      <c r="BA307" s="264">
        <v>30055.865408449827</v>
      </c>
      <c r="BB307" s="265">
        <v>0</v>
      </c>
    </row>
    <row r="308" spans="2:54" s="213" customFormat="1" ht="13.15" customHeight="1" x14ac:dyDescent="0.2">
      <c r="B308" s="251" t="s">
        <v>1160</v>
      </c>
      <c r="C308" s="252"/>
      <c r="D308" s="253"/>
      <c r="E308" s="254" t="s">
        <v>1195</v>
      </c>
      <c r="F308" s="252"/>
      <c r="G308" s="252"/>
      <c r="H308" s="255" t="s">
        <v>1196</v>
      </c>
      <c r="I308" s="256">
        <v>40543</v>
      </c>
      <c r="J308" s="257">
        <v>10</v>
      </c>
      <c r="K308" s="258">
        <v>44912.833063021317</v>
      </c>
      <c r="L308" s="259">
        <v>0</v>
      </c>
      <c r="M308" s="259">
        <v>0</v>
      </c>
      <c r="N308" s="259">
        <v>0</v>
      </c>
      <c r="O308" s="259">
        <v>44912.833063021317</v>
      </c>
      <c r="P308" s="259">
        <v>0</v>
      </c>
      <c r="Q308" s="259">
        <v>0</v>
      </c>
      <c r="R308" s="259">
        <v>44912.833063021317</v>
      </c>
      <c r="S308" s="259">
        <v>19348.250960573063</v>
      </c>
      <c r="T308" s="260">
        <v>25564.582102448254</v>
      </c>
      <c r="U308" s="261">
        <v>0</v>
      </c>
      <c r="V308" s="259">
        <v>0</v>
      </c>
      <c r="W308" s="259">
        <v>0</v>
      </c>
      <c r="X308" s="259">
        <v>0</v>
      </c>
      <c r="Y308" s="259">
        <v>0</v>
      </c>
      <c r="Z308" s="259">
        <v>0</v>
      </c>
      <c r="AA308" s="259">
        <v>0</v>
      </c>
      <c r="AB308" s="259">
        <v>0</v>
      </c>
      <c r="AC308" s="259">
        <v>4491.2833063021317</v>
      </c>
      <c r="AD308" s="259">
        <v>-4491.2833063021317</v>
      </c>
      <c r="AE308" s="262">
        <v>4491.2833063021317</v>
      </c>
      <c r="AF308" s="258">
        <v>44912.833063021317</v>
      </c>
      <c r="AG308" s="259">
        <v>0</v>
      </c>
      <c r="AH308" s="259">
        <v>0</v>
      </c>
      <c r="AI308" s="259">
        <v>0</v>
      </c>
      <c r="AJ308" s="259">
        <v>44912.833063021317</v>
      </c>
      <c r="AK308" s="259">
        <v>0</v>
      </c>
      <c r="AL308" s="259">
        <v>0</v>
      </c>
      <c r="AM308" s="259">
        <v>44912.833063021317</v>
      </c>
      <c r="AN308" s="259">
        <v>14856.967654270931</v>
      </c>
      <c r="AO308" s="262">
        <v>30055.865408750386</v>
      </c>
      <c r="AP308" s="247"/>
      <c r="AQ308" s="263">
        <v>0</v>
      </c>
      <c r="AR308" s="264">
        <v>0</v>
      </c>
      <c r="AS308" s="264">
        <v>0</v>
      </c>
      <c r="AT308" s="264">
        <v>0</v>
      </c>
      <c r="AU308" s="264">
        <v>0</v>
      </c>
      <c r="AV308" s="264">
        <v>0</v>
      </c>
      <c r="AW308" s="264">
        <v>0</v>
      </c>
      <c r="AX308" s="264">
        <v>0</v>
      </c>
      <c r="AY308" s="264">
        <v>0</v>
      </c>
      <c r="AZ308" s="264">
        <v>0</v>
      </c>
      <c r="BA308" s="264">
        <v>30055.865408449827</v>
      </c>
      <c r="BB308" s="265">
        <v>0</v>
      </c>
    </row>
    <row r="309" spans="2:54" s="213" customFormat="1" ht="13.15" customHeight="1" x14ac:dyDescent="0.2">
      <c r="B309" s="251" t="s">
        <v>1160</v>
      </c>
      <c r="C309" s="252"/>
      <c r="D309" s="253"/>
      <c r="E309" s="254" t="s">
        <v>1197</v>
      </c>
      <c r="F309" s="252"/>
      <c r="G309" s="252"/>
      <c r="H309" s="255" t="s">
        <v>1198</v>
      </c>
      <c r="I309" s="256">
        <v>40543</v>
      </c>
      <c r="J309" s="257">
        <v>10</v>
      </c>
      <c r="K309" s="258">
        <v>44912.833063021317</v>
      </c>
      <c r="L309" s="259">
        <v>0</v>
      </c>
      <c r="M309" s="259">
        <v>0</v>
      </c>
      <c r="N309" s="259">
        <v>0</v>
      </c>
      <c r="O309" s="259">
        <v>44912.833063021317</v>
      </c>
      <c r="P309" s="259">
        <v>0</v>
      </c>
      <c r="Q309" s="259">
        <v>0</v>
      </c>
      <c r="R309" s="259">
        <v>44912.833063021317</v>
      </c>
      <c r="S309" s="259">
        <v>19348.250960573063</v>
      </c>
      <c r="T309" s="260">
        <v>25564.582102448254</v>
      </c>
      <c r="U309" s="261">
        <v>0</v>
      </c>
      <c r="V309" s="259">
        <v>0</v>
      </c>
      <c r="W309" s="259">
        <v>0</v>
      </c>
      <c r="X309" s="259">
        <v>0</v>
      </c>
      <c r="Y309" s="259">
        <v>0</v>
      </c>
      <c r="Z309" s="259">
        <v>0</v>
      </c>
      <c r="AA309" s="259">
        <v>0</v>
      </c>
      <c r="AB309" s="259">
        <v>0</v>
      </c>
      <c r="AC309" s="259">
        <v>4491.2833063021317</v>
      </c>
      <c r="AD309" s="259">
        <v>-4491.2833063021317</v>
      </c>
      <c r="AE309" s="262">
        <v>4491.2833063021317</v>
      </c>
      <c r="AF309" s="258">
        <v>44912.833063021317</v>
      </c>
      <c r="AG309" s="259">
        <v>0</v>
      </c>
      <c r="AH309" s="259">
        <v>0</v>
      </c>
      <c r="AI309" s="259">
        <v>0</v>
      </c>
      <c r="AJ309" s="259">
        <v>44912.833063021317</v>
      </c>
      <c r="AK309" s="259">
        <v>0</v>
      </c>
      <c r="AL309" s="259">
        <v>0</v>
      </c>
      <c r="AM309" s="259">
        <v>44912.833063021317</v>
      </c>
      <c r="AN309" s="259">
        <v>14856.967654270931</v>
      </c>
      <c r="AO309" s="262">
        <v>30055.865408750386</v>
      </c>
      <c r="AP309" s="247"/>
      <c r="AQ309" s="263">
        <v>0</v>
      </c>
      <c r="AR309" s="264">
        <v>0</v>
      </c>
      <c r="AS309" s="264">
        <v>0</v>
      </c>
      <c r="AT309" s="264">
        <v>0</v>
      </c>
      <c r="AU309" s="264">
        <v>0</v>
      </c>
      <c r="AV309" s="264">
        <v>0</v>
      </c>
      <c r="AW309" s="264">
        <v>0</v>
      </c>
      <c r="AX309" s="264">
        <v>0</v>
      </c>
      <c r="AY309" s="264">
        <v>0</v>
      </c>
      <c r="AZ309" s="264">
        <v>0</v>
      </c>
      <c r="BA309" s="264">
        <v>30055.865408449827</v>
      </c>
      <c r="BB309" s="265">
        <v>0</v>
      </c>
    </row>
    <row r="310" spans="2:54" s="213" customFormat="1" ht="13.15" customHeight="1" x14ac:dyDescent="0.2">
      <c r="B310" s="251" t="s">
        <v>668</v>
      </c>
      <c r="C310" s="252"/>
      <c r="D310" s="253"/>
      <c r="E310" s="254" t="s">
        <v>1199</v>
      </c>
      <c r="F310" s="252"/>
      <c r="G310" s="252"/>
      <c r="H310" s="255" t="s">
        <v>1200</v>
      </c>
      <c r="I310" s="256">
        <v>40543</v>
      </c>
      <c r="J310" s="257">
        <v>50</v>
      </c>
      <c r="K310" s="258">
        <v>36012.801204819276</v>
      </c>
      <c r="L310" s="259">
        <v>36012.801204819276</v>
      </c>
      <c r="M310" s="259">
        <v>0</v>
      </c>
      <c r="N310" s="259">
        <v>0</v>
      </c>
      <c r="O310" s="259">
        <v>0</v>
      </c>
      <c r="P310" s="259">
        <v>0</v>
      </c>
      <c r="Q310" s="259">
        <v>0</v>
      </c>
      <c r="R310" s="259">
        <v>0</v>
      </c>
      <c r="S310" s="259">
        <v>0</v>
      </c>
      <c r="T310" s="260">
        <v>0</v>
      </c>
      <c r="U310" s="261">
        <v>0</v>
      </c>
      <c r="V310" s="259">
        <v>0</v>
      </c>
      <c r="W310" s="259">
        <v>0</v>
      </c>
      <c r="X310" s="259">
        <v>0</v>
      </c>
      <c r="Y310" s="259">
        <v>0</v>
      </c>
      <c r="Z310" s="259">
        <v>0</v>
      </c>
      <c r="AA310" s="259">
        <v>0</v>
      </c>
      <c r="AB310" s="259">
        <v>0</v>
      </c>
      <c r="AC310" s="259">
        <v>0</v>
      </c>
      <c r="AD310" s="259">
        <v>0</v>
      </c>
      <c r="AE310" s="262">
        <v>0</v>
      </c>
      <c r="AF310" s="258">
        <v>36012.801204819276</v>
      </c>
      <c r="AG310" s="259">
        <v>36012.801204819276</v>
      </c>
      <c r="AH310" s="259">
        <v>0</v>
      </c>
      <c r="AI310" s="259">
        <v>0</v>
      </c>
      <c r="AJ310" s="259">
        <v>0</v>
      </c>
      <c r="AK310" s="259">
        <v>0</v>
      </c>
      <c r="AL310" s="259">
        <v>0</v>
      </c>
      <c r="AM310" s="259">
        <v>0</v>
      </c>
      <c r="AN310" s="259">
        <v>0</v>
      </c>
      <c r="AO310" s="262">
        <v>0</v>
      </c>
      <c r="AP310" s="247"/>
      <c r="AQ310" s="263">
        <v>0</v>
      </c>
      <c r="AR310" s="264">
        <v>0</v>
      </c>
      <c r="AS310" s="264">
        <v>0</v>
      </c>
      <c r="AT310" s="264">
        <v>0</v>
      </c>
      <c r="AU310" s="264">
        <v>0</v>
      </c>
      <c r="AV310" s="264">
        <v>0</v>
      </c>
      <c r="AW310" s="264">
        <v>0</v>
      </c>
      <c r="AX310" s="264">
        <v>0</v>
      </c>
      <c r="AY310" s="264">
        <v>0</v>
      </c>
      <c r="AZ310" s="264">
        <v>0</v>
      </c>
      <c r="BA310" s="264">
        <v>0</v>
      </c>
      <c r="BB310" s="265">
        <v>0</v>
      </c>
    </row>
    <row r="311" spans="2:54" s="213" customFormat="1" ht="13.15" customHeight="1" x14ac:dyDescent="0.2">
      <c r="B311" s="251" t="s">
        <v>863</v>
      </c>
      <c r="C311" s="252"/>
      <c r="D311" s="253"/>
      <c r="E311" s="254" t="s">
        <v>1201</v>
      </c>
      <c r="F311" s="252"/>
      <c r="G311" s="252"/>
      <c r="H311" s="255" t="s">
        <v>1202</v>
      </c>
      <c r="I311" s="256">
        <v>40543</v>
      </c>
      <c r="J311" s="257">
        <v>7</v>
      </c>
      <c r="K311" s="258">
        <v>82989.747451343836</v>
      </c>
      <c r="L311" s="259">
        <v>82989.747451343836</v>
      </c>
      <c r="M311" s="259">
        <v>0</v>
      </c>
      <c r="N311" s="259">
        <v>0</v>
      </c>
      <c r="O311" s="259">
        <v>0</v>
      </c>
      <c r="P311" s="259">
        <v>0</v>
      </c>
      <c r="Q311" s="259">
        <v>0</v>
      </c>
      <c r="R311" s="259">
        <v>0</v>
      </c>
      <c r="S311" s="259">
        <v>0</v>
      </c>
      <c r="T311" s="260">
        <v>0</v>
      </c>
      <c r="U311" s="261">
        <v>0</v>
      </c>
      <c r="V311" s="259">
        <v>0</v>
      </c>
      <c r="W311" s="259">
        <v>0</v>
      </c>
      <c r="X311" s="259">
        <v>0</v>
      </c>
      <c r="Y311" s="259">
        <v>0</v>
      </c>
      <c r="Z311" s="259">
        <v>0</v>
      </c>
      <c r="AA311" s="259">
        <v>0</v>
      </c>
      <c r="AB311" s="259">
        <v>0</v>
      </c>
      <c r="AC311" s="259">
        <v>0</v>
      </c>
      <c r="AD311" s="259">
        <v>0</v>
      </c>
      <c r="AE311" s="262">
        <v>0</v>
      </c>
      <c r="AF311" s="258">
        <v>82989.747451343836</v>
      </c>
      <c r="AG311" s="259">
        <v>82989.747451343836</v>
      </c>
      <c r="AH311" s="259">
        <v>0</v>
      </c>
      <c r="AI311" s="259">
        <v>0</v>
      </c>
      <c r="AJ311" s="259">
        <v>0</v>
      </c>
      <c r="AK311" s="259">
        <v>0</v>
      </c>
      <c r="AL311" s="259">
        <v>0</v>
      </c>
      <c r="AM311" s="259">
        <v>0</v>
      </c>
      <c r="AN311" s="259">
        <v>0</v>
      </c>
      <c r="AO311" s="262">
        <v>0</v>
      </c>
      <c r="AP311" s="247"/>
      <c r="AQ311" s="263">
        <v>0</v>
      </c>
      <c r="AR311" s="264">
        <v>0</v>
      </c>
      <c r="AS311" s="264">
        <v>0</v>
      </c>
      <c r="AT311" s="264">
        <v>0</v>
      </c>
      <c r="AU311" s="264">
        <v>0</v>
      </c>
      <c r="AV311" s="264">
        <v>0</v>
      </c>
      <c r="AW311" s="264">
        <v>0</v>
      </c>
      <c r="AX311" s="264">
        <v>0</v>
      </c>
      <c r="AY311" s="264">
        <v>0</v>
      </c>
      <c r="AZ311" s="264">
        <v>0</v>
      </c>
      <c r="BA311" s="264">
        <v>0</v>
      </c>
      <c r="BB311" s="265">
        <v>0</v>
      </c>
    </row>
    <row r="312" spans="2:54" s="213" customFormat="1" ht="13.15" customHeight="1" x14ac:dyDescent="0.2">
      <c r="B312" s="251" t="s">
        <v>772</v>
      </c>
      <c r="C312" s="252"/>
      <c r="D312" s="253"/>
      <c r="E312" s="254" t="s">
        <v>1203</v>
      </c>
      <c r="F312" s="252"/>
      <c r="G312" s="252"/>
      <c r="H312" s="255" t="s">
        <v>1204</v>
      </c>
      <c r="I312" s="256">
        <v>40543</v>
      </c>
      <c r="J312" s="257">
        <v>30</v>
      </c>
      <c r="K312" s="258">
        <v>120410.10194624653</v>
      </c>
      <c r="L312" s="259">
        <v>120410.10194624653</v>
      </c>
      <c r="M312" s="259">
        <v>0</v>
      </c>
      <c r="N312" s="259">
        <v>0</v>
      </c>
      <c r="O312" s="259">
        <v>0</v>
      </c>
      <c r="P312" s="259">
        <v>0</v>
      </c>
      <c r="Q312" s="259">
        <v>0</v>
      </c>
      <c r="R312" s="259">
        <v>0</v>
      </c>
      <c r="S312" s="259">
        <v>0</v>
      </c>
      <c r="T312" s="260">
        <v>0</v>
      </c>
      <c r="U312" s="261">
        <v>0</v>
      </c>
      <c r="V312" s="259">
        <v>0</v>
      </c>
      <c r="W312" s="259">
        <v>0</v>
      </c>
      <c r="X312" s="259">
        <v>0</v>
      </c>
      <c r="Y312" s="259">
        <v>0</v>
      </c>
      <c r="Z312" s="259">
        <v>0</v>
      </c>
      <c r="AA312" s="259">
        <v>0</v>
      </c>
      <c r="AB312" s="259">
        <v>0</v>
      </c>
      <c r="AC312" s="259">
        <v>0</v>
      </c>
      <c r="AD312" s="259">
        <v>0</v>
      </c>
      <c r="AE312" s="262">
        <v>0</v>
      </c>
      <c r="AF312" s="258">
        <v>120410.10194624653</v>
      </c>
      <c r="AG312" s="259">
        <v>120410.10194624653</v>
      </c>
      <c r="AH312" s="259">
        <v>0</v>
      </c>
      <c r="AI312" s="259">
        <v>0</v>
      </c>
      <c r="AJ312" s="259">
        <v>0</v>
      </c>
      <c r="AK312" s="259">
        <v>0</v>
      </c>
      <c r="AL312" s="259">
        <v>0</v>
      </c>
      <c r="AM312" s="259">
        <v>0</v>
      </c>
      <c r="AN312" s="259">
        <v>0</v>
      </c>
      <c r="AO312" s="262">
        <v>0</v>
      </c>
      <c r="AP312" s="247"/>
      <c r="AQ312" s="263">
        <v>0</v>
      </c>
      <c r="AR312" s="264">
        <v>0</v>
      </c>
      <c r="AS312" s="264">
        <v>0</v>
      </c>
      <c r="AT312" s="264">
        <v>0</v>
      </c>
      <c r="AU312" s="264">
        <v>0</v>
      </c>
      <c r="AV312" s="264">
        <v>0</v>
      </c>
      <c r="AW312" s="264">
        <v>0</v>
      </c>
      <c r="AX312" s="264">
        <v>0</v>
      </c>
      <c r="AY312" s="264">
        <v>0</v>
      </c>
      <c r="AZ312" s="264">
        <v>0</v>
      </c>
      <c r="BA312" s="264">
        <v>0</v>
      </c>
      <c r="BB312" s="265">
        <v>0</v>
      </c>
    </row>
    <row r="313" spans="2:54" s="213" customFormat="1" ht="13.15" customHeight="1" x14ac:dyDescent="0.2">
      <c r="B313" s="251" t="s">
        <v>772</v>
      </c>
      <c r="C313" s="252"/>
      <c r="D313" s="253"/>
      <c r="E313" s="254" t="s">
        <v>1205</v>
      </c>
      <c r="F313" s="252"/>
      <c r="G313" s="252"/>
      <c r="H313" s="255" t="s">
        <v>1206</v>
      </c>
      <c r="I313" s="256">
        <v>40543</v>
      </c>
      <c r="J313" s="257">
        <v>30</v>
      </c>
      <c r="K313" s="258">
        <v>17327.096848934198</v>
      </c>
      <c r="L313" s="259">
        <v>17327.096848934198</v>
      </c>
      <c r="M313" s="259">
        <v>0</v>
      </c>
      <c r="N313" s="259">
        <v>0</v>
      </c>
      <c r="O313" s="259">
        <v>0</v>
      </c>
      <c r="P313" s="259">
        <v>0</v>
      </c>
      <c r="Q313" s="259">
        <v>0</v>
      </c>
      <c r="R313" s="259">
        <v>0</v>
      </c>
      <c r="S313" s="259">
        <v>0</v>
      </c>
      <c r="T313" s="260">
        <v>0</v>
      </c>
      <c r="U313" s="261">
        <v>0</v>
      </c>
      <c r="V313" s="259">
        <v>0</v>
      </c>
      <c r="W313" s="259">
        <v>0</v>
      </c>
      <c r="X313" s="259">
        <v>0</v>
      </c>
      <c r="Y313" s="259">
        <v>0</v>
      </c>
      <c r="Z313" s="259">
        <v>0</v>
      </c>
      <c r="AA313" s="259">
        <v>0</v>
      </c>
      <c r="AB313" s="259">
        <v>0</v>
      </c>
      <c r="AC313" s="259">
        <v>0</v>
      </c>
      <c r="AD313" s="259">
        <v>0</v>
      </c>
      <c r="AE313" s="262">
        <v>0</v>
      </c>
      <c r="AF313" s="258">
        <v>17327.096848934198</v>
      </c>
      <c r="AG313" s="259">
        <v>17327.096848934198</v>
      </c>
      <c r="AH313" s="259">
        <v>0</v>
      </c>
      <c r="AI313" s="259">
        <v>0</v>
      </c>
      <c r="AJ313" s="259">
        <v>0</v>
      </c>
      <c r="AK313" s="259">
        <v>0</v>
      </c>
      <c r="AL313" s="259">
        <v>0</v>
      </c>
      <c r="AM313" s="259">
        <v>0</v>
      </c>
      <c r="AN313" s="259">
        <v>0</v>
      </c>
      <c r="AO313" s="262">
        <v>0</v>
      </c>
      <c r="AP313" s="247"/>
      <c r="AQ313" s="263">
        <v>0</v>
      </c>
      <c r="AR313" s="264">
        <v>0</v>
      </c>
      <c r="AS313" s="264">
        <v>0</v>
      </c>
      <c r="AT313" s="264">
        <v>0</v>
      </c>
      <c r="AU313" s="264">
        <v>0</v>
      </c>
      <c r="AV313" s="264">
        <v>0</v>
      </c>
      <c r="AW313" s="264">
        <v>0</v>
      </c>
      <c r="AX313" s="264">
        <v>0</v>
      </c>
      <c r="AY313" s="264">
        <v>0</v>
      </c>
      <c r="AZ313" s="264">
        <v>0</v>
      </c>
      <c r="BA313" s="264">
        <v>0</v>
      </c>
      <c r="BB313" s="265">
        <v>0</v>
      </c>
    </row>
    <row r="314" spans="2:54" s="213" customFormat="1" ht="13.15" customHeight="1" x14ac:dyDescent="0.2">
      <c r="B314" s="251" t="s">
        <v>772</v>
      </c>
      <c r="C314" s="252"/>
      <c r="D314" s="253"/>
      <c r="E314" s="254" t="s">
        <v>1207</v>
      </c>
      <c r="F314" s="252"/>
      <c r="G314" s="252"/>
      <c r="H314" s="255" t="s">
        <v>1208</v>
      </c>
      <c r="I314" s="256">
        <v>40543</v>
      </c>
      <c r="J314" s="257">
        <v>30</v>
      </c>
      <c r="K314" s="258">
        <v>20015.639481000926</v>
      </c>
      <c r="L314" s="259">
        <v>20015.639481000926</v>
      </c>
      <c r="M314" s="259">
        <v>0</v>
      </c>
      <c r="N314" s="259">
        <v>0</v>
      </c>
      <c r="O314" s="259">
        <v>0</v>
      </c>
      <c r="P314" s="259">
        <v>0</v>
      </c>
      <c r="Q314" s="259">
        <v>0</v>
      </c>
      <c r="R314" s="259">
        <v>0</v>
      </c>
      <c r="S314" s="259">
        <v>0</v>
      </c>
      <c r="T314" s="260">
        <v>0</v>
      </c>
      <c r="U314" s="261">
        <v>0</v>
      </c>
      <c r="V314" s="259">
        <v>0</v>
      </c>
      <c r="W314" s="259">
        <v>0</v>
      </c>
      <c r="X314" s="259">
        <v>0</v>
      </c>
      <c r="Y314" s="259">
        <v>0</v>
      </c>
      <c r="Z314" s="259">
        <v>0</v>
      </c>
      <c r="AA314" s="259">
        <v>0</v>
      </c>
      <c r="AB314" s="259">
        <v>0</v>
      </c>
      <c r="AC314" s="259">
        <v>0</v>
      </c>
      <c r="AD314" s="259">
        <v>0</v>
      </c>
      <c r="AE314" s="262">
        <v>0</v>
      </c>
      <c r="AF314" s="258">
        <v>20015.639481000926</v>
      </c>
      <c r="AG314" s="259">
        <v>20015.639481000926</v>
      </c>
      <c r="AH314" s="259">
        <v>0</v>
      </c>
      <c r="AI314" s="259">
        <v>0</v>
      </c>
      <c r="AJ314" s="259">
        <v>0</v>
      </c>
      <c r="AK314" s="259">
        <v>0</v>
      </c>
      <c r="AL314" s="259">
        <v>0</v>
      </c>
      <c r="AM314" s="259">
        <v>0</v>
      </c>
      <c r="AN314" s="259">
        <v>0</v>
      </c>
      <c r="AO314" s="262">
        <v>0</v>
      </c>
      <c r="AP314" s="247"/>
      <c r="AQ314" s="263">
        <v>0</v>
      </c>
      <c r="AR314" s="264">
        <v>0</v>
      </c>
      <c r="AS314" s="264">
        <v>0</v>
      </c>
      <c r="AT314" s="264">
        <v>0</v>
      </c>
      <c r="AU314" s="264">
        <v>0</v>
      </c>
      <c r="AV314" s="264">
        <v>0</v>
      </c>
      <c r="AW314" s="264">
        <v>0</v>
      </c>
      <c r="AX314" s="264">
        <v>0</v>
      </c>
      <c r="AY314" s="264">
        <v>0</v>
      </c>
      <c r="AZ314" s="264">
        <v>0</v>
      </c>
      <c r="BA314" s="264">
        <v>0</v>
      </c>
      <c r="BB314" s="265">
        <v>0</v>
      </c>
    </row>
    <row r="315" spans="2:54" s="213" customFormat="1" ht="13.15" customHeight="1" x14ac:dyDescent="0.2">
      <c r="B315" s="251" t="s">
        <v>772</v>
      </c>
      <c r="C315" s="252"/>
      <c r="D315" s="253"/>
      <c r="E315" s="254" t="s">
        <v>1209</v>
      </c>
      <c r="F315" s="252"/>
      <c r="G315" s="252"/>
      <c r="H315" s="255" t="s">
        <v>1210</v>
      </c>
      <c r="I315" s="256">
        <v>40543</v>
      </c>
      <c r="J315" s="257">
        <v>30</v>
      </c>
      <c r="K315" s="258">
        <v>30660.449490268766</v>
      </c>
      <c r="L315" s="259">
        <v>30660.449490268766</v>
      </c>
      <c r="M315" s="259">
        <v>0</v>
      </c>
      <c r="N315" s="259">
        <v>0</v>
      </c>
      <c r="O315" s="259">
        <v>0</v>
      </c>
      <c r="P315" s="259">
        <v>0</v>
      </c>
      <c r="Q315" s="259">
        <v>0</v>
      </c>
      <c r="R315" s="259">
        <v>0</v>
      </c>
      <c r="S315" s="259">
        <v>0</v>
      </c>
      <c r="T315" s="260">
        <v>0</v>
      </c>
      <c r="U315" s="261">
        <v>0</v>
      </c>
      <c r="V315" s="259">
        <v>0</v>
      </c>
      <c r="W315" s="259">
        <v>0</v>
      </c>
      <c r="X315" s="259">
        <v>0</v>
      </c>
      <c r="Y315" s="259">
        <v>0</v>
      </c>
      <c r="Z315" s="259">
        <v>0</v>
      </c>
      <c r="AA315" s="259">
        <v>0</v>
      </c>
      <c r="AB315" s="259">
        <v>0</v>
      </c>
      <c r="AC315" s="259">
        <v>0</v>
      </c>
      <c r="AD315" s="259">
        <v>0</v>
      </c>
      <c r="AE315" s="262">
        <v>0</v>
      </c>
      <c r="AF315" s="258">
        <v>30660.449490268766</v>
      </c>
      <c r="AG315" s="259">
        <v>30660.449490268766</v>
      </c>
      <c r="AH315" s="259">
        <v>0</v>
      </c>
      <c r="AI315" s="259">
        <v>0</v>
      </c>
      <c r="AJ315" s="259">
        <v>0</v>
      </c>
      <c r="AK315" s="259">
        <v>0</v>
      </c>
      <c r="AL315" s="259">
        <v>0</v>
      </c>
      <c r="AM315" s="259">
        <v>0</v>
      </c>
      <c r="AN315" s="259">
        <v>0</v>
      </c>
      <c r="AO315" s="262">
        <v>0</v>
      </c>
      <c r="AP315" s="247"/>
      <c r="AQ315" s="263">
        <v>0</v>
      </c>
      <c r="AR315" s="264">
        <v>0</v>
      </c>
      <c r="AS315" s="264">
        <v>0</v>
      </c>
      <c r="AT315" s="264">
        <v>0</v>
      </c>
      <c r="AU315" s="264">
        <v>0</v>
      </c>
      <c r="AV315" s="264">
        <v>0</v>
      </c>
      <c r="AW315" s="264">
        <v>0</v>
      </c>
      <c r="AX315" s="264">
        <v>0</v>
      </c>
      <c r="AY315" s="264">
        <v>0</v>
      </c>
      <c r="AZ315" s="264">
        <v>0</v>
      </c>
      <c r="BA315" s="264">
        <v>0</v>
      </c>
      <c r="BB315" s="265">
        <v>0</v>
      </c>
    </row>
    <row r="316" spans="2:54" s="213" customFormat="1" ht="13.15" customHeight="1" x14ac:dyDescent="0.2">
      <c r="B316" s="251" t="s">
        <v>817</v>
      </c>
      <c r="C316" s="252"/>
      <c r="D316" s="253"/>
      <c r="E316" s="254" t="s">
        <v>1211</v>
      </c>
      <c r="F316" s="252"/>
      <c r="G316" s="252"/>
      <c r="H316" s="255" t="s">
        <v>1212</v>
      </c>
      <c r="I316" s="256">
        <v>40817</v>
      </c>
      <c r="J316" s="257">
        <v>7</v>
      </c>
      <c r="K316" s="258">
        <v>60304.29796107507</v>
      </c>
      <c r="L316" s="259">
        <v>60304.29796107507</v>
      </c>
      <c r="M316" s="259">
        <v>0</v>
      </c>
      <c r="N316" s="259">
        <v>0</v>
      </c>
      <c r="O316" s="259">
        <v>0</v>
      </c>
      <c r="P316" s="259">
        <v>0</v>
      </c>
      <c r="Q316" s="259">
        <v>0</v>
      </c>
      <c r="R316" s="259">
        <v>0</v>
      </c>
      <c r="S316" s="259">
        <v>0</v>
      </c>
      <c r="T316" s="260">
        <v>0</v>
      </c>
      <c r="U316" s="261">
        <v>0</v>
      </c>
      <c r="V316" s="259">
        <v>0</v>
      </c>
      <c r="W316" s="259">
        <v>0</v>
      </c>
      <c r="X316" s="259">
        <v>0</v>
      </c>
      <c r="Y316" s="259">
        <v>0</v>
      </c>
      <c r="Z316" s="259">
        <v>0</v>
      </c>
      <c r="AA316" s="259">
        <v>0</v>
      </c>
      <c r="AB316" s="259">
        <v>0</v>
      </c>
      <c r="AC316" s="259">
        <v>0</v>
      </c>
      <c r="AD316" s="259">
        <v>0</v>
      </c>
      <c r="AE316" s="262">
        <v>0</v>
      </c>
      <c r="AF316" s="258">
        <v>60304.29796107507</v>
      </c>
      <c r="AG316" s="259">
        <v>60304.29796107507</v>
      </c>
      <c r="AH316" s="259">
        <v>0</v>
      </c>
      <c r="AI316" s="259">
        <v>0</v>
      </c>
      <c r="AJ316" s="259">
        <v>0</v>
      </c>
      <c r="AK316" s="259">
        <v>0</v>
      </c>
      <c r="AL316" s="259">
        <v>0</v>
      </c>
      <c r="AM316" s="259">
        <v>0</v>
      </c>
      <c r="AN316" s="259">
        <v>0</v>
      </c>
      <c r="AO316" s="262">
        <v>0</v>
      </c>
      <c r="AP316" s="247"/>
      <c r="AQ316" s="263">
        <v>0</v>
      </c>
      <c r="AR316" s="264">
        <v>0</v>
      </c>
      <c r="AS316" s="264">
        <v>0</v>
      </c>
      <c r="AT316" s="264">
        <v>0</v>
      </c>
      <c r="AU316" s="264">
        <v>0</v>
      </c>
      <c r="AV316" s="264">
        <v>0</v>
      </c>
      <c r="AW316" s="264">
        <v>0</v>
      </c>
      <c r="AX316" s="264">
        <v>0</v>
      </c>
      <c r="AY316" s="264">
        <v>0</v>
      </c>
      <c r="AZ316" s="264">
        <v>0</v>
      </c>
      <c r="BA316" s="264">
        <v>0</v>
      </c>
      <c r="BB316" s="265">
        <v>0</v>
      </c>
    </row>
    <row r="317" spans="2:54" s="213" customFormat="1" ht="13.15" customHeight="1" x14ac:dyDescent="0.2">
      <c r="B317" s="251" t="s">
        <v>772</v>
      </c>
      <c r="C317" s="252"/>
      <c r="D317" s="253"/>
      <c r="E317" s="254" t="s">
        <v>1213</v>
      </c>
      <c r="F317" s="252"/>
      <c r="G317" s="252"/>
      <c r="H317" s="255" t="s">
        <v>1214</v>
      </c>
      <c r="I317" s="256">
        <v>41262</v>
      </c>
      <c r="J317" s="257">
        <v>30</v>
      </c>
      <c r="K317" s="258">
        <v>12830.166821130677</v>
      </c>
      <c r="L317" s="259">
        <v>0</v>
      </c>
      <c r="M317" s="259">
        <v>0</v>
      </c>
      <c r="N317" s="259">
        <v>0</v>
      </c>
      <c r="O317" s="259">
        <v>12830.166821130677</v>
      </c>
      <c r="P317" s="259">
        <v>0</v>
      </c>
      <c r="Q317" s="259">
        <v>0</v>
      </c>
      <c r="R317" s="259">
        <v>12830.166821130677</v>
      </c>
      <c r="S317" s="259">
        <v>1283.0166821130676</v>
      </c>
      <c r="T317" s="260">
        <v>11547.150139017609</v>
      </c>
      <c r="U317" s="261">
        <v>0</v>
      </c>
      <c r="V317" s="259">
        <v>0</v>
      </c>
      <c r="W317" s="259">
        <v>0</v>
      </c>
      <c r="X317" s="259">
        <v>0</v>
      </c>
      <c r="Y317" s="259">
        <v>0</v>
      </c>
      <c r="Z317" s="259">
        <v>0</v>
      </c>
      <c r="AA317" s="259">
        <v>0</v>
      </c>
      <c r="AB317" s="259">
        <v>0</v>
      </c>
      <c r="AC317" s="259">
        <v>427.67222737102259</v>
      </c>
      <c r="AD317" s="259">
        <v>-427.67222737102259</v>
      </c>
      <c r="AE317" s="262">
        <v>427.67222737102259</v>
      </c>
      <c r="AF317" s="258">
        <v>12830.166821130677</v>
      </c>
      <c r="AG317" s="259">
        <v>0</v>
      </c>
      <c r="AH317" s="259">
        <v>0</v>
      </c>
      <c r="AI317" s="259">
        <v>0</v>
      </c>
      <c r="AJ317" s="259">
        <v>12830.166821130677</v>
      </c>
      <c r="AK317" s="259">
        <v>0</v>
      </c>
      <c r="AL317" s="259">
        <v>0</v>
      </c>
      <c r="AM317" s="259">
        <v>12830.166821130677</v>
      </c>
      <c r="AN317" s="259">
        <v>855.34445474204506</v>
      </c>
      <c r="AO317" s="262">
        <v>11974.822366388631</v>
      </c>
      <c r="AP317" s="247"/>
      <c r="AQ317" s="263">
        <v>0</v>
      </c>
      <c r="AR317" s="264">
        <v>0</v>
      </c>
      <c r="AS317" s="264">
        <v>0</v>
      </c>
      <c r="AT317" s="264">
        <v>0</v>
      </c>
      <c r="AU317" s="264">
        <v>0</v>
      </c>
      <c r="AV317" s="264">
        <v>0</v>
      </c>
      <c r="AW317" s="264">
        <v>0</v>
      </c>
      <c r="AX317" s="264">
        <v>0</v>
      </c>
      <c r="AY317" s="264">
        <v>0</v>
      </c>
      <c r="AZ317" s="264">
        <v>0</v>
      </c>
      <c r="BA317" s="264">
        <v>11974.822366268883</v>
      </c>
      <c r="BB317" s="265">
        <v>0</v>
      </c>
    </row>
    <row r="318" spans="2:54" s="213" customFormat="1" ht="13.15" customHeight="1" x14ac:dyDescent="0.2">
      <c r="B318" s="251" t="s">
        <v>655</v>
      </c>
      <c r="C318" s="252"/>
      <c r="D318" s="253"/>
      <c r="E318" s="254" t="s">
        <v>1215</v>
      </c>
      <c r="F318" s="252"/>
      <c r="G318" s="252"/>
      <c r="H318" s="255" t="s">
        <v>1216</v>
      </c>
      <c r="I318" s="256">
        <v>41262</v>
      </c>
      <c r="J318" s="257">
        <v>50</v>
      </c>
      <c r="K318" s="258">
        <v>6082.0203892493055</v>
      </c>
      <c r="L318" s="259">
        <v>0</v>
      </c>
      <c r="M318" s="259">
        <v>0</v>
      </c>
      <c r="N318" s="259">
        <v>0</v>
      </c>
      <c r="O318" s="259">
        <v>6082.0203892493055</v>
      </c>
      <c r="P318" s="259">
        <v>0</v>
      </c>
      <c r="Q318" s="259">
        <v>0</v>
      </c>
      <c r="R318" s="259">
        <v>6082.0203892493055</v>
      </c>
      <c r="S318" s="259">
        <v>364.92122335495833</v>
      </c>
      <c r="T318" s="260">
        <v>5717.0991658943476</v>
      </c>
      <c r="U318" s="261">
        <v>0</v>
      </c>
      <c r="V318" s="259">
        <v>0</v>
      </c>
      <c r="W318" s="259">
        <v>0</v>
      </c>
      <c r="X318" s="259">
        <v>0</v>
      </c>
      <c r="Y318" s="259">
        <v>0</v>
      </c>
      <c r="Z318" s="259">
        <v>0</v>
      </c>
      <c r="AA318" s="259">
        <v>0</v>
      </c>
      <c r="AB318" s="259">
        <v>0</v>
      </c>
      <c r="AC318" s="259">
        <v>121.64040778498611</v>
      </c>
      <c r="AD318" s="259">
        <v>-121.64040778498611</v>
      </c>
      <c r="AE318" s="262">
        <v>121.64040778498611</v>
      </c>
      <c r="AF318" s="258">
        <v>6082.0203892493055</v>
      </c>
      <c r="AG318" s="259">
        <v>0</v>
      </c>
      <c r="AH318" s="259">
        <v>0</v>
      </c>
      <c r="AI318" s="259">
        <v>0</v>
      </c>
      <c r="AJ318" s="259">
        <v>6082.0203892493055</v>
      </c>
      <c r="AK318" s="259">
        <v>0</v>
      </c>
      <c r="AL318" s="259">
        <v>0</v>
      </c>
      <c r="AM318" s="259">
        <v>6082.0203892493055</v>
      </c>
      <c r="AN318" s="259">
        <v>243.28081556997222</v>
      </c>
      <c r="AO318" s="262">
        <v>5838.7395736793333</v>
      </c>
      <c r="AP318" s="247"/>
      <c r="AQ318" s="263">
        <v>0</v>
      </c>
      <c r="AR318" s="264">
        <v>0</v>
      </c>
      <c r="AS318" s="264">
        <v>0</v>
      </c>
      <c r="AT318" s="264">
        <v>0</v>
      </c>
      <c r="AU318" s="264">
        <v>0</v>
      </c>
      <c r="AV318" s="264">
        <v>0</v>
      </c>
      <c r="AW318" s="264">
        <v>0</v>
      </c>
      <c r="AX318" s="264">
        <v>0</v>
      </c>
      <c r="AY318" s="264">
        <v>0</v>
      </c>
      <c r="AZ318" s="264">
        <v>0</v>
      </c>
      <c r="BA318" s="264">
        <v>5838.7395736209455</v>
      </c>
      <c r="BB318" s="265">
        <v>0</v>
      </c>
    </row>
    <row r="319" spans="2:54" s="213" customFormat="1" ht="13.15" customHeight="1" x14ac:dyDescent="0.2">
      <c r="B319" s="251" t="s">
        <v>772</v>
      </c>
      <c r="C319" s="252"/>
      <c r="D319" s="253"/>
      <c r="E319" s="254" t="s">
        <v>1217</v>
      </c>
      <c r="F319" s="252"/>
      <c r="G319" s="252"/>
      <c r="H319" s="255" t="s">
        <v>1218</v>
      </c>
      <c r="I319" s="256">
        <v>41262</v>
      </c>
      <c r="J319" s="257">
        <v>30</v>
      </c>
      <c r="K319" s="258">
        <v>25254.865616311399</v>
      </c>
      <c r="L319" s="259">
        <v>0</v>
      </c>
      <c r="M319" s="259">
        <v>0</v>
      </c>
      <c r="N319" s="259">
        <v>0</v>
      </c>
      <c r="O319" s="259">
        <v>25254.865616311399</v>
      </c>
      <c r="P319" s="259">
        <v>0</v>
      </c>
      <c r="Q319" s="259">
        <v>0</v>
      </c>
      <c r="R319" s="259">
        <v>25254.865616311399</v>
      </c>
      <c r="S319" s="259">
        <v>2525.4865616311399</v>
      </c>
      <c r="T319" s="260">
        <v>22729.379054680259</v>
      </c>
      <c r="U319" s="261">
        <v>0</v>
      </c>
      <c r="V319" s="259">
        <v>0</v>
      </c>
      <c r="W319" s="259">
        <v>0</v>
      </c>
      <c r="X319" s="259">
        <v>0</v>
      </c>
      <c r="Y319" s="259">
        <v>0</v>
      </c>
      <c r="Z319" s="259">
        <v>0</v>
      </c>
      <c r="AA319" s="259">
        <v>0</v>
      </c>
      <c r="AB319" s="259">
        <v>0</v>
      </c>
      <c r="AC319" s="259">
        <v>841.82885387704664</v>
      </c>
      <c r="AD319" s="259">
        <v>-841.82885387704664</v>
      </c>
      <c r="AE319" s="262">
        <v>841.82885387704664</v>
      </c>
      <c r="AF319" s="258">
        <v>25254.865616311399</v>
      </c>
      <c r="AG319" s="259">
        <v>0</v>
      </c>
      <c r="AH319" s="259">
        <v>0</v>
      </c>
      <c r="AI319" s="259">
        <v>0</v>
      </c>
      <c r="AJ319" s="259">
        <v>25254.865616311399</v>
      </c>
      <c r="AK319" s="259">
        <v>0</v>
      </c>
      <c r="AL319" s="259">
        <v>0</v>
      </c>
      <c r="AM319" s="259">
        <v>25254.865616311399</v>
      </c>
      <c r="AN319" s="259">
        <v>1683.6577077540933</v>
      </c>
      <c r="AO319" s="262">
        <v>23571.207908557306</v>
      </c>
      <c r="AP319" s="247"/>
      <c r="AQ319" s="263">
        <v>0</v>
      </c>
      <c r="AR319" s="264">
        <v>0</v>
      </c>
      <c r="AS319" s="264">
        <v>0</v>
      </c>
      <c r="AT319" s="264">
        <v>0</v>
      </c>
      <c r="AU319" s="264">
        <v>0</v>
      </c>
      <c r="AV319" s="264">
        <v>0</v>
      </c>
      <c r="AW319" s="264">
        <v>0</v>
      </c>
      <c r="AX319" s="264">
        <v>0</v>
      </c>
      <c r="AY319" s="264">
        <v>0</v>
      </c>
      <c r="AZ319" s="264">
        <v>0</v>
      </c>
      <c r="BA319" s="264">
        <v>23571.207908321594</v>
      </c>
      <c r="BB319" s="265">
        <v>0</v>
      </c>
    </row>
    <row r="320" spans="2:54" s="213" customFormat="1" ht="13.15" customHeight="1" x14ac:dyDescent="0.2">
      <c r="B320" s="251" t="s">
        <v>772</v>
      </c>
      <c r="C320" s="252"/>
      <c r="D320" s="253"/>
      <c r="E320" s="254" t="s">
        <v>1219</v>
      </c>
      <c r="F320" s="252"/>
      <c r="G320" s="252"/>
      <c r="H320" s="255" t="s">
        <v>1220</v>
      </c>
      <c r="I320" s="256">
        <v>41262</v>
      </c>
      <c r="J320" s="257">
        <v>30</v>
      </c>
      <c r="K320" s="258">
        <v>5937.2103799814649</v>
      </c>
      <c r="L320" s="259">
        <v>0</v>
      </c>
      <c r="M320" s="259">
        <v>0</v>
      </c>
      <c r="N320" s="259">
        <v>0</v>
      </c>
      <c r="O320" s="259">
        <v>5937.2103799814649</v>
      </c>
      <c r="P320" s="259">
        <v>0</v>
      </c>
      <c r="Q320" s="259">
        <v>0</v>
      </c>
      <c r="R320" s="259">
        <v>5937.2103799814649</v>
      </c>
      <c r="S320" s="259">
        <v>593.72103799814658</v>
      </c>
      <c r="T320" s="260">
        <v>5343.4893419833188</v>
      </c>
      <c r="U320" s="261">
        <v>0</v>
      </c>
      <c r="V320" s="259">
        <v>0</v>
      </c>
      <c r="W320" s="259">
        <v>0</v>
      </c>
      <c r="X320" s="259">
        <v>0</v>
      </c>
      <c r="Y320" s="259">
        <v>0</v>
      </c>
      <c r="Z320" s="259">
        <v>0</v>
      </c>
      <c r="AA320" s="259">
        <v>0</v>
      </c>
      <c r="AB320" s="259">
        <v>0</v>
      </c>
      <c r="AC320" s="259">
        <v>197.90701266604884</v>
      </c>
      <c r="AD320" s="259">
        <v>-197.90701266604884</v>
      </c>
      <c r="AE320" s="262">
        <v>197.90701266604884</v>
      </c>
      <c r="AF320" s="258">
        <v>5937.2103799814649</v>
      </c>
      <c r="AG320" s="259">
        <v>0</v>
      </c>
      <c r="AH320" s="259">
        <v>0</v>
      </c>
      <c r="AI320" s="259">
        <v>0</v>
      </c>
      <c r="AJ320" s="259">
        <v>5937.2103799814649</v>
      </c>
      <c r="AK320" s="259">
        <v>0</v>
      </c>
      <c r="AL320" s="259">
        <v>0</v>
      </c>
      <c r="AM320" s="259">
        <v>5937.2103799814649</v>
      </c>
      <c r="AN320" s="259">
        <v>395.81402533209774</v>
      </c>
      <c r="AO320" s="262">
        <v>5541.3963546493669</v>
      </c>
      <c r="AP320" s="247"/>
      <c r="AQ320" s="263">
        <v>0</v>
      </c>
      <c r="AR320" s="264">
        <v>0</v>
      </c>
      <c r="AS320" s="264">
        <v>0</v>
      </c>
      <c r="AT320" s="264">
        <v>0</v>
      </c>
      <c r="AU320" s="264">
        <v>0</v>
      </c>
      <c r="AV320" s="264">
        <v>0</v>
      </c>
      <c r="AW320" s="264">
        <v>0</v>
      </c>
      <c r="AX320" s="264">
        <v>0</v>
      </c>
      <c r="AY320" s="264">
        <v>0</v>
      </c>
      <c r="AZ320" s="264">
        <v>0</v>
      </c>
      <c r="BA320" s="264">
        <v>5541.3963545939532</v>
      </c>
      <c r="BB320" s="265">
        <v>0</v>
      </c>
    </row>
    <row r="321" spans="2:54" s="213" customFormat="1" ht="13.15" customHeight="1" x14ac:dyDescent="0.2">
      <c r="B321" s="251" t="s">
        <v>718</v>
      </c>
      <c r="C321" s="252"/>
      <c r="D321" s="253"/>
      <c r="E321" s="254" t="s">
        <v>1221</v>
      </c>
      <c r="F321" s="252"/>
      <c r="G321" s="252"/>
      <c r="H321" s="255" t="s">
        <v>1222</v>
      </c>
      <c r="I321" s="256">
        <v>41513</v>
      </c>
      <c r="J321" s="257">
        <v>10</v>
      </c>
      <c r="K321" s="258">
        <v>9644.3466172381832</v>
      </c>
      <c r="L321" s="259">
        <v>0</v>
      </c>
      <c r="M321" s="259">
        <v>0</v>
      </c>
      <c r="N321" s="259">
        <v>0</v>
      </c>
      <c r="O321" s="259">
        <v>9644.3466172381832</v>
      </c>
      <c r="P321" s="259">
        <v>0</v>
      </c>
      <c r="Q321" s="259">
        <v>0</v>
      </c>
      <c r="R321" s="259">
        <v>9644.3466172381832</v>
      </c>
      <c r="S321" s="259">
        <v>2250.3475440222428</v>
      </c>
      <c r="T321" s="260">
        <v>7393.9990732159404</v>
      </c>
      <c r="U321" s="261">
        <v>0</v>
      </c>
      <c r="V321" s="259">
        <v>0</v>
      </c>
      <c r="W321" s="259">
        <v>0</v>
      </c>
      <c r="X321" s="259">
        <v>0</v>
      </c>
      <c r="Y321" s="259">
        <v>0</v>
      </c>
      <c r="Z321" s="259">
        <v>0</v>
      </c>
      <c r="AA321" s="259">
        <v>0</v>
      </c>
      <c r="AB321" s="259">
        <v>0</v>
      </c>
      <c r="AC321" s="259">
        <v>964.43466172381829</v>
      </c>
      <c r="AD321" s="259">
        <v>-964.43466172381829</v>
      </c>
      <c r="AE321" s="262">
        <v>964.43466172381829</v>
      </c>
      <c r="AF321" s="258">
        <v>9644.3466172381832</v>
      </c>
      <c r="AG321" s="259">
        <v>0</v>
      </c>
      <c r="AH321" s="259">
        <v>0</v>
      </c>
      <c r="AI321" s="259">
        <v>0</v>
      </c>
      <c r="AJ321" s="259">
        <v>9644.3466172381832</v>
      </c>
      <c r="AK321" s="259">
        <v>0</v>
      </c>
      <c r="AL321" s="259">
        <v>0</v>
      </c>
      <c r="AM321" s="259">
        <v>9644.3466172381832</v>
      </c>
      <c r="AN321" s="259">
        <v>1285.9128822984244</v>
      </c>
      <c r="AO321" s="262">
        <v>8358.4337349397592</v>
      </c>
      <c r="AP321" s="247"/>
      <c r="AQ321" s="263">
        <v>0</v>
      </c>
      <c r="AR321" s="264">
        <v>0</v>
      </c>
      <c r="AS321" s="264">
        <v>0</v>
      </c>
      <c r="AT321" s="264">
        <v>0</v>
      </c>
      <c r="AU321" s="264">
        <v>0</v>
      </c>
      <c r="AV321" s="264">
        <v>0</v>
      </c>
      <c r="AW321" s="264">
        <v>0</v>
      </c>
      <c r="AX321" s="264">
        <v>0</v>
      </c>
      <c r="AY321" s="264">
        <v>0</v>
      </c>
      <c r="AZ321" s="264">
        <v>0</v>
      </c>
      <c r="BA321" s="264">
        <v>8358.4337348561749</v>
      </c>
      <c r="BB321" s="265">
        <v>0</v>
      </c>
    </row>
    <row r="322" spans="2:54" s="213" customFormat="1" ht="13.15" customHeight="1" x14ac:dyDescent="0.2">
      <c r="B322" s="251" t="s">
        <v>817</v>
      </c>
      <c r="C322" s="252"/>
      <c r="D322" s="253"/>
      <c r="E322" s="254" t="s">
        <v>1223</v>
      </c>
      <c r="F322" s="252"/>
      <c r="G322" s="252"/>
      <c r="H322" s="255" t="s">
        <v>1224</v>
      </c>
      <c r="I322" s="256">
        <v>40543</v>
      </c>
      <c r="J322" s="257">
        <v>7</v>
      </c>
      <c r="K322" s="258">
        <v>7296.7562557924011</v>
      </c>
      <c r="L322" s="259">
        <v>7296.7562557924011</v>
      </c>
      <c r="M322" s="259">
        <v>0</v>
      </c>
      <c r="N322" s="259">
        <v>0</v>
      </c>
      <c r="O322" s="259">
        <v>0</v>
      </c>
      <c r="P322" s="259">
        <v>0</v>
      </c>
      <c r="Q322" s="259">
        <v>0</v>
      </c>
      <c r="R322" s="259">
        <v>0</v>
      </c>
      <c r="S322" s="259">
        <v>0</v>
      </c>
      <c r="T322" s="260">
        <v>0</v>
      </c>
      <c r="U322" s="261">
        <v>0</v>
      </c>
      <c r="V322" s="259">
        <v>0</v>
      </c>
      <c r="W322" s="259">
        <v>0</v>
      </c>
      <c r="X322" s="259">
        <v>0</v>
      </c>
      <c r="Y322" s="259">
        <v>0</v>
      </c>
      <c r="Z322" s="259">
        <v>0</v>
      </c>
      <c r="AA322" s="259">
        <v>0</v>
      </c>
      <c r="AB322" s="259">
        <v>0</v>
      </c>
      <c r="AC322" s="259">
        <v>0</v>
      </c>
      <c r="AD322" s="259">
        <v>0</v>
      </c>
      <c r="AE322" s="262">
        <v>0</v>
      </c>
      <c r="AF322" s="258">
        <v>7296.7562557924011</v>
      </c>
      <c r="AG322" s="259">
        <v>7296.7562557924011</v>
      </c>
      <c r="AH322" s="259">
        <v>0</v>
      </c>
      <c r="AI322" s="259">
        <v>0</v>
      </c>
      <c r="AJ322" s="259">
        <v>0</v>
      </c>
      <c r="AK322" s="259">
        <v>0</v>
      </c>
      <c r="AL322" s="259">
        <v>0</v>
      </c>
      <c r="AM322" s="259">
        <v>0</v>
      </c>
      <c r="AN322" s="259">
        <v>0</v>
      </c>
      <c r="AO322" s="262">
        <v>0</v>
      </c>
      <c r="AP322" s="247"/>
      <c r="AQ322" s="263">
        <v>0</v>
      </c>
      <c r="AR322" s="264">
        <v>0</v>
      </c>
      <c r="AS322" s="264">
        <v>0</v>
      </c>
      <c r="AT322" s="264">
        <v>0</v>
      </c>
      <c r="AU322" s="264">
        <v>0</v>
      </c>
      <c r="AV322" s="264">
        <v>0</v>
      </c>
      <c r="AW322" s="264">
        <v>0</v>
      </c>
      <c r="AX322" s="264">
        <v>0</v>
      </c>
      <c r="AY322" s="264">
        <v>0</v>
      </c>
      <c r="AZ322" s="264">
        <v>0</v>
      </c>
      <c r="BA322" s="264">
        <v>0</v>
      </c>
      <c r="BB322" s="265">
        <v>0</v>
      </c>
    </row>
    <row r="323" spans="2:54" s="213" customFormat="1" ht="13.15" customHeight="1" x14ac:dyDescent="0.2">
      <c r="B323" s="251" t="s">
        <v>817</v>
      </c>
      <c r="C323" s="252"/>
      <c r="D323" s="253"/>
      <c r="E323" s="254" t="s">
        <v>1225</v>
      </c>
      <c r="F323" s="252"/>
      <c r="G323" s="252"/>
      <c r="H323" s="255" t="s">
        <v>1226</v>
      </c>
      <c r="I323" s="256">
        <v>40543</v>
      </c>
      <c r="J323" s="257">
        <v>7</v>
      </c>
      <c r="K323" s="258">
        <v>9536.2140871177016</v>
      </c>
      <c r="L323" s="259">
        <v>9536.2140871177016</v>
      </c>
      <c r="M323" s="259">
        <v>0</v>
      </c>
      <c r="N323" s="259">
        <v>0</v>
      </c>
      <c r="O323" s="259">
        <v>0</v>
      </c>
      <c r="P323" s="259">
        <v>0</v>
      </c>
      <c r="Q323" s="259">
        <v>0</v>
      </c>
      <c r="R323" s="259">
        <v>0</v>
      </c>
      <c r="S323" s="259">
        <v>0</v>
      </c>
      <c r="T323" s="260">
        <v>0</v>
      </c>
      <c r="U323" s="261">
        <v>0</v>
      </c>
      <c r="V323" s="259">
        <v>0</v>
      </c>
      <c r="W323" s="259">
        <v>0</v>
      </c>
      <c r="X323" s="259">
        <v>0</v>
      </c>
      <c r="Y323" s="259">
        <v>0</v>
      </c>
      <c r="Z323" s="259">
        <v>0</v>
      </c>
      <c r="AA323" s="259">
        <v>0</v>
      </c>
      <c r="AB323" s="259">
        <v>0</v>
      </c>
      <c r="AC323" s="259">
        <v>0</v>
      </c>
      <c r="AD323" s="259">
        <v>0</v>
      </c>
      <c r="AE323" s="262">
        <v>0</v>
      </c>
      <c r="AF323" s="258">
        <v>9536.2140871177016</v>
      </c>
      <c r="AG323" s="259">
        <v>9536.2140871177016</v>
      </c>
      <c r="AH323" s="259">
        <v>0</v>
      </c>
      <c r="AI323" s="259">
        <v>0</v>
      </c>
      <c r="AJ323" s="259">
        <v>0</v>
      </c>
      <c r="AK323" s="259">
        <v>0</v>
      </c>
      <c r="AL323" s="259">
        <v>0</v>
      </c>
      <c r="AM323" s="259">
        <v>0</v>
      </c>
      <c r="AN323" s="259">
        <v>0</v>
      </c>
      <c r="AO323" s="262">
        <v>0</v>
      </c>
      <c r="AP323" s="247"/>
      <c r="AQ323" s="263">
        <v>0</v>
      </c>
      <c r="AR323" s="264">
        <v>0</v>
      </c>
      <c r="AS323" s="264">
        <v>0</v>
      </c>
      <c r="AT323" s="264">
        <v>0</v>
      </c>
      <c r="AU323" s="264">
        <v>0</v>
      </c>
      <c r="AV323" s="264">
        <v>0</v>
      </c>
      <c r="AW323" s="264">
        <v>0</v>
      </c>
      <c r="AX323" s="264">
        <v>0</v>
      </c>
      <c r="AY323" s="264">
        <v>0</v>
      </c>
      <c r="AZ323" s="264">
        <v>0</v>
      </c>
      <c r="BA323" s="264">
        <v>0</v>
      </c>
      <c r="BB323" s="265">
        <v>0</v>
      </c>
    </row>
    <row r="324" spans="2:54" s="213" customFormat="1" ht="13.15" customHeight="1" x14ac:dyDescent="0.2">
      <c r="B324" s="251" t="s">
        <v>817</v>
      </c>
      <c r="C324" s="252"/>
      <c r="D324" s="253"/>
      <c r="E324" s="254" t="s">
        <v>1227</v>
      </c>
      <c r="F324" s="252"/>
      <c r="G324" s="252"/>
      <c r="H324" s="255" t="s">
        <v>1228</v>
      </c>
      <c r="I324" s="256">
        <v>40543</v>
      </c>
      <c r="J324" s="257">
        <v>7</v>
      </c>
      <c r="K324" s="258">
        <v>12266.847196478222</v>
      </c>
      <c r="L324" s="259">
        <v>12266.847196478222</v>
      </c>
      <c r="M324" s="259">
        <v>0</v>
      </c>
      <c r="N324" s="259">
        <v>0</v>
      </c>
      <c r="O324" s="259">
        <v>0</v>
      </c>
      <c r="P324" s="259">
        <v>0</v>
      </c>
      <c r="Q324" s="259">
        <v>0</v>
      </c>
      <c r="R324" s="259">
        <v>0</v>
      </c>
      <c r="S324" s="259">
        <v>0</v>
      </c>
      <c r="T324" s="260">
        <v>0</v>
      </c>
      <c r="U324" s="261">
        <v>0</v>
      </c>
      <c r="V324" s="259">
        <v>0</v>
      </c>
      <c r="W324" s="259">
        <v>0</v>
      </c>
      <c r="X324" s="259">
        <v>0</v>
      </c>
      <c r="Y324" s="259">
        <v>0</v>
      </c>
      <c r="Z324" s="259">
        <v>0</v>
      </c>
      <c r="AA324" s="259">
        <v>0</v>
      </c>
      <c r="AB324" s="259">
        <v>0</v>
      </c>
      <c r="AC324" s="259">
        <v>0</v>
      </c>
      <c r="AD324" s="259">
        <v>0</v>
      </c>
      <c r="AE324" s="262">
        <v>0</v>
      </c>
      <c r="AF324" s="258">
        <v>12266.847196478222</v>
      </c>
      <c r="AG324" s="259">
        <v>12266.847196478222</v>
      </c>
      <c r="AH324" s="259">
        <v>0</v>
      </c>
      <c r="AI324" s="259">
        <v>0</v>
      </c>
      <c r="AJ324" s="259">
        <v>0</v>
      </c>
      <c r="AK324" s="259">
        <v>0</v>
      </c>
      <c r="AL324" s="259">
        <v>0</v>
      </c>
      <c r="AM324" s="259">
        <v>0</v>
      </c>
      <c r="AN324" s="259">
        <v>0</v>
      </c>
      <c r="AO324" s="262">
        <v>0</v>
      </c>
      <c r="AP324" s="247"/>
      <c r="AQ324" s="263">
        <v>0</v>
      </c>
      <c r="AR324" s="264">
        <v>0</v>
      </c>
      <c r="AS324" s="264">
        <v>0</v>
      </c>
      <c r="AT324" s="264">
        <v>0</v>
      </c>
      <c r="AU324" s="264">
        <v>0</v>
      </c>
      <c r="AV324" s="264">
        <v>0</v>
      </c>
      <c r="AW324" s="264">
        <v>0</v>
      </c>
      <c r="AX324" s="264">
        <v>0</v>
      </c>
      <c r="AY324" s="264">
        <v>0</v>
      </c>
      <c r="AZ324" s="264">
        <v>0</v>
      </c>
      <c r="BA324" s="264">
        <v>0</v>
      </c>
      <c r="BB324" s="265">
        <v>0</v>
      </c>
    </row>
    <row r="325" spans="2:54" s="213" customFormat="1" ht="13.15" customHeight="1" x14ac:dyDescent="0.2">
      <c r="B325" s="251" t="s">
        <v>817</v>
      </c>
      <c r="C325" s="252"/>
      <c r="D325" s="253"/>
      <c r="E325" s="254" t="s">
        <v>1229</v>
      </c>
      <c r="F325" s="252"/>
      <c r="G325" s="252"/>
      <c r="H325" s="255" t="s">
        <v>1230</v>
      </c>
      <c r="I325" s="256">
        <v>40543</v>
      </c>
      <c r="J325" s="257">
        <v>7</v>
      </c>
      <c r="K325" s="258">
        <v>6163.9394114921224</v>
      </c>
      <c r="L325" s="259">
        <v>6163.9394114921224</v>
      </c>
      <c r="M325" s="259">
        <v>0</v>
      </c>
      <c r="N325" s="259">
        <v>0</v>
      </c>
      <c r="O325" s="259">
        <v>0</v>
      </c>
      <c r="P325" s="259">
        <v>0</v>
      </c>
      <c r="Q325" s="259">
        <v>0</v>
      </c>
      <c r="R325" s="259">
        <v>0</v>
      </c>
      <c r="S325" s="259">
        <v>0</v>
      </c>
      <c r="T325" s="260">
        <v>0</v>
      </c>
      <c r="U325" s="261">
        <v>0</v>
      </c>
      <c r="V325" s="259">
        <v>0</v>
      </c>
      <c r="W325" s="259">
        <v>0</v>
      </c>
      <c r="X325" s="259">
        <v>0</v>
      </c>
      <c r="Y325" s="259">
        <v>0</v>
      </c>
      <c r="Z325" s="259">
        <v>0</v>
      </c>
      <c r="AA325" s="259">
        <v>0</v>
      </c>
      <c r="AB325" s="259">
        <v>0</v>
      </c>
      <c r="AC325" s="259">
        <v>0</v>
      </c>
      <c r="AD325" s="259">
        <v>0</v>
      </c>
      <c r="AE325" s="262">
        <v>0</v>
      </c>
      <c r="AF325" s="258">
        <v>6163.9394114921224</v>
      </c>
      <c r="AG325" s="259">
        <v>6163.9394114921224</v>
      </c>
      <c r="AH325" s="259">
        <v>0</v>
      </c>
      <c r="AI325" s="259">
        <v>0</v>
      </c>
      <c r="AJ325" s="259">
        <v>0</v>
      </c>
      <c r="AK325" s="259">
        <v>0</v>
      </c>
      <c r="AL325" s="259">
        <v>0</v>
      </c>
      <c r="AM325" s="259">
        <v>0</v>
      </c>
      <c r="AN325" s="259">
        <v>0</v>
      </c>
      <c r="AO325" s="262">
        <v>0</v>
      </c>
      <c r="AP325" s="247"/>
      <c r="AQ325" s="263">
        <v>0</v>
      </c>
      <c r="AR325" s="264">
        <v>0</v>
      </c>
      <c r="AS325" s="264">
        <v>0</v>
      </c>
      <c r="AT325" s="264">
        <v>0</v>
      </c>
      <c r="AU325" s="264">
        <v>0</v>
      </c>
      <c r="AV325" s="264">
        <v>0</v>
      </c>
      <c r="AW325" s="264">
        <v>0</v>
      </c>
      <c r="AX325" s="264">
        <v>0</v>
      </c>
      <c r="AY325" s="264">
        <v>0</v>
      </c>
      <c r="AZ325" s="264">
        <v>0</v>
      </c>
      <c r="BA325" s="264">
        <v>0</v>
      </c>
      <c r="BB325" s="265">
        <v>0</v>
      </c>
    </row>
    <row r="326" spans="2:54" s="213" customFormat="1" ht="13.15" customHeight="1" x14ac:dyDescent="0.2">
      <c r="B326" s="251" t="s">
        <v>817</v>
      </c>
      <c r="C326" s="252"/>
      <c r="D326" s="253"/>
      <c r="E326" s="254" t="s">
        <v>1231</v>
      </c>
      <c r="F326" s="252"/>
      <c r="G326" s="252"/>
      <c r="H326" s="255" t="s">
        <v>1232</v>
      </c>
      <c r="I326" s="256">
        <v>40543</v>
      </c>
      <c r="J326" s="257">
        <v>7</v>
      </c>
      <c r="K326" s="258">
        <v>3184.8963160333642</v>
      </c>
      <c r="L326" s="259">
        <v>3184.8963160333642</v>
      </c>
      <c r="M326" s="259">
        <v>0</v>
      </c>
      <c r="N326" s="259">
        <v>0</v>
      </c>
      <c r="O326" s="259">
        <v>0</v>
      </c>
      <c r="P326" s="259">
        <v>0</v>
      </c>
      <c r="Q326" s="259">
        <v>0</v>
      </c>
      <c r="R326" s="259">
        <v>0</v>
      </c>
      <c r="S326" s="259">
        <v>0</v>
      </c>
      <c r="T326" s="260">
        <v>0</v>
      </c>
      <c r="U326" s="261">
        <v>0</v>
      </c>
      <c r="V326" s="259">
        <v>0</v>
      </c>
      <c r="W326" s="259">
        <v>0</v>
      </c>
      <c r="X326" s="259">
        <v>0</v>
      </c>
      <c r="Y326" s="259">
        <v>0</v>
      </c>
      <c r="Z326" s="259">
        <v>0</v>
      </c>
      <c r="AA326" s="259">
        <v>0</v>
      </c>
      <c r="AB326" s="259">
        <v>0</v>
      </c>
      <c r="AC326" s="259">
        <v>0</v>
      </c>
      <c r="AD326" s="259">
        <v>0</v>
      </c>
      <c r="AE326" s="262">
        <v>0</v>
      </c>
      <c r="AF326" s="258">
        <v>3184.8963160333642</v>
      </c>
      <c r="AG326" s="259">
        <v>3184.8963160333642</v>
      </c>
      <c r="AH326" s="259">
        <v>0</v>
      </c>
      <c r="AI326" s="259">
        <v>0</v>
      </c>
      <c r="AJ326" s="259">
        <v>0</v>
      </c>
      <c r="AK326" s="259">
        <v>0</v>
      </c>
      <c r="AL326" s="259">
        <v>0</v>
      </c>
      <c r="AM326" s="259">
        <v>0</v>
      </c>
      <c r="AN326" s="259">
        <v>0</v>
      </c>
      <c r="AO326" s="262">
        <v>0</v>
      </c>
      <c r="AP326" s="247"/>
      <c r="AQ326" s="263">
        <v>0</v>
      </c>
      <c r="AR326" s="264">
        <v>0</v>
      </c>
      <c r="AS326" s="264">
        <v>0</v>
      </c>
      <c r="AT326" s="264">
        <v>0</v>
      </c>
      <c r="AU326" s="264">
        <v>0</v>
      </c>
      <c r="AV326" s="264">
        <v>0</v>
      </c>
      <c r="AW326" s="264">
        <v>0</v>
      </c>
      <c r="AX326" s="264">
        <v>0</v>
      </c>
      <c r="AY326" s="264">
        <v>0</v>
      </c>
      <c r="AZ326" s="264">
        <v>0</v>
      </c>
      <c r="BA326" s="264">
        <v>0</v>
      </c>
      <c r="BB326" s="265">
        <v>0</v>
      </c>
    </row>
    <row r="327" spans="2:54" s="213" customFormat="1" ht="13.15" customHeight="1" x14ac:dyDescent="0.2">
      <c r="B327" s="251" t="s">
        <v>817</v>
      </c>
      <c r="C327" s="252"/>
      <c r="D327" s="253"/>
      <c r="E327" s="254" t="s">
        <v>1233</v>
      </c>
      <c r="F327" s="252"/>
      <c r="G327" s="252"/>
      <c r="H327" s="255" t="s">
        <v>1234</v>
      </c>
      <c r="I327" s="256">
        <v>40543</v>
      </c>
      <c r="J327" s="257">
        <v>7</v>
      </c>
      <c r="K327" s="258">
        <v>19581.180491195551</v>
      </c>
      <c r="L327" s="259">
        <v>19581.180491195551</v>
      </c>
      <c r="M327" s="259">
        <v>0</v>
      </c>
      <c r="N327" s="259">
        <v>0</v>
      </c>
      <c r="O327" s="259">
        <v>0</v>
      </c>
      <c r="P327" s="259">
        <v>0</v>
      </c>
      <c r="Q327" s="259">
        <v>0</v>
      </c>
      <c r="R327" s="259">
        <v>0</v>
      </c>
      <c r="S327" s="259">
        <v>0</v>
      </c>
      <c r="T327" s="260">
        <v>0</v>
      </c>
      <c r="U327" s="261">
        <v>0</v>
      </c>
      <c r="V327" s="259">
        <v>0</v>
      </c>
      <c r="W327" s="259">
        <v>0</v>
      </c>
      <c r="X327" s="259">
        <v>0</v>
      </c>
      <c r="Y327" s="259">
        <v>0</v>
      </c>
      <c r="Z327" s="259">
        <v>0</v>
      </c>
      <c r="AA327" s="259">
        <v>0</v>
      </c>
      <c r="AB327" s="259">
        <v>0</v>
      </c>
      <c r="AC327" s="259">
        <v>0</v>
      </c>
      <c r="AD327" s="259">
        <v>0</v>
      </c>
      <c r="AE327" s="262">
        <v>0</v>
      </c>
      <c r="AF327" s="258">
        <v>19581.180491195551</v>
      </c>
      <c r="AG327" s="259">
        <v>19581.180491195551</v>
      </c>
      <c r="AH327" s="259">
        <v>0</v>
      </c>
      <c r="AI327" s="259">
        <v>0</v>
      </c>
      <c r="AJ327" s="259">
        <v>0</v>
      </c>
      <c r="AK327" s="259">
        <v>0</v>
      </c>
      <c r="AL327" s="259">
        <v>0</v>
      </c>
      <c r="AM327" s="259">
        <v>0</v>
      </c>
      <c r="AN327" s="259">
        <v>0</v>
      </c>
      <c r="AO327" s="262">
        <v>0</v>
      </c>
      <c r="AP327" s="247"/>
      <c r="AQ327" s="263">
        <v>0</v>
      </c>
      <c r="AR327" s="264">
        <v>0</v>
      </c>
      <c r="AS327" s="264">
        <v>0</v>
      </c>
      <c r="AT327" s="264">
        <v>0</v>
      </c>
      <c r="AU327" s="264">
        <v>0</v>
      </c>
      <c r="AV327" s="264">
        <v>0</v>
      </c>
      <c r="AW327" s="264">
        <v>0</v>
      </c>
      <c r="AX327" s="264">
        <v>0</v>
      </c>
      <c r="AY327" s="264">
        <v>0</v>
      </c>
      <c r="AZ327" s="264">
        <v>0</v>
      </c>
      <c r="BA327" s="264">
        <v>0</v>
      </c>
      <c r="BB327" s="265">
        <v>0</v>
      </c>
    </row>
    <row r="328" spans="2:54" s="213" customFormat="1" ht="13.15" customHeight="1" x14ac:dyDescent="0.2">
      <c r="B328" s="251" t="s">
        <v>817</v>
      </c>
      <c r="C328" s="252"/>
      <c r="D328" s="253"/>
      <c r="E328" s="254" t="s">
        <v>1235</v>
      </c>
      <c r="F328" s="252"/>
      <c r="G328" s="252"/>
      <c r="H328" s="255" t="s">
        <v>1236</v>
      </c>
      <c r="I328" s="256">
        <v>40543</v>
      </c>
      <c r="J328" s="257">
        <v>7</v>
      </c>
      <c r="K328" s="258">
        <v>125731.52224281743</v>
      </c>
      <c r="L328" s="259">
        <v>98889.90674235404</v>
      </c>
      <c r="M328" s="259">
        <v>0</v>
      </c>
      <c r="N328" s="259">
        <v>0</v>
      </c>
      <c r="O328" s="259">
        <v>26841.615500463391</v>
      </c>
      <c r="P328" s="259">
        <v>0</v>
      </c>
      <c r="Q328" s="259">
        <v>0</v>
      </c>
      <c r="R328" s="259">
        <v>26841.615500463391</v>
      </c>
      <c r="S328" s="259">
        <v>5539.9463134126418</v>
      </c>
      <c r="T328" s="260">
        <v>21301.669187050749</v>
      </c>
      <c r="U328" s="261">
        <v>0</v>
      </c>
      <c r="V328" s="259">
        <v>0</v>
      </c>
      <c r="W328" s="259">
        <v>0</v>
      </c>
      <c r="X328" s="259">
        <v>0</v>
      </c>
      <c r="Y328" s="259">
        <v>0</v>
      </c>
      <c r="Z328" s="259">
        <v>0</v>
      </c>
      <c r="AA328" s="259">
        <v>0</v>
      </c>
      <c r="AB328" s="259">
        <v>0</v>
      </c>
      <c r="AC328" s="259">
        <v>17961.646034688205</v>
      </c>
      <c r="AD328" s="259">
        <v>-17961.646034688205</v>
      </c>
      <c r="AE328" s="262">
        <v>17961.646034688205</v>
      </c>
      <c r="AF328" s="258">
        <v>125731.52224281743</v>
      </c>
      <c r="AG328" s="259">
        <v>98889.90674235404</v>
      </c>
      <c r="AH328" s="259">
        <v>0</v>
      </c>
      <c r="AI328" s="259">
        <v>0</v>
      </c>
      <c r="AJ328" s="259">
        <v>26841.615500463391</v>
      </c>
      <c r="AK328" s="259">
        <v>0</v>
      </c>
      <c r="AL328" s="259">
        <v>0</v>
      </c>
      <c r="AM328" s="259">
        <v>26841.615500463391</v>
      </c>
      <c r="AN328" s="259">
        <v>-12421.699721275563</v>
      </c>
      <c r="AO328" s="262">
        <v>39263.315221738958</v>
      </c>
      <c r="AP328" s="247"/>
      <c r="AQ328" s="263">
        <v>0</v>
      </c>
      <c r="AR328" s="264">
        <v>0</v>
      </c>
      <c r="AS328" s="264">
        <v>0</v>
      </c>
      <c r="AT328" s="264">
        <v>0</v>
      </c>
      <c r="AU328" s="264">
        <v>0</v>
      </c>
      <c r="AV328" s="264">
        <v>0</v>
      </c>
      <c r="AW328" s="264">
        <v>0</v>
      </c>
      <c r="AX328" s="264">
        <v>0</v>
      </c>
      <c r="AY328" s="264">
        <v>0</v>
      </c>
      <c r="AZ328" s="264">
        <v>0</v>
      </c>
      <c r="BA328" s="264">
        <v>39263.315221346325</v>
      </c>
      <c r="BB328" s="265">
        <v>0</v>
      </c>
    </row>
    <row r="329" spans="2:54" s="213" customFormat="1" ht="13.15" customHeight="1" x14ac:dyDescent="0.2">
      <c r="B329" s="251" t="s">
        <v>817</v>
      </c>
      <c r="C329" s="252"/>
      <c r="D329" s="253"/>
      <c r="E329" s="254" t="s">
        <v>1237</v>
      </c>
      <c r="F329" s="252"/>
      <c r="G329" s="252"/>
      <c r="H329" s="255" t="s">
        <v>1238</v>
      </c>
      <c r="I329" s="256">
        <v>40543</v>
      </c>
      <c r="J329" s="257">
        <v>7</v>
      </c>
      <c r="K329" s="258">
        <v>45045.699142724749</v>
      </c>
      <c r="L329" s="259">
        <v>45045.699142724749</v>
      </c>
      <c r="M329" s="259">
        <v>0</v>
      </c>
      <c r="N329" s="259">
        <v>0</v>
      </c>
      <c r="O329" s="259">
        <v>0</v>
      </c>
      <c r="P329" s="259">
        <v>0</v>
      </c>
      <c r="Q329" s="259">
        <v>0</v>
      </c>
      <c r="R329" s="259">
        <v>0</v>
      </c>
      <c r="S329" s="259">
        <v>0</v>
      </c>
      <c r="T329" s="260">
        <v>0</v>
      </c>
      <c r="U329" s="261">
        <v>0</v>
      </c>
      <c r="V329" s="259">
        <v>0</v>
      </c>
      <c r="W329" s="259">
        <v>0</v>
      </c>
      <c r="X329" s="259">
        <v>0</v>
      </c>
      <c r="Y329" s="259">
        <v>0</v>
      </c>
      <c r="Z329" s="259">
        <v>0</v>
      </c>
      <c r="AA329" s="259">
        <v>0</v>
      </c>
      <c r="AB329" s="259">
        <v>0</v>
      </c>
      <c r="AC329" s="259">
        <v>0</v>
      </c>
      <c r="AD329" s="259">
        <v>0</v>
      </c>
      <c r="AE329" s="262">
        <v>0</v>
      </c>
      <c r="AF329" s="258">
        <v>45045.699142724749</v>
      </c>
      <c r="AG329" s="259">
        <v>45045.699142724749</v>
      </c>
      <c r="AH329" s="259">
        <v>0</v>
      </c>
      <c r="AI329" s="259">
        <v>0</v>
      </c>
      <c r="AJ329" s="259">
        <v>0</v>
      </c>
      <c r="AK329" s="259">
        <v>0</v>
      </c>
      <c r="AL329" s="259">
        <v>0</v>
      </c>
      <c r="AM329" s="259">
        <v>0</v>
      </c>
      <c r="AN329" s="259">
        <v>0</v>
      </c>
      <c r="AO329" s="262">
        <v>0</v>
      </c>
      <c r="AP329" s="247"/>
      <c r="AQ329" s="263">
        <v>0</v>
      </c>
      <c r="AR329" s="264">
        <v>0</v>
      </c>
      <c r="AS329" s="264">
        <v>0</v>
      </c>
      <c r="AT329" s="264">
        <v>0</v>
      </c>
      <c r="AU329" s="264">
        <v>0</v>
      </c>
      <c r="AV329" s="264">
        <v>0</v>
      </c>
      <c r="AW329" s="264">
        <v>0</v>
      </c>
      <c r="AX329" s="264">
        <v>0</v>
      </c>
      <c r="AY329" s="264">
        <v>0</v>
      </c>
      <c r="AZ329" s="264">
        <v>0</v>
      </c>
      <c r="BA329" s="264">
        <v>0</v>
      </c>
      <c r="BB329" s="265">
        <v>0</v>
      </c>
    </row>
    <row r="330" spans="2:54" s="213" customFormat="1" ht="13.15" customHeight="1" x14ac:dyDescent="0.2">
      <c r="B330" s="251" t="s">
        <v>817</v>
      </c>
      <c r="C330" s="252"/>
      <c r="D330" s="253"/>
      <c r="E330" s="254" t="s">
        <v>1239</v>
      </c>
      <c r="F330" s="252"/>
      <c r="G330" s="252"/>
      <c r="H330" s="255" t="s">
        <v>1240</v>
      </c>
      <c r="I330" s="256">
        <v>40543</v>
      </c>
      <c r="J330" s="257">
        <v>7</v>
      </c>
      <c r="K330" s="258">
        <v>65841.288229842452</v>
      </c>
      <c r="L330" s="259">
        <v>65841.288229842452</v>
      </c>
      <c r="M330" s="259">
        <v>0</v>
      </c>
      <c r="N330" s="259">
        <v>0</v>
      </c>
      <c r="O330" s="259">
        <v>0</v>
      </c>
      <c r="P330" s="259">
        <v>0</v>
      </c>
      <c r="Q330" s="259">
        <v>0</v>
      </c>
      <c r="R330" s="259">
        <v>0</v>
      </c>
      <c r="S330" s="259">
        <v>0</v>
      </c>
      <c r="T330" s="260">
        <v>0</v>
      </c>
      <c r="U330" s="261">
        <v>0</v>
      </c>
      <c r="V330" s="259">
        <v>0</v>
      </c>
      <c r="W330" s="259">
        <v>0</v>
      </c>
      <c r="X330" s="259">
        <v>0</v>
      </c>
      <c r="Y330" s="259">
        <v>0</v>
      </c>
      <c r="Z330" s="259">
        <v>0</v>
      </c>
      <c r="AA330" s="259">
        <v>0</v>
      </c>
      <c r="AB330" s="259">
        <v>0</v>
      </c>
      <c r="AC330" s="259">
        <v>0</v>
      </c>
      <c r="AD330" s="259">
        <v>0</v>
      </c>
      <c r="AE330" s="262">
        <v>0</v>
      </c>
      <c r="AF330" s="258">
        <v>65841.288229842452</v>
      </c>
      <c r="AG330" s="259">
        <v>65841.288229842452</v>
      </c>
      <c r="AH330" s="259">
        <v>0</v>
      </c>
      <c r="AI330" s="259">
        <v>0</v>
      </c>
      <c r="AJ330" s="259">
        <v>0</v>
      </c>
      <c r="AK330" s="259">
        <v>0</v>
      </c>
      <c r="AL330" s="259">
        <v>0</v>
      </c>
      <c r="AM330" s="259">
        <v>0</v>
      </c>
      <c r="AN330" s="259">
        <v>0</v>
      </c>
      <c r="AO330" s="262">
        <v>0</v>
      </c>
      <c r="AP330" s="247"/>
      <c r="AQ330" s="263">
        <v>0</v>
      </c>
      <c r="AR330" s="264">
        <v>0</v>
      </c>
      <c r="AS330" s="264">
        <v>0</v>
      </c>
      <c r="AT330" s="264">
        <v>0</v>
      </c>
      <c r="AU330" s="264">
        <v>0</v>
      </c>
      <c r="AV330" s="264">
        <v>0</v>
      </c>
      <c r="AW330" s="264">
        <v>0</v>
      </c>
      <c r="AX330" s="264">
        <v>0</v>
      </c>
      <c r="AY330" s="264">
        <v>0</v>
      </c>
      <c r="AZ330" s="264">
        <v>0</v>
      </c>
      <c r="BA330" s="264">
        <v>0</v>
      </c>
      <c r="BB330" s="265">
        <v>0</v>
      </c>
    </row>
    <row r="331" spans="2:54" s="213" customFormat="1" ht="13.15" customHeight="1" x14ac:dyDescent="0.2">
      <c r="B331" s="251" t="s">
        <v>817</v>
      </c>
      <c r="C331" s="252"/>
      <c r="D331" s="253"/>
      <c r="E331" s="254" t="s">
        <v>1241</v>
      </c>
      <c r="F331" s="252"/>
      <c r="G331" s="252"/>
      <c r="H331" s="255" t="s">
        <v>1242</v>
      </c>
      <c r="I331" s="256">
        <v>40543</v>
      </c>
      <c r="J331" s="257">
        <v>7</v>
      </c>
      <c r="K331" s="258">
        <v>4983.9405699721965</v>
      </c>
      <c r="L331" s="259">
        <v>4983.9405699721965</v>
      </c>
      <c r="M331" s="259">
        <v>0</v>
      </c>
      <c r="N331" s="259">
        <v>0</v>
      </c>
      <c r="O331" s="259">
        <v>0</v>
      </c>
      <c r="P331" s="259">
        <v>0</v>
      </c>
      <c r="Q331" s="259">
        <v>0</v>
      </c>
      <c r="R331" s="259">
        <v>0</v>
      </c>
      <c r="S331" s="259">
        <v>0</v>
      </c>
      <c r="T331" s="260">
        <v>0</v>
      </c>
      <c r="U331" s="261">
        <v>0</v>
      </c>
      <c r="V331" s="259">
        <v>0</v>
      </c>
      <c r="W331" s="259">
        <v>0</v>
      </c>
      <c r="X331" s="259">
        <v>0</v>
      </c>
      <c r="Y331" s="259">
        <v>0</v>
      </c>
      <c r="Z331" s="259">
        <v>0</v>
      </c>
      <c r="AA331" s="259">
        <v>0</v>
      </c>
      <c r="AB331" s="259">
        <v>0</v>
      </c>
      <c r="AC331" s="259">
        <v>0</v>
      </c>
      <c r="AD331" s="259">
        <v>0</v>
      </c>
      <c r="AE331" s="262">
        <v>0</v>
      </c>
      <c r="AF331" s="258">
        <v>4983.9405699721965</v>
      </c>
      <c r="AG331" s="259">
        <v>4983.9405699721965</v>
      </c>
      <c r="AH331" s="259">
        <v>0</v>
      </c>
      <c r="AI331" s="259">
        <v>0</v>
      </c>
      <c r="AJ331" s="259">
        <v>0</v>
      </c>
      <c r="AK331" s="259">
        <v>0</v>
      </c>
      <c r="AL331" s="259">
        <v>0</v>
      </c>
      <c r="AM331" s="259">
        <v>0</v>
      </c>
      <c r="AN331" s="259">
        <v>0</v>
      </c>
      <c r="AO331" s="262">
        <v>0</v>
      </c>
      <c r="AP331" s="247"/>
      <c r="AQ331" s="263">
        <v>0</v>
      </c>
      <c r="AR331" s="264">
        <v>0</v>
      </c>
      <c r="AS331" s="264">
        <v>0</v>
      </c>
      <c r="AT331" s="264">
        <v>0</v>
      </c>
      <c r="AU331" s="264">
        <v>0</v>
      </c>
      <c r="AV331" s="264">
        <v>0</v>
      </c>
      <c r="AW331" s="264">
        <v>0</v>
      </c>
      <c r="AX331" s="264">
        <v>0</v>
      </c>
      <c r="AY331" s="264">
        <v>0</v>
      </c>
      <c r="AZ331" s="264">
        <v>0</v>
      </c>
      <c r="BA331" s="264">
        <v>0</v>
      </c>
      <c r="BB331" s="265">
        <v>0</v>
      </c>
    </row>
    <row r="332" spans="2:54" s="213" customFormat="1" ht="13.15" customHeight="1" x14ac:dyDescent="0.2">
      <c r="B332" s="251" t="s">
        <v>817</v>
      </c>
      <c r="C332" s="252"/>
      <c r="D332" s="253"/>
      <c r="E332" s="254" t="s">
        <v>1243</v>
      </c>
      <c r="F332" s="252"/>
      <c r="G332" s="252"/>
      <c r="H332" s="255" t="s">
        <v>1244</v>
      </c>
      <c r="I332" s="256">
        <v>40543</v>
      </c>
      <c r="J332" s="257">
        <v>7</v>
      </c>
      <c r="K332" s="258">
        <v>16876.914388322522</v>
      </c>
      <c r="L332" s="259">
        <v>16876.914388322522</v>
      </c>
      <c r="M332" s="259">
        <v>0</v>
      </c>
      <c r="N332" s="259">
        <v>0</v>
      </c>
      <c r="O332" s="259">
        <v>0</v>
      </c>
      <c r="P332" s="259">
        <v>0</v>
      </c>
      <c r="Q332" s="259">
        <v>0</v>
      </c>
      <c r="R332" s="259">
        <v>0</v>
      </c>
      <c r="S332" s="259">
        <v>0</v>
      </c>
      <c r="T332" s="260">
        <v>0</v>
      </c>
      <c r="U332" s="261">
        <v>0</v>
      </c>
      <c r="V332" s="259">
        <v>0</v>
      </c>
      <c r="W332" s="259">
        <v>0</v>
      </c>
      <c r="X332" s="259">
        <v>0</v>
      </c>
      <c r="Y332" s="259">
        <v>0</v>
      </c>
      <c r="Z332" s="259">
        <v>0</v>
      </c>
      <c r="AA332" s="259">
        <v>0</v>
      </c>
      <c r="AB332" s="259">
        <v>0</v>
      </c>
      <c r="AC332" s="259">
        <v>0</v>
      </c>
      <c r="AD332" s="259">
        <v>0</v>
      </c>
      <c r="AE332" s="262">
        <v>0</v>
      </c>
      <c r="AF332" s="258">
        <v>16876.914388322522</v>
      </c>
      <c r="AG332" s="259">
        <v>16876.914388322522</v>
      </c>
      <c r="AH332" s="259">
        <v>0</v>
      </c>
      <c r="AI332" s="259">
        <v>0</v>
      </c>
      <c r="AJ332" s="259">
        <v>0</v>
      </c>
      <c r="AK332" s="259">
        <v>0</v>
      </c>
      <c r="AL332" s="259">
        <v>0</v>
      </c>
      <c r="AM332" s="259">
        <v>0</v>
      </c>
      <c r="AN332" s="259">
        <v>0</v>
      </c>
      <c r="AO332" s="262">
        <v>0</v>
      </c>
      <c r="AP332" s="247"/>
      <c r="AQ332" s="263">
        <v>0</v>
      </c>
      <c r="AR332" s="264">
        <v>0</v>
      </c>
      <c r="AS332" s="264">
        <v>0</v>
      </c>
      <c r="AT332" s="264">
        <v>0</v>
      </c>
      <c r="AU332" s="264">
        <v>0</v>
      </c>
      <c r="AV332" s="264">
        <v>0</v>
      </c>
      <c r="AW332" s="264">
        <v>0</v>
      </c>
      <c r="AX332" s="264">
        <v>0</v>
      </c>
      <c r="AY332" s="264">
        <v>0</v>
      </c>
      <c r="AZ332" s="264">
        <v>0</v>
      </c>
      <c r="BA332" s="264">
        <v>0</v>
      </c>
      <c r="BB332" s="265">
        <v>0</v>
      </c>
    </row>
    <row r="333" spans="2:54" s="213" customFormat="1" ht="13.15" customHeight="1" x14ac:dyDescent="0.2">
      <c r="B333" s="251" t="s">
        <v>817</v>
      </c>
      <c r="C333" s="252"/>
      <c r="D333" s="253"/>
      <c r="E333" s="254" t="s">
        <v>1245</v>
      </c>
      <c r="F333" s="252"/>
      <c r="G333" s="252"/>
      <c r="H333" s="255" t="s">
        <v>1246</v>
      </c>
      <c r="I333" s="256">
        <v>40543</v>
      </c>
      <c r="J333" s="257">
        <v>7</v>
      </c>
      <c r="K333" s="258">
        <v>39522.08931881372</v>
      </c>
      <c r="L333" s="259">
        <v>39232.469300278033</v>
      </c>
      <c r="M333" s="259">
        <v>0</v>
      </c>
      <c r="N333" s="259">
        <v>0</v>
      </c>
      <c r="O333" s="259">
        <v>289.62001853568654</v>
      </c>
      <c r="P333" s="259">
        <v>0</v>
      </c>
      <c r="Q333" s="259">
        <v>0</v>
      </c>
      <c r="R333" s="259">
        <v>289.62001853568654</v>
      </c>
      <c r="S333" s="259">
        <v>42.005940515973677</v>
      </c>
      <c r="T333" s="260">
        <v>247.61407801971285</v>
      </c>
      <c r="U333" s="261">
        <v>0</v>
      </c>
      <c r="V333" s="259">
        <v>0</v>
      </c>
      <c r="W333" s="259">
        <v>0</v>
      </c>
      <c r="X333" s="259">
        <v>0</v>
      </c>
      <c r="Y333" s="259">
        <v>0</v>
      </c>
      <c r="Z333" s="259">
        <v>0</v>
      </c>
      <c r="AA333" s="259">
        <v>0</v>
      </c>
      <c r="AB333" s="259">
        <v>0</v>
      </c>
      <c r="AC333" s="259">
        <v>5646.0127598305316</v>
      </c>
      <c r="AD333" s="259">
        <v>-5646.0127598305316</v>
      </c>
      <c r="AE333" s="262">
        <v>5646.0127598305316</v>
      </c>
      <c r="AF333" s="258">
        <v>39522.08931881372</v>
      </c>
      <c r="AG333" s="259">
        <v>39232.469300278033</v>
      </c>
      <c r="AH333" s="259">
        <v>0</v>
      </c>
      <c r="AI333" s="259">
        <v>0</v>
      </c>
      <c r="AJ333" s="259">
        <v>289.62001853568654</v>
      </c>
      <c r="AK333" s="259">
        <v>0</v>
      </c>
      <c r="AL333" s="259">
        <v>0</v>
      </c>
      <c r="AM333" s="259">
        <v>289.62001853568654</v>
      </c>
      <c r="AN333" s="259">
        <v>-5604.006819314558</v>
      </c>
      <c r="AO333" s="262">
        <v>5893.6268378502446</v>
      </c>
      <c r="AP333" s="247"/>
      <c r="AQ333" s="263">
        <v>0</v>
      </c>
      <c r="AR333" s="264">
        <v>0</v>
      </c>
      <c r="AS333" s="264">
        <v>0</v>
      </c>
      <c r="AT333" s="264">
        <v>0</v>
      </c>
      <c r="AU333" s="264">
        <v>0</v>
      </c>
      <c r="AV333" s="264">
        <v>0</v>
      </c>
      <c r="AW333" s="264">
        <v>0</v>
      </c>
      <c r="AX333" s="264">
        <v>0</v>
      </c>
      <c r="AY333" s="264">
        <v>0</v>
      </c>
      <c r="AZ333" s="264">
        <v>0</v>
      </c>
      <c r="BA333" s="264">
        <v>5893.6268377913084</v>
      </c>
      <c r="BB333" s="265">
        <v>0</v>
      </c>
    </row>
    <row r="334" spans="2:54" s="213" customFormat="1" ht="13.15" customHeight="1" x14ac:dyDescent="0.2">
      <c r="B334" s="251" t="s">
        <v>817</v>
      </c>
      <c r="C334" s="252"/>
      <c r="D334" s="253"/>
      <c r="E334" s="254" t="s">
        <v>1247</v>
      </c>
      <c r="F334" s="252"/>
      <c r="G334" s="252"/>
      <c r="H334" s="255" t="s">
        <v>1248</v>
      </c>
      <c r="I334" s="256">
        <v>40543</v>
      </c>
      <c r="J334" s="257">
        <v>7</v>
      </c>
      <c r="K334" s="258">
        <v>6706.189179796108</v>
      </c>
      <c r="L334" s="259">
        <v>6706.189179796108</v>
      </c>
      <c r="M334" s="259">
        <v>0</v>
      </c>
      <c r="N334" s="259">
        <v>0</v>
      </c>
      <c r="O334" s="259">
        <v>0</v>
      </c>
      <c r="P334" s="259">
        <v>0</v>
      </c>
      <c r="Q334" s="259">
        <v>0</v>
      </c>
      <c r="R334" s="259">
        <v>0</v>
      </c>
      <c r="S334" s="259">
        <v>0</v>
      </c>
      <c r="T334" s="260">
        <v>0</v>
      </c>
      <c r="U334" s="261">
        <v>0</v>
      </c>
      <c r="V334" s="259">
        <v>0</v>
      </c>
      <c r="W334" s="259">
        <v>0</v>
      </c>
      <c r="X334" s="259">
        <v>0</v>
      </c>
      <c r="Y334" s="259">
        <v>0</v>
      </c>
      <c r="Z334" s="259">
        <v>0</v>
      </c>
      <c r="AA334" s="259">
        <v>0</v>
      </c>
      <c r="AB334" s="259">
        <v>0</v>
      </c>
      <c r="AC334" s="259">
        <v>0</v>
      </c>
      <c r="AD334" s="259">
        <v>0</v>
      </c>
      <c r="AE334" s="262">
        <v>0</v>
      </c>
      <c r="AF334" s="258">
        <v>6706.189179796108</v>
      </c>
      <c r="AG334" s="259">
        <v>6706.189179796108</v>
      </c>
      <c r="AH334" s="259">
        <v>0</v>
      </c>
      <c r="AI334" s="259">
        <v>0</v>
      </c>
      <c r="AJ334" s="259">
        <v>0</v>
      </c>
      <c r="AK334" s="259">
        <v>0</v>
      </c>
      <c r="AL334" s="259">
        <v>0</v>
      </c>
      <c r="AM334" s="259">
        <v>0</v>
      </c>
      <c r="AN334" s="259">
        <v>0</v>
      </c>
      <c r="AO334" s="262">
        <v>0</v>
      </c>
      <c r="AP334" s="247"/>
      <c r="AQ334" s="263">
        <v>0</v>
      </c>
      <c r="AR334" s="264">
        <v>0</v>
      </c>
      <c r="AS334" s="264">
        <v>0</v>
      </c>
      <c r="AT334" s="264">
        <v>0</v>
      </c>
      <c r="AU334" s="264">
        <v>0</v>
      </c>
      <c r="AV334" s="264">
        <v>0</v>
      </c>
      <c r="AW334" s="264">
        <v>0</v>
      </c>
      <c r="AX334" s="264">
        <v>0</v>
      </c>
      <c r="AY334" s="264">
        <v>0</v>
      </c>
      <c r="AZ334" s="264">
        <v>0</v>
      </c>
      <c r="BA334" s="264">
        <v>0</v>
      </c>
      <c r="BB334" s="265">
        <v>0</v>
      </c>
    </row>
    <row r="335" spans="2:54" s="213" customFormat="1" ht="13.15" customHeight="1" x14ac:dyDescent="0.2">
      <c r="B335" s="251" t="s">
        <v>1249</v>
      </c>
      <c r="C335" s="252"/>
      <c r="D335" s="253"/>
      <c r="E335" s="254" t="s">
        <v>1250</v>
      </c>
      <c r="F335" s="252"/>
      <c r="G335" s="252"/>
      <c r="H335" s="255" t="s">
        <v>1251</v>
      </c>
      <c r="I335" s="256">
        <v>40543</v>
      </c>
      <c r="J335" s="257">
        <v>27</v>
      </c>
      <c r="K335" s="258">
        <v>31965.940685820206</v>
      </c>
      <c r="L335" s="259">
        <v>31965.940685820206</v>
      </c>
      <c r="M335" s="259">
        <v>0</v>
      </c>
      <c r="N335" s="259">
        <v>0</v>
      </c>
      <c r="O335" s="259">
        <v>0</v>
      </c>
      <c r="P335" s="259">
        <v>0</v>
      </c>
      <c r="Q335" s="259">
        <v>0</v>
      </c>
      <c r="R335" s="259">
        <v>0</v>
      </c>
      <c r="S335" s="259">
        <v>0</v>
      </c>
      <c r="T335" s="260">
        <v>0</v>
      </c>
      <c r="U335" s="261">
        <v>0</v>
      </c>
      <c r="V335" s="259">
        <v>0</v>
      </c>
      <c r="W335" s="259">
        <v>0</v>
      </c>
      <c r="X335" s="259">
        <v>0</v>
      </c>
      <c r="Y335" s="259">
        <v>0</v>
      </c>
      <c r="Z335" s="259">
        <v>0</v>
      </c>
      <c r="AA335" s="259">
        <v>0</v>
      </c>
      <c r="AB335" s="259">
        <v>0</v>
      </c>
      <c r="AC335" s="259">
        <v>0</v>
      </c>
      <c r="AD335" s="259">
        <v>0</v>
      </c>
      <c r="AE335" s="262">
        <v>0</v>
      </c>
      <c r="AF335" s="258">
        <v>31965.940685820206</v>
      </c>
      <c r="AG335" s="259">
        <v>31965.940685820206</v>
      </c>
      <c r="AH335" s="259">
        <v>0</v>
      </c>
      <c r="AI335" s="259">
        <v>0</v>
      </c>
      <c r="AJ335" s="259">
        <v>0</v>
      </c>
      <c r="AK335" s="259">
        <v>0</v>
      </c>
      <c r="AL335" s="259">
        <v>0</v>
      </c>
      <c r="AM335" s="259">
        <v>0</v>
      </c>
      <c r="AN335" s="259">
        <v>0</v>
      </c>
      <c r="AO335" s="262">
        <v>0</v>
      </c>
      <c r="AP335" s="247"/>
      <c r="AQ335" s="263">
        <v>0</v>
      </c>
      <c r="AR335" s="264">
        <v>0</v>
      </c>
      <c r="AS335" s="264">
        <v>0</v>
      </c>
      <c r="AT335" s="264">
        <v>0</v>
      </c>
      <c r="AU335" s="264">
        <v>0</v>
      </c>
      <c r="AV335" s="264">
        <v>0</v>
      </c>
      <c r="AW335" s="264">
        <v>0</v>
      </c>
      <c r="AX335" s="264">
        <v>0</v>
      </c>
      <c r="AY335" s="264">
        <v>0</v>
      </c>
      <c r="AZ335" s="264">
        <v>0</v>
      </c>
      <c r="BA335" s="264">
        <v>0</v>
      </c>
      <c r="BB335" s="265">
        <v>0</v>
      </c>
    </row>
    <row r="336" spans="2:54" s="213" customFormat="1" ht="13.15" customHeight="1" x14ac:dyDescent="0.2">
      <c r="B336" s="251" t="s">
        <v>1249</v>
      </c>
      <c r="C336" s="252"/>
      <c r="D336" s="253"/>
      <c r="E336" s="254" t="s">
        <v>1252</v>
      </c>
      <c r="F336" s="252"/>
      <c r="G336" s="252"/>
      <c r="H336" s="255" t="s">
        <v>1253</v>
      </c>
      <c r="I336" s="256">
        <v>40543</v>
      </c>
      <c r="J336" s="257">
        <v>27</v>
      </c>
      <c r="K336" s="258">
        <v>2178.4493744207603</v>
      </c>
      <c r="L336" s="259">
        <v>2178.4493744207603</v>
      </c>
      <c r="M336" s="259">
        <v>0</v>
      </c>
      <c r="N336" s="259">
        <v>0</v>
      </c>
      <c r="O336" s="259">
        <v>0</v>
      </c>
      <c r="P336" s="259">
        <v>0</v>
      </c>
      <c r="Q336" s="259">
        <v>0</v>
      </c>
      <c r="R336" s="259">
        <v>0</v>
      </c>
      <c r="S336" s="259">
        <v>0</v>
      </c>
      <c r="T336" s="260">
        <v>0</v>
      </c>
      <c r="U336" s="261">
        <v>0</v>
      </c>
      <c r="V336" s="259">
        <v>0</v>
      </c>
      <c r="W336" s="259">
        <v>0</v>
      </c>
      <c r="X336" s="259">
        <v>0</v>
      </c>
      <c r="Y336" s="259">
        <v>0</v>
      </c>
      <c r="Z336" s="259">
        <v>0</v>
      </c>
      <c r="AA336" s="259">
        <v>0</v>
      </c>
      <c r="AB336" s="259">
        <v>0</v>
      </c>
      <c r="AC336" s="259">
        <v>0</v>
      </c>
      <c r="AD336" s="259">
        <v>0</v>
      </c>
      <c r="AE336" s="262">
        <v>0</v>
      </c>
      <c r="AF336" s="258">
        <v>2178.4493744207603</v>
      </c>
      <c r="AG336" s="259">
        <v>2178.4493744207603</v>
      </c>
      <c r="AH336" s="259">
        <v>0</v>
      </c>
      <c r="AI336" s="259">
        <v>0</v>
      </c>
      <c r="AJ336" s="259">
        <v>0</v>
      </c>
      <c r="AK336" s="259">
        <v>0</v>
      </c>
      <c r="AL336" s="259">
        <v>0</v>
      </c>
      <c r="AM336" s="259">
        <v>0</v>
      </c>
      <c r="AN336" s="259">
        <v>0</v>
      </c>
      <c r="AO336" s="262">
        <v>0</v>
      </c>
      <c r="AP336" s="247"/>
      <c r="AQ336" s="263">
        <v>0</v>
      </c>
      <c r="AR336" s="264">
        <v>0</v>
      </c>
      <c r="AS336" s="264">
        <v>0</v>
      </c>
      <c r="AT336" s="264">
        <v>0</v>
      </c>
      <c r="AU336" s="264">
        <v>0</v>
      </c>
      <c r="AV336" s="264">
        <v>0</v>
      </c>
      <c r="AW336" s="264">
        <v>0</v>
      </c>
      <c r="AX336" s="264">
        <v>0</v>
      </c>
      <c r="AY336" s="264">
        <v>0</v>
      </c>
      <c r="AZ336" s="264">
        <v>0</v>
      </c>
      <c r="BA336" s="264">
        <v>0</v>
      </c>
      <c r="BB336" s="265">
        <v>0</v>
      </c>
    </row>
    <row r="337" spans="2:54" s="213" customFormat="1" ht="13.15" customHeight="1" x14ac:dyDescent="0.2">
      <c r="B337" s="251" t="s">
        <v>1249</v>
      </c>
      <c r="C337" s="252"/>
      <c r="D337" s="253"/>
      <c r="E337" s="254" t="s">
        <v>1254</v>
      </c>
      <c r="F337" s="252"/>
      <c r="G337" s="252"/>
      <c r="H337" s="255" t="s">
        <v>1255</v>
      </c>
      <c r="I337" s="256">
        <v>40543</v>
      </c>
      <c r="J337" s="257">
        <v>27</v>
      </c>
      <c r="K337" s="258">
        <v>40749.947868396666</v>
      </c>
      <c r="L337" s="259">
        <v>40749.947868396666</v>
      </c>
      <c r="M337" s="259">
        <v>0</v>
      </c>
      <c r="N337" s="259">
        <v>0</v>
      </c>
      <c r="O337" s="259">
        <v>0</v>
      </c>
      <c r="P337" s="259">
        <v>0</v>
      </c>
      <c r="Q337" s="259">
        <v>0</v>
      </c>
      <c r="R337" s="259">
        <v>0</v>
      </c>
      <c r="S337" s="259">
        <v>0</v>
      </c>
      <c r="T337" s="260">
        <v>0</v>
      </c>
      <c r="U337" s="261">
        <v>0</v>
      </c>
      <c r="V337" s="259">
        <v>0</v>
      </c>
      <c r="W337" s="259">
        <v>0</v>
      </c>
      <c r="X337" s="259">
        <v>0</v>
      </c>
      <c r="Y337" s="259">
        <v>0</v>
      </c>
      <c r="Z337" s="259">
        <v>0</v>
      </c>
      <c r="AA337" s="259">
        <v>0</v>
      </c>
      <c r="AB337" s="259">
        <v>0</v>
      </c>
      <c r="AC337" s="259">
        <v>0</v>
      </c>
      <c r="AD337" s="259">
        <v>0</v>
      </c>
      <c r="AE337" s="262">
        <v>0</v>
      </c>
      <c r="AF337" s="258">
        <v>40749.947868396666</v>
      </c>
      <c r="AG337" s="259">
        <v>40749.947868396666</v>
      </c>
      <c r="AH337" s="259">
        <v>0</v>
      </c>
      <c r="AI337" s="259">
        <v>0</v>
      </c>
      <c r="AJ337" s="259">
        <v>0</v>
      </c>
      <c r="AK337" s="259">
        <v>0</v>
      </c>
      <c r="AL337" s="259">
        <v>0</v>
      </c>
      <c r="AM337" s="259">
        <v>0</v>
      </c>
      <c r="AN337" s="259">
        <v>0</v>
      </c>
      <c r="AO337" s="262">
        <v>0</v>
      </c>
      <c r="AP337" s="247"/>
      <c r="AQ337" s="263">
        <v>0</v>
      </c>
      <c r="AR337" s="264">
        <v>0</v>
      </c>
      <c r="AS337" s="264">
        <v>0</v>
      </c>
      <c r="AT337" s="264">
        <v>0</v>
      </c>
      <c r="AU337" s="264">
        <v>0</v>
      </c>
      <c r="AV337" s="264">
        <v>0</v>
      </c>
      <c r="AW337" s="264">
        <v>0</v>
      </c>
      <c r="AX337" s="264">
        <v>0</v>
      </c>
      <c r="AY337" s="264">
        <v>0</v>
      </c>
      <c r="AZ337" s="264">
        <v>0</v>
      </c>
      <c r="BA337" s="264">
        <v>0</v>
      </c>
      <c r="BB337" s="265">
        <v>0</v>
      </c>
    </row>
    <row r="338" spans="2:54" s="213" customFormat="1" ht="13.15" customHeight="1" x14ac:dyDescent="0.2">
      <c r="B338" s="251" t="s">
        <v>1249</v>
      </c>
      <c r="C338" s="252"/>
      <c r="D338" s="253"/>
      <c r="E338" s="254" t="s">
        <v>1256</v>
      </c>
      <c r="F338" s="252"/>
      <c r="G338" s="252"/>
      <c r="H338" s="255" t="s">
        <v>1257</v>
      </c>
      <c r="I338" s="256">
        <v>40543</v>
      </c>
      <c r="J338" s="257">
        <v>27</v>
      </c>
      <c r="K338" s="258">
        <v>4912.2972659870256</v>
      </c>
      <c r="L338" s="259">
        <v>4912.2972659870256</v>
      </c>
      <c r="M338" s="259">
        <v>0</v>
      </c>
      <c r="N338" s="259">
        <v>0</v>
      </c>
      <c r="O338" s="259">
        <v>0</v>
      </c>
      <c r="P338" s="259">
        <v>0</v>
      </c>
      <c r="Q338" s="259">
        <v>0</v>
      </c>
      <c r="R338" s="259">
        <v>0</v>
      </c>
      <c r="S338" s="259">
        <v>0</v>
      </c>
      <c r="T338" s="260">
        <v>0</v>
      </c>
      <c r="U338" s="261">
        <v>0</v>
      </c>
      <c r="V338" s="259">
        <v>0</v>
      </c>
      <c r="W338" s="259">
        <v>0</v>
      </c>
      <c r="X338" s="259">
        <v>0</v>
      </c>
      <c r="Y338" s="259">
        <v>0</v>
      </c>
      <c r="Z338" s="259">
        <v>0</v>
      </c>
      <c r="AA338" s="259">
        <v>0</v>
      </c>
      <c r="AB338" s="259">
        <v>0</v>
      </c>
      <c r="AC338" s="259">
        <v>0</v>
      </c>
      <c r="AD338" s="259">
        <v>0</v>
      </c>
      <c r="AE338" s="262">
        <v>0</v>
      </c>
      <c r="AF338" s="258">
        <v>4912.2972659870256</v>
      </c>
      <c r="AG338" s="259">
        <v>4912.2972659870256</v>
      </c>
      <c r="AH338" s="259">
        <v>0</v>
      </c>
      <c r="AI338" s="259">
        <v>0</v>
      </c>
      <c r="AJ338" s="259">
        <v>0</v>
      </c>
      <c r="AK338" s="259">
        <v>0</v>
      </c>
      <c r="AL338" s="259">
        <v>0</v>
      </c>
      <c r="AM338" s="259">
        <v>0</v>
      </c>
      <c r="AN338" s="259">
        <v>0</v>
      </c>
      <c r="AO338" s="262">
        <v>0</v>
      </c>
      <c r="AP338" s="247"/>
      <c r="AQ338" s="263">
        <v>0</v>
      </c>
      <c r="AR338" s="264">
        <v>0</v>
      </c>
      <c r="AS338" s="264">
        <v>0</v>
      </c>
      <c r="AT338" s="264">
        <v>0</v>
      </c>
      <c r="AU338" s="264">
        <v>0</v>
      </c>
      <c r="AV338" s="264">
        <v>0</v>
      </c>
      <c r="AW338" s="264">
        <v>0</v>
      </c>
      <c r="AX338" s="264">
        <v>0</v>
      </c>
      <c r="AY338" s="264">
        <v>0</v>
      </c>
      <c r="AZ338" s="264">
        <v>0</v>
      </c>
      <c r="BA338" s="264">
        <v>0</v>
      </c>
      <c r="BB338" s="265">
        <v>0</v>
      </c>
    </row>
    <row r="339" spans="2:54" s="213" customFormat="1" ht="13.15" customHeight="1" x14ac:dyDescent="0.2">
      <c r="B339" s="251" t="s">
        <v>772</v>
      </c>
      <c r="C339" s="252"/>
      <c r="D339" s="253"/>
      <c r="E339" s="254" t="s">
        <v>1258</v>
      </c>
      <c r="F339" s="252"/>
      <c r="G339" s="252"/>
      <c r="H339" s="255" t="s">
        <v>1259</v>
      </c>
      <c r="I339" s="256">
        <v>40543</v>
      </c>
      <c r="J339" s="257">
        <v>30</v>
      </c>
      <c r="K339" s="258">
        <v>102590.12974976831</v>
      </c>
      <c r="L339" s="259">
        <v>69763.722196478222</v>
      </c>
      <c r="M339" s="259">
        <v>0</v>
      </c>
      <c r="N339" s="259">
        <v>0</v>
      </c>
      <c r="O339" s="259">
        <v>32826.40755329009</v>
      </c>
      <c r="P339" s="259">
        <v>0</v>
      </c>
      <c r="Q339" s="259">
        <v>0</v>
      </c>
      <c r="R339" s="259">
        <v>32826.40755329009</v>
      </c>
      <c r="S339" s="259">
        <v>1823.6352243788092</v>
      </c>
      <c r="T339" s="260">
        <v>31002.77232891128</v>
      </c>
      <c r="U339" s="261">
        <v>0</v>
      </c>
      <c r="V339" s="259">
        <v>0</v>
      </c>
      <c r="W339" s="259">
        <v>0</v>
      </c>
      <c r="X339" s="259">
        <v>0</v>
      </c>
      <c r="Y339" s="259">
        <v>0</v>
      </c>
      <c r="Z339" s="259">
        <v>0</v>
      </c>
      <c r="AA339" s="259">
        <v>0</v>
      </c>
      <c r="AB339" s="259">
        <v>0</v>
      </c>
      <c r="AC339" s="259">
        <v>3419.6709916589439</v>
      </c>
      <c r="AD339" s="259">
        <v>-3419.6709916589439</v>
      </c>
      <c r="AE339" s="262">
        <v>3419.6709916589439</v>
      </c>
      <c r="AF339" s="258">
        <v>102590.12974976831</v>
      </c>
      <c r="AG339" s="259">
        <v>69763.722196478222</v>
      </c>
      <c r="AH339" s="259">
        <v>0</v>
      </c>
      <c r="AI339" s="259">
        <v>0</v>
      </c>
      <c r="AJ339" s="259">
        <v>32826.40755329009</v>
      </c>
      <c r="AK339" s="259">
        <v>0</v>
      </c>
      <c r="AL339" s="259">
        <v>0</v>
      </c>
      <c r="AM339" s="259">
        <v>32826.40755329009</v>
      </c>
      <c r="AN339" s="259">
        <v>-1596.0357672801347</v>
      </c>
      <c r="AO339" s="262">
        <v>34422.443320570223</v>
      </c>
      <c r="AP339" s="247"/>
      <c r="AQ339" s="263">
        <v>0</v>
      </c>
      <c r="AR339" s="264">
        <v>0</v>
      </c>
      <c r="AS339" s="264">
        <v>0</v>
      </c>
      <c r="AT339" s="264">
        <v>0</v>
      </c>
      <c r="AU339" s="264">
        <v>0</v>
      </c>
      <c r="AV339" s="264">
        <v>0</v>
      </c>
      <c r="AW339" s="264">
        <v>0</v>
      </c>
      <c r="AX339" s="264">
        <v>0</v>
      </c>
      <c r="AY339" s="264">
        <v>0</v>
      </c>
      <c r="AZ339" s="264">
        <v>0</v>
      </c>
      <c r="BA339" s="264">
        <v>34422.443320225997</v>
      </c>
      <c r="BB339" s="265">
        <v>0</v>
      </c>
    </row>
    <row r="340" spans="2:54" s="213" customFormat="1" ht="13.15" customHeight="1" x14ac:dyDescent="0.2">
      <c r="B340" s="251" t="s">
        <v>817</v>
      </c>
      <c r="C340" s="252"/>
      <c r="D340" s="253"/>
      <c r="E340" s="254" t="s">
        <v>1260</v>
      </c>
      <c r="F340" s="252"/>
      <c r="G340" s="252"/>
      <c r="H340" s="255" t="s">
        <v>1261</v>
      </c>
      <c r="I340" s="256">
        <v>40543</v>
      </c>
      <c r="J340" s="257">
        <v>7</v>
      </c>
      <c r="K340" s="258">
        <v>6297.2457136237263</v>
      </c>
      <c r="L340" s="259">
        <v>6297.2457136237263</v>
      </c>
      <c r="M340" s="259">
        <v>0</v>
      </c>
      <c r="N340" s="259">
        <v>0</v>
      </c>
      <c r="O340" s="259">
        <v>0</v>
      </c>
      <c r="P340" s="259">
        <v>0</v>
      </c>
      <c r="Q340" s="259">
        <v>0</v>
      </c>
      <c r="R340" s="259">
        <v>0</v>
      </c>
      <c r="S340" s="259">
        <v>0</v>
      </c>
      <c r="T340" s="260">
        <v>0</v>
      </c>
      <c r="U340" s="261">
        <v>0</v>
      </c>
      <c r="V340" s="259">
        <v>0</v>
      </c>
      <c r="W340" s="259">
        <v>0</v>
      </c>
      <c r="X340" s="259">
        <v>0</v>
      </c>
      <c r="Y340" s="259">
        <v>0</v>
      </c>
      <c r="Z340" s="259">
        <v>0</v>
      </c>
      <c r="AA340" s="259">
        <v>0</v>
      </c>
      <c r="AB340" s="259">
        <v>0</v>
      </c>
      <c r="AC340" s="259">
        <v>0</v>
      </c>
      <c r="AD340" s="259">
        <v>0</v>
      </c>
      <c r="AE340" s="262">
        <v>0</v>
      </c>
      <c r="AF340" s="258">
        <v>6297.2457136237263</v>
      </c>
      <c r="AG340" s="259">
        <v>6297.2457136237263</v>
      </c>
      <c r="AH340" s="259">
        <v>0</v>
      </c>
      <c r="AI340" s="259">
        <v>0</v>
      </c>
      <c r="AJ340" s="259">
        <v>0</v>
      </c>
      <c r="AK340" s="259">
        <v>0</v>
      </c>
      <c r="AL340" s="259">
        <v>0</v>
      </c>
      <c r="AM340" s="259">
        <v>0</v>
      </c>
      <c r="AN340" s="259">
        <v>0</v>
      </c>
      <c r="AO340" s="262">
        <v>0</v>
      </c>
      <c r="AP340" s="247"/>
      <c r="AQ340" s="263">
        <v>0</v>
      </c>
      <c r="AR340" s="264">
        <v>0</v>
      </c>
      <c r="AS340" s="264">
        <v>0</v>
      </c>
      <c r="AT340" s="264">
        <v>0</v>
      </c>
      <c r="AU340" s="264">
        <v>0</v>
      </c>
      <c r="AV340" s="264">
        <v>0</v>
      </c>
      <c r="AW340" s="264">
        <v>0</v>
      </c>
      <c r="AX340" s="264">
        <v>0</v>
      </c>
      <c r="AY340" s="264">
        <v>0</v>
      </c>
      <c r="AZ340" s="264">
        <v>0</v>
      </c>
      <c r="BA340" s="264">
        <v>0</v>
      </c>
      <c r="BB340" s="265">
        <v>0</v>
      </c>
    </row>
    <row r="341" spans="2:54" s="213" customFormat="1" ht="13.15" customHeight="1" x14ac:dyDescent="0.2">
      <c r="B341" s="251" t="s">
        <v>817</v>
      </c>
      <c r="C341" s="252"/>
      <c r="D341" s="253"/>
      <c r="E341" s="254" t="s">
        <v>1262</v>
      </c>
      <c r="F341" s="252"/>
      <c r="G341" s="252"/>
      <c r="H341" s="255" t="s">
        <v>1263</v>
      </c>
      <c r="I341" s="256">
        <v>40543</v>
      </c>
      <c r="J341" s="257">
        <v>7</v>
      </c>
      <c r="K341" s="258">
        <v>4113.018419833179</v>
      </c>
      <c r="L341" s="259">
        <v>4113.018419833179</v>
      </c>
      <c r="M341" s="259">
        <v>0</v>
      </c>
      <c r="N341" s="259">
        <v>0</v>
      </c>
      <c r="O341" s="259">
        <v>0</v>
      </c>
      <c r="P341" s="259">
        <v>0</v>
      </c>
      <c r="Q341" s="259">
        <v>0</v>
      </c>
      <c r="R341" s="259">
        <v>0</v>
      </c>
      <c r="S341" s="259">
        <v>0</v>
      </c>
      <c r="T341" s="260">
        <v>0</v>
      </c>
      <c r="U341" s="261">
        <v>0</v>
      </c>
      <c r="V341" s="259">
        <v>0</v>
      </c>
      <c r="W341" s="259">
        <v>0</v>
      </c>
      <c r="X341" s="259">
        <v>0</v>
      </c>
      <c r="Y341" s="259">
        <v>0</v>
      </c>
      <c r="Z341" s="259">
        <v>0</v>
      </c>
      <c r="AA341" s="259">
        <v>0</v>
      </c>
      <c r="AB341" s="259">
        <v>0</v>
      </c>
      <c r="AC341" s="259">
        <v>0</v>
      </c>
      <c r="AD341" s="259">
        <v>0</v>
      </c>
      <c r="AE341" s="262">
        <v>0</v>
      </c>
      <c r="AF341" s="258">
        <v>4113.018419833179</v>
      </c>
      <c r="AG341" s="259">
        <v>4113.018419833179</v>
      </c>
      <c r="AH341" s="259">
        <v>0</v>
      </c>
      <c r="AI341" s="259">
        <v>0</v>
      </c>
      <c r="AJ341" s="259">
        <v>0</v>
      </c>
      <c r="AK341" s="259">
        <v>0</v>
      </c>
      <c r="AL341" s="259">
        <v>0</v>
      </c>
      <c r="AM341" s="259">
        <v>0</v>
      </c>
      <c r="AN341" s="259">
        <v>0</v>
      </c>
      <c r="AO341" s="262">
        <v>0</v>
      </c>
      <c r="AP341" s="247"/>
      <c r="AQ341" s="263">
        <v>0</v>
      </c>
      <c r="AR341" s="264">
        <v>0</v>
      </c>
      <c r="AS341" s="264">
        <v>0</v>
      </c>
      <c r="AT341" s="264">
        <v>0</v>
      </c>
      <c r="AU341" s="264">
        <v>0</v>
      </c>
      <c r="AV341" s="264">
        <v>0</v>
      </c>
      <c r="AW341" s="264">
        <v>0</v>
      </c>
      <c r="AX341" s="264">
        <v>0</v>
      </c>
      <c r="AY341" s="264">
        <v>0</v>
      </c>
      <c r="AZ341" s="264">
        <v>0</v>
      </c>
      <c r="BA341" s="264">
        <v>0</v>
      </c>
      <c r="BB341" s="265">
        <v>0</v>
      </c>
    </row>
    <row r="342" spans="2:54" s="213" customFormat="1" ht="13.15" customHeight="1" x14ac:dyDescent="0.2">
      <c r="B342" s="251" t="s">
        <v>817</v>
      </c>
      <c r="C342" s="252"/>
      <c r="D342" s="253"/>
      <c r="E342" s="254" t="s">
        <v>1264</v>
      </c>
      <c r="F342" s="252"/>
      <c r="G342" s="252"/>
      <c r="H342" s="255" t="s">
        <v>1265</v>
      </c>
      <c r="I342" s="256">
        <v>40543</v>
      </c>
      <c r="J342" s="257">
        <v>7</v>
      </c>
      <c r="K342" s="258">
        <v>22047.179101019465</v>
      </c>
      <c r="L342" s="259">
        <v>22047.179101019465</v>
      </c>
      <c r="M342" s="259">
        <v>0</v>
      </c>
      <c r="N342" s="259">
        <v>0</v>
      </c>
      <c r="O342" s="259">
        <v>0</v>
      </c>
      <c r="P342" s="259">
        <v>0</v>
      </c>
      <c r="Q342" s="259">
        <v>0</v>
      </c>
      <c r="R342" s="259">
        <v>0</v>
      </c>
      <c r="S342" s="259">
        <v>0</v>
      </c>
      <c r="T342" s="260">
        <v>0</v>
      </c>
      <c r="U342" s="261">
        <v>0</v>
      </c>
      <c r="V342" s="259">
        <v>0</v>
      </c>
      <c r="W342" s="259">
        <v>0</v>
      </c>
      <c r="X342" s="259">
        <v>0</v>
      </c>
      <c r="Y342" s="259">
        <v>0</v>
      </c>
      <c r="Z342" s="259">
        <v>0</v>
      </c>
      <c r="AA342" s="259">
        <v>0</v>
      </c>
      <c r="AB342" s="259">
        <v>0</v>
      </c>
      <c r="AC342" s="259">
        <v>0</v>
      </c>
      <c r="AD342" s="259">
        <v>0</v>
      </c>
      <c r="AE342" s="262">
        <v>0</v>
      </c>
      <c r="AF342" s="258">
        <v>22047.179101019465</v>
      </c>
      <c r="AG342" s="259">
        <v>22047.179101019465</v>
      </c>
      <c r="AH342" s="259">
        <v>0</v>
      </c>
      <c r="AI342" s="259">
        <v>0</v>
      </c>
      <c r="AJ342" s="259">
        <v>0</v>
      </c>
      <c r="AK342" s="259">
        <v>0</v>
      </c>
      <c r="AL342" s="259">
        <v>0</v>
      </c>
      <c r="AM342" s="259">
        <v>0</v>
      </c>
      <c r="AN342" s="259">
        <v>0</v>
      </c>
      <c r="AO342" s="262">
        <v>0</v>
      </c>
      <c r="AP342" s="247"/>
      <c r="AQ342" s="263">
        <v>0</v>
      </c>
      <c r="AR342" s="264">
        <v>0</v>
      </c>
      <c r="AS342" s="264">
        <v>0</v>
      </c>
      <c r="AT342" s="264">
        <v>0</v>
      </c>
      <c r="AU342" s="264">
        <v>0</v>
      </c>
      <c r="AV342" s="264">
        <v>0</v>
      </c>
      <c r="AW342" s="264">
        <v>0</v>
      </c>
      <c r="AX342" s="264">
        <v>0</v>
      </c>
      <c r="AY342" s="264">
        <v>0</v>
      </c>
      <c r="AZ342" s="264">
        <v>0</v>
      </c>
      <c r="BA342" s="264">
        <v>0</v>
      </c>
      <c r="BB342" s="265">
        <v>0</v>
      </c>
    </row>
    <row r="343" spans="2:54" s="213" customFormat="1" ht="13.15" customHeight="1" x14ac:dyDescent="0.2">
      <c r="B343" s="251" t="s">
        <v>817</v>
      </c>
      <c r="C343" s="252"/>
      <c r="D343" s="253"/>
      <c r="E343" s="254" t="s">
        <v>1266</v>
      </c>
      <c r="F343" s="252"/>
      <c r="G343" s="252"/>
      <c r="H343" s="255" t="s">
        <v>1267</v>
      </c>
      <c r="I343" s="256">
        <v>40543</v>
      </c>
      <c r="J343" s="257">
        <v>7</v>
      </c>
      <c r="K343" s="258">
        <v>14340.680027803523</v>
      </c>
      <c r="L343" s="259">
        <v>14340.680027803523</v>
      </c>
      <c r="M343" s="259">
        <v>0</v>
      </c>
      <c r="N343" s="259">
        <v>0</v>
      </c>
      <c r="O343" s="259">
        <v>0</v>
      </c>
      <c r="P343" s="259">
        <v>0</v>
      </c>
      <c r="Q343" s="259">
        <v>0</v>
      </c>
      <c r="R343" s="259">
        <v>0</v>
      </c>
      <c r="S343" s="259">
        <v>0</v>
      </c>
      <c r="T343" s="260">
        <v>0</v>
      </c>
      <c r="U343" s="261">
        <v>0</v>
      </c>
      <c r="V343" s="259">
        <v>0</v>
      </c>
      <c r="W343" s="259">
        <v>0</v>
      </c>
      <c r="X343" s="259">
        <v>0</v>
      </c>
      <c r="Y343" s="259">
        <v>0</v>
      </c>
      <c r="Z343" s="259">
        <v>0</v>
      </c>
      <c r="AA343" s="259">
        <v>0</v>
      </c>
      <c r="AB343" s="259">
        <v>0</v>
      </c>
      <c r="AC343" s="259">
        <v>0</v>
      </c>
      <c r="AD343" s="259">
        <v>0</v>
      </c>
      <c r="AE343" s="262">
        <v>0</v>
      </c>
      <c r="AF343" s="258">
        <v>14340.680027803523</v>
      </c>
      <c r="AG343" s="259">
        <v>14340.680027803523</v>
      </c>
      <c r="AH343" s="259">
        <v>0</v>
      </c>
      <c r="AI343" s="259">
        <v>0</v>
      </c>
      <c r="AJ343" s="259">
        <v>0</v>
      </c>
      <c r="AK343" s="259">
        <v>0</v>
      </c>
      <c r="AL343" s="259">
        <v>0</v>
      </c>
      <c r="AM343" s="259">
        <v>0</v>
      </c>
      <c r="AN343" s="259">
        <v>0</v>
      </c>
      <c r="AO343" s="262">
        <v>0</v>
      </c>
      <c r="AP343" s="247"/>
      <c r="AQ343" s="263">
        <v>0</v>
      </c>
      <c r="AR343" s="264">
        <v>0</v>
      </c>
      <c r="AS343" s="264">
        <v>0</v>
      </c>
      <c r="AT343" s="264">
        <v>0</v>
      </c>
      <c r="AU343" s="264">
        <v>0</v>
      </c>
      <c r="AV343" s="264">
        <v>0</v>
      </c>
      <c r="AW343" s="264">
        <v>0</v>
      </c>
      <c r="AX343" s="264">
        <v>0</v>
      </c>
      <c r="AY343" s="264">
        <v>0</v>
      </c>
      <c r="AZ343" s="264">
        <v>0</v>
      </c>
      <c r="BA343" s="264">
        <v>0</v>
      </c>
      <c r="BB343" s="265">
        <v>0</v>
      </c>
    </row>
    <row r="344" spans="2:54" s="213" customFormat="1" ht="13.15" customHeight="1" x14ac:dyDescent="0.2">
      <c r="B344" s="251" t="s">
        <v>817</v>
      </c>
      <c r="C344" s="252"/>
      <c r="D344" s="253"/>
      <c r="E344" s="254" t="s">
        <v>1268</v>
      </c>
      <c r="F344" s="252"/>
      <c r="G344" s="252"/>
      <c r="H344" s="255" t="s">
        <v>1269</v>
      </c>
      <c r="I344" s="256">
        <v>40543</v>
      </c>
      <c r="J344" s="257">
        <v>7</v>
      </c>
      <c r="K344" s="258">
        <v>20237.633225208527</v>
      </c>
      <c r="L344" s="259">
        <v>20237.633225208527</v>
      </c>
      <c r="M344" s="259">
        <v>0</v>
      </c>
      <c r="N344" s="259">
        <v>0</v>
      </c>
      <c r="O344" s="259">
        <v>0</v>
      </c>
      <c r="P344" s="259">
        <v>0</v>
      </c>
      <c r="Q344" s="259">
        <v>0</v>
      </c>
      <c r="R344" s="259">
        <v>0</v>
      </c>
      <c r="S344" s="259">
        <v>0</v>
      </c>
      <c r="T344" s="260">
        <v>0</v>
      </c>
      <c r="U344" s="261">
        <v>0</v>
      </c>
      <c r="V344" s="259">
        <v>0</v>
      </c>
      <c r="W344" s="259">
        <v>0</v>
      </c>
      <c r="X344" s="259">
        <v>0</v>
      </c>
      <c r="Y344" s="259">
        <v>0</v>
      </c>
      <c r="Z344" s="259">
        <v>0</v>
      </c>
      <c r="AA344" s="259">
        <v>0</v>
      </c>
      <c r="AB344" s="259">
        <v>0</v>
      </c>
      <c r="AC344" s="259">
        <v>0</v>
      </c>
      <c r="AD344" s="259">
        <v>0</v>
      </c>
      <c r="AE344" s="262">
        <v>0</v>
      </c>
      <c r="AF344" s="258">
        <v>20237.633225208527</v>
      </c>
      <c r="AG344" s="259">
        <v>20237.633225208527</v>
      </c>
      <c r="AH344" s="259">
        <v>0</v>
      </c>
      <c r="AI344" s="259">
        <v>0</v>
      </c>
      <c r="AJ344" s="259">
        <v>0</v>
      </c>
      <c r="AK344" s="259">
        <v>0</v>
      </c>
      <c r="AL344" s="259">
        <v>0</v>
      </c>
      <c r="AM344" s="259">
        <v>0</v>
      </c>
      <c r="AN344" s="259">
        <v>0</v>
      </c>
      <c r="AO344" s="262">
        <v>0</v>
      </c>
      <c r="AP344" s="247"/>
      <c r="AQ344" s="263">
        <v>0</v>
      </c>
      <c r="AR344" s="264">
        <v>0</v>
      </c>
      <c r="AS344" s="264">
        <v>0</v>
      </c>
      <c r="AT344" s="264">
        <v>0</v>
      </c>
      <c r="AU344" s="264">
        <v>0</v>
      </c>
      <c r="AV344" s="264">
        <v>0</v>
      </c>
      <c r="AW344" s="264">
        <v>0</v>
      </c>
      <c r="AX344" s="264">
        <v>0</v>
      </c>
      <c r="AY344" s="264">
        <v>0</v>
      </c>
      <c r="AZ344" s="264">
        <v>0</v>
      </c>
      <c r="BA344" s="264">
        <v>0</v>
      </c>
      <c r="BB344" s="265">
        <v>0</v>
      </c>
    </row>
    <row r="345" spans="2:54" s="213" customFormat="1" ht="13.15" customHeight="1" x14ac:dyDescent="0.2">
      <c r="B345" s="251" t="s">
        <v>817</v>
      </c>
      <c r="C345" s="252"/>
      <c r="D345" s="253"/>
      <c r="E345" s="254" t="s">
        <v>1270</v>
      </c>
      <c r="F345" s="252"/>
      <c r="G345" s="252"/>
      <c r="H345" s="255" t="s">
        <v>1271</v>
      </c>
      <c r="I345" s="256">
        <v>40543</v>
      </c>
      <c r="J345" s="257">
        <v>7</v>
      </c>
      <c r="K345" s="258">
        <v>39184.053521779431</v>
      </c>
      <c r="L345" s="259">
        <v>39184.053521779431</v>
      </c>
      <c r="M345" s="259">
        <v>0</v>
      </c>
      <c r="N345" s="259">
        <v>0</v>
      </c>
      <c r="O345" s="259">
        <v>0</v>
      </c>
      <c r="P345" s="259">
        <v>0</v>
      </c>
      <c r="Q345" s="259">
        <v>0</v>
      </c>
      <c r="R345" s="259">
        <v>0</v>
      </c>
      <c r="S345" s="259">
        <v>0</v>
      </c>
      <c r="T345" s="260">
        <v>0</v>
      </c>
      <c r="U345" s="261">
        <v>0</v>
      </c>
      <c r="V345" s="259">
        <v>0</v>
      </c>
      <c r="W345" s="259">
        <v>0</v>
      </c>
      <c r="X345" s="259">
        <v>0</v>
      </c>
      <c r="Y345" s="259">
        <v>0</v>
      </c>
      <c r="Z345" s="259">
        <v>0</v>
      </c>
      <c r="AA345" s="259">
        <v>0</v>
      </c>
      <c r="AB345" s="259">
        <v>0</v>
      </c>
      <c r="AC345" s="259">
        <v>0</v>
      </c>
      <c r="AD345" s="259">
        <v>0</v>
      </c>
      <c r="AE345" s="262">
        <v>0</v>
      </c>
      <c r="AF345" s="258">
        <v>39184.053521779431</v>
      </c>
      <c r="AG345" s="259">
        <v>39184.053521779431</v>
      </c>
      <c r="AH345" s="259">
        <v>0</v>
      </c>
      <c r="AI345" s="259">
        <v>0</v>
      </c>
      <c r="AJ345" s="259">
        <v>0</v>
      </c>
      <c r="AK345" s="259">
        <v>0</v>
      </c>
      <c r="AL345" s="259">
        <v>0</v>
      </c>
      <c r="AM345" s="259">
        <v>0</v>
      </c>
      <c r="AN345" s="259">
        <v>0</v>
      </c>
      <c r="AO345" s="262">
        <v>0</v>
      </c>
      <c r="AP345" s="247"/>
      <c r="AQ345" s="263">
        <v>0</v>
      </c>
      <c r="AR345" s="264">
        <v>0</v>
      </c>
      <c r="AS345" s="264">
        <v>0</v>
      </c>
      <c r="AT345" s="264">
        <v>0</v>
      </c>
      <c r="AU345" s="264">
        <v>0</v>
      </c>
      <c r="AV345" s="264">
        <v>0</v>
      </c>
      <c r="AW345" s="264">
        <v>0</v>
      </c>
      <c r="AX345" s="264">
        <v>0</v>
      </c>
      <c r="AY345" s="264">
        <v>0</v>
      </c>
      <c r="AZ345" s="264">
        <v>0</v>
      </c>
      <c r="BA345" s="264">
        <v>0</v>
      </c>
      <c r="BB345" s="265">
        <v>0</v>
      </c>
    </row>
    <row r="346" spans="2:54" s="213" customFormat="1" ht="13.15" customHeight="1" x14ac:dyDescent="0.2">
      <c r="B346" s="251" t="s">
        <v>817</v>
      </c>
      <c r="C346" s="252"/>
      <c r="D346" s="253"/>
      <c r="E346" s="254" t="s">
        <v>1272</v>
      </c>
      <c r="F346" s="252"/>
      <c r="G346" s="252"/>
      <c r="H346" s="255" t="s">
        <v>1273</v>
      </c>
      <c r="I346" s="256">
        <v>40543</v>
      </c>
      <c r="J346" s="257">
        <v>7</v>
      </c>
      <c r="K346" s="258">
        <v>23532.437442076</v>
      </c>
      <c r="L346" s="259">
        <v>23532.437442076</v>
      </c>
      <c r="M346" s="259">
        <v>0</v>
      </c>
      <c r="N346" s="259">
        <v>0</v>
      </c>
      <c r="O346" s="259">
        <v>0</v>
      </c>
      <c r="P346" s="259">
        <v>0</v>
      </c>
      <c r="Q346" s="259">
        <v>0</v>
      </c>
      <c r="R346" s="259">
        <v>0</v>
      </c>
      <c r="S346" s="259">
        <v>0</v>
      </c>
      <c r="T346" s="260">
        <v>0</v>
      </c>
      <c r="U346" s="261">
        <v>0</v>
      </c>
      <c r="V346" s="259">
        <v>0</v>
      </c>
      <c r="W346" s="259">
        <v>0</v>
      </c>
      <c r="X346" s="259">
        <v>0</v>
      </c>
      <c r="Y346" s="259">
        <v>0</v>
      </c>
      <c r="Z346" s="259">
        <v>0</v>
      </c>
      <c r="AA346" s="259">
        <v>0</v>
      </c>
      <c r="AB346" s="259">
        <v>0</v>
      </c>
      <c r="AC346" s="259">
        <v>0</v>
      </c>
      <c r="AD346" s="259">
        <v>0</v>
      </c>
      <c r="AE346" s="262">
        <v>0</v>
      </c>
      <c r="AF346" s="258">
        <v>23532.437442076</v>
      </c>
      <c r="AG346" s="259">
        <v>23532.437442076</v>
      </c>
      <c r="AH346" s="259">
        <v>0</v>
      </c>
      <c r="AI346" s="259">
        <v>0</v>
      </c>
      <c r="AJ346" s="259">
        <v>0</v>
      </c>
      <c r="AK346" s="259">
        <v>0</v>
      </c>
      <c r="AL346" s="259">
        <v>0</v>
      </c>
      <c r="AM346" s="259">
        <v>0</v>
      </c>
      <c r="AN346" s="259">
        <v>0</v>
      </c>
      <c r="AO346" s="262">
        <v>0</v>
      </c>
      <c r="AP346" s="247"/>
      <c r="AQ346" s="263">
        <v>0</v>
      </c>
      <c r="AR346" s="264">
        <v>0</v>
      </c>
      <c r="AS346" s="264">
        <v>0</v>
      </c>
      <c r="AT346" s="264">
        <v>0</v>
      </c>
      <c r="AU346" s="264">
        <v>0</v>
      </c>
      <c r="AV346" s="264">
        <v>0</v>
      </c>
      <c r="AW346" s="264">
        <v>0</v>
      </c>
      <c r="AX346" s="264">
        <v>0</v>
      </c>
      <c r="AY346" s="264">
        <v>0</v>
      </c>
      <c r="AZ346" s="264">
        <v>0</v>
      </c>
      <c r="BA346" s="264">
        <v>0</v>
      </c>
      <c r="BB346" s="265">
        <v>0</v>
      </c>
    </row>
    <row r="347" spans="2:54" s="213" customFormat="1" ht="13.15" customHeight="1" x14ac:dyDescent="0.2">
      <c r="B347" s="251" t="s">
        <v>817</v>
      </c>
      <c r="C347" s="252"/>
      <c r="D347" s="253"/>
      <c r="E347" s="254" t="s">
        <v>1274</v>
      </c>
      <c r="F347" s="252"/>
      <c r="G347" s="252"/>
      <c r="H347" s="255" t="s">
        <v>1275</v>
      </c>
      <c r="I347" s="256">
        <v>40543</v>
      </c>
      <c r="J347" s="257">
        <v>7</v>
      </c>
      <c r="K347" s="258">
        <v>26920.064874884156</v>
      </c>
      <c r="L347" s="259">
        <v>26920.064874884156</v>
      </c>
      <c r="M347" s="259">
        <v>0</v>
      </c>
      <c r="N347" s="259">
        <v>0</v>
      </c>
      <c r="O347" s="259">
        <v>0</v>
      </c>
      <c r="P347" s="259">
        <v>0</v>
      </c>
      <c r="Q347" s="259">
        <v>0</v>
      </c>
      <c r="R347" s="259">
        <v>0</v>
      </c>
      <c r="S347" s="259">
        <v>0</v>
      </c>
      <c r="T347" s="260">
        <v>0</v>
      </c>
      <c r="U347" s="261">
        <v>0</v>
      </c>
      <c r="V347" s="259">
        <v>0</v>
      </c>
      <c r="W347" s="259">
        <v>0</v>
      </c>
      <c r="X347" s="259">
        <v>0</v>
      </c>
      <c r="Y347" s="259">
        <v>0</v>
      </c>
      <c r="Z347" s="259">
        <v>0</v>
      </c>
      <c r="AA347" s="259">
        <v>0</v>
      </c>
      <c r="AB347" s="259">
        <v>0</v>
      </c>
      <c r="AC347" s="259">
        <v>0</v>
      </c>
      <c r="AD347" s="259">
        <v>0</v>
      </c>
      <c r="AE347" s="262">
        <v>0</v>
      </c>
      <c r="AF347" s="258">
        <v>26920.064874884156</v>
      </c>
      <c r="AG347" s="259">
        <v>26920.064874884156</v>
      </c>
      <c r="AH347" s="259">
        <v>0</v>
      </c>
      <c r="AI347" s="259">
        <v>0</v>
      </c>
      <c r="AJ347" s="259">
        <v>0</v>
      </c>
      <c r="AK347" s="259">
        <v>0</v>
      </c>
      <c r="AL347" s="259">
        <v>0</v>
      </c>
      <c r="AM347" s="259">
        <v>0</v>
      </c>
      <c r="AN347" s="259">
        <v>0</v>
      </c>
      <c r="AO347" s="262">
        <v>0</v>
      </c>
      <c r="AP347" s="247"/>
      <c r="AQ347" s="263">
        <v>0</v>
      </c>
      <c r="AR347" s="264">
        <v>0</v>
      </c>
      <c r="AS347" s="264">
        <v>0</v>
      </c>
      <c r="AT347" s="264">
        <v>0</v>
      </c>
      <c r="AU347" s="264">
        <v>0</v>
      </c>
      <c r="AV347" s="264">
        <v>0</v>
      </c>
      <c r="AW347" s="264">
        <v>0</v>
      </c>
      <c r="AX347" s="264">
        <v>0</v>
      </c>
      <c r="AY347" s="264">
        <v>0</v>
      </c>
      <c r="AZ347" s="264">
        <v>0</v>
      </c>
      <c r="BA347" s="264">
        <v>0</v>
      </c>
      <c r="BB347" s="265">
        <v>0</v>
      </c>
    </row>
    <row r="348" spans="2:54" s="213" customFormat="1" ht="13.15" customHeight="1" x14ac:dyDescent="0.2">
      <c r="B348" s="251" t="s">
        <v>817</v>
      </c>
      <c r="C348" s="252"/>
      <c r="D348" s="253"/>
      <c r="E348" s="254" t="s">
        <v>1276</v>
      </c>
      <c r="F348" s="252"/>
      <c r="G348" s="252"/>
      <c r="H348" s="255" t="s">
        <v>1277</v>
      </c>
      <c r="I348" s="256">
        <v>40543</v>
      </c>
      <c r="J348" s="257">
        <v>7</v>
      </c>
      <c r="K348" s="258">
        <v>39691.053637627432</v>
      </c>
      <c r="L348" s="259">
        <v>39691.053637627432</v>
      </c>
      <c r="M348" s="259">
        <v>0</v>
      </c>
      <c r="N348" s="259">
        <v>0</v>
      </c>
      <c r="O348" s="259">
        <v>0</v>
      </c>
      <c r="P348" s="259">
        <v>0</v>
      </c>
      <c r="Q348" s="259">
        <v>0</v>
      </c>
      <c r="R348" s="259">
        <v>0</v>
      </c>
      <c r="S348" s="259">
        <v>0</v>
      </c>
      <c r="T348" s="260">
        <v>0</v>
      </c>
      <c r="U348" s="261">
        <v>0</v>
      </c>
      <c r="V348" s="259">
        <v>0</v>
      </c>
      <c r="W348" s="259">
        <v>0</v>
      </c>
      <c r="X348" s="259">
        <v>0</v>
      </c>
      <c r="Y348" s="259">
        <v>0</v>
      </c>
      <c r="Z348" s="259">
        <v>0</v>
      </c>
      <c r="AA348" s="259">
        <v>0</v>
      </c>
      <c r="AB348" s="259">
        <v>0</v>
      </c>
      <c r="AC348" s="259">
        <v>0</v>
      </c>
      <c r="AD348" s="259">
        <v>0</v>
      </c>
      <c r="AE348" s="262">
        <v>0</v>
      </c>
      <c r="AF348" s="258">
        <v>39691.053637627432</v>
      </c>
      <c r="AG348" s="259">
        <v>39691.053637627432</v>
      </c>
      <c r="AH348" s="259">
        <v>0</v>
      </c>
      <c r="AI348" s="259">
        <v>0</v>
      </c>
      <c r="AJ348" s="259">
        <v>0</v>
      </c>
      <c r="AK348" s="259">
        <v>0</v>
      </c>
      <c r="AL348" s="259">
        <v>0</v>
      </c>
      <c r="AM348" s="259">
        <v>0</v>
      </c>
      <c r="AN348" s="259">
        <v>0</v>
      </c>
      <c r="AO348" s="262">
        <v>0</v>
      </c>
      <c r="AP348" s="247"/>
      <c r="AQ348" s="263">
        <v>0</v>
      </c>
      <c r="AR348" s="264">
        <v>0</v>
      </c>
      <c r="AS348" s="264">
        <v>0</v>
      </c>
      <c r="AT348" s="264">
        <v>0</v>
      </c>
      <c r="AU348" s="264">
        <v>0</v>
      </c>
      <c r="AV348" s="264">
        <v>0</v>
      </c>
      <c r="AW348" s="264">
        <v>0</v>
      </c>
      <c r="AX348" s="264">
        <v>0</v>
      </c>
      <c r="AY348" s="264">
        <v>0</v>
      </c>
      <c r="AZ348" s="264">
        <v>0</v>
      </c>
      <c r="BA348" s="264">
        <v>0</v>
      </c>
      <c r="BB348" s="265">
        <v>0</v>
      </c>
    </row>
    <row r="349" spans="2:54" s="213" customFormat="1" ht="13.15" customHeight="1" x14ac:dyDescent="0.2">
      <c r="B349" s="251" t="s">
        <v>817</v>
      </c>
      <c r="C349" s="252"/>
      <c r="D349" s="253"/>
      <c r="E349" s="254" t="s">
        <v>1278</v>
      </c>
      <c r="F349" s="252"/>
      <c r="G349" s="252"/>
      <c r="H349" s="255" t="s">
        <v>1279</v>
      </c>
      <c r="I349" s="256">
        <v>40543</v>
      </c>
      <c r="J349" s="257">
        <v>7</v>
      </c>
      <c r="K349" s="258">
        <v>8582.6430722891582</v>
      </c>
      <c r="L349" s="259">
        <v>8582.6430722891582</v>
      </c>
      <c r="M349" s="259">
        <v>0</v>
      </c>
      <c r="N349" s="259">
        <v>0</v>
      </c>
      <c r="O349" s="259">
        <v>0</v>
      </c>
      <c r="P349" s="259">
        <v>0</v>
      </c>
      <c r="Q349" s="259">
        <v>0</v>
      </c>
      <c r="R349" s="259">
        <v>0</v>
      </c>
      <c r="S349" s="259">
        <v>0</v>
      </c>
      <c r="T349" s="260">
        <v>0</v>
      </c>
      <c r="U349" s="261">
        <v>0</v>
      </c>
      <c r="V349" s="259">
        <v>0</v>
      </c>
      <c r="W349" s="259">
        <v>0</v>
      </c>
      <c r="X349" s="259">
        <v>0</v>
      </c>
      <c r="Y349" s="259">
        <v>0</v>
      </c>
      <c r="Z349" s="259">
        <v>0</v>
      </c>
      <c r="AA349" s="259">
        <v>0</v>
      </c>
      <c r="AB349" s="259">
        <v>0</v>
      </c>
      <c r="AC349" s="259">
        <v>0</v>
      </c>
      <c r="AD349" s="259">
        <v>0</v>
      </c>
      <c r="AE349" s="262">
        <v>0</v>
      </c>
      <c r="AF349" s="258">
        <v>8582.6430722891582</v>
      </c>
      <c r="AG349" s="259">
        <v>8582.6430722891582</v>
      </c>
      <c r="AH349" s="259">
        <v>0</v>
      </c>
      <c r="AI349" s="259">
        <v>0</v>
      </c>
      <c r="AJ349" s="259">
        <v>0</v>
      </c>
      <c r="AK349" s="259">
        <v>0</v>
      </c>
      <c r="AL349" s="259">
        <v>0</v>
      </c>
      <c r="AM349" s="259">
        <v>0</v>
      </c>
      <c r="AN349" s="259">
        <v>0</v>
      </c>
      <c r="AO349" s="262">
        <v>0</v>
      </c>
      <c r="AP349" s="247"/>
      <c r="AQ349" s="263">
        <v>0</v>
      </c>
      <c r="AR349" s="264">
        <v>0</v>
      </c>
      <c r="AS349" s="264">
        <v>0</v>
      </c>
      <c r="AT349" s="264">
        <v>0</v>
      </c>
      <c r="AU349" s="264">
        <v>0</v>
      </c>
      <c r="AV349" s="264">
        <v>0</v>
      </c>
      <c r="AW349" s="264">
        <v>0</v>
      </c>
      <c r="AX349" s="264">
        <v>0</v>
      </c>
      <c r="AY349" s="264">
        <v>0</v>
      </c>
      <c r="AZ349" s="264">
        <v>0</v>
      </c>
      <c r="BA349" s="264">
        <v>0</v>
      </c>
      <c r="BB349" s="265">
        <v>0</v>
      </c>
    </row>
    <row r="350" spans="2:54" s="213" customFormat="1" ht="13.15" customHeight="1" x14ac:dyDescent="0.2">
      <c r="B350" s="251" t="s">
        <v>718</v>
      </c>
      <c r="C350" s="252"/>
      <c r="D350" s="253"/>
      <c r="E350" s="254" t="s">
        <v>1280</v>
      </c>
      <c r="F350" s="252"/>
      <c r="G350" s="252"/>
      <c r="H350" s="255" t="s">
        <v>1281</v>
      </c>
      <c r="I350" s="256">
        <v>40543</v>
      </c>
      <c r="J350" s="257">
        <v>10</v>
      </c>
      <c r="K350" s="258">
        <v>12851.413345690455</v>
      </c>
      <c r="L350" s="259">
        <v>12851.413345690455</v>
      </c>
      <c r="M350" s="259">
        <v>0</v>
      </c>
      <c r="N350" s="259">
        <v>0</v>
      </c>
      <c r="O350" s="259">
        <v>0</v>
      </c>
      <c r="P350" s="259">
        <v>0</v>
      </c>
      <c r="Q350" s="259">
        <v>0</v>
      </c>
      <c r="R350" s="259">
        <v>0</v>
      </c>
      <c r="S350" s="259">
        <v>0</v>
      </c>
      <c r="T350" s="260">
        <v>0</v>
      </c>
      <c r="U350" s="261">
        <v>0</v>
      </c>
      <c r="V350" s="259">
        <v>0</v>
      </c>
      <c r="W350" s="259">
        <v>0</v>
      </c>
      <c r="X350" s="259">
        <v>0</v>
      </c>
      <c r="Y350" s="259">
        <v>0</v>
      </c>
      <c r="Z350" s="259">
        <v>0</v>
      </c>
      <c r="AA350" s="259">
        <v>0</v>
      </c>
      <c r="AB350" s="259">
        <v>0</v>
      </c>
      <c r="AC350" s="259">
        <v>0</v>
      </c>
      <c r="AD350" s="259">
        <v>0</v>
      </c>
      <c r="AE350" s="262">
        <v>0</v>
      </c>
      <c r="AF350" s="258">
        <v>12851.413345690455</v>
      </c>
      <c r="AG350" s="259">
        <v>12851.413345690455</v>
      </c>
      <c r="AH350" s="259">
        <v>0</v>
      </c>
      <c r="AI350" s="259">
        <v>0</v>
      </c>
      <c r="AJ350" s="259">
        <v>0</v>
      </c>
      <c r="AK350" s="259">
        <v>0</v>
      </c>
      <c r="AL350" s="259">
        <v>0</v>
      </c>
      <c r="AM350" s="259">
        <v>0</v>
      </c>
      <c r="AN350" s="259">
        <v>0</v>
      </c>
      <c r="AO350" s="262">
        <v>0</v>
      </c>
      <c r="AP350" s="247"/>
      <c r="AQ350" s="263">
        <v>0</v>
      </c>
      <c r="AR350" s="264">
        <v>0</v>
      </c>
      <c r="AS350" s="264">
        <v>0</v>
      </c>
      <c r="AT350" s="264">
        <v>0</v>
      </c>
      <c r="AU350" s="264">
        <v>0</v>
      </c>
      <c r="AV350" s="264">
        <v>0</v>
      </c>
      <c r="AW350" s="264">
        <v>0</v>
      </c>
      <c r="AX350" s="264">
        <v>0</v>
      </c>
      <c r="AY350" s="264">
        <v>0</v>
      </c>
      <c r="AZ350" s="264">
        <v>0</v>
      </c>
      <c r="BA350" s="264">
        <v>0</v>
      </c>
      <c r="BB350" s="265">
        <v>0</v>
      </c>
    </row>
    <row r="351" spans="2:54" s="213" customFormat="1" ht="13.15" customHeight="1" x14ac:dyDescent="0.2">
      <c r="B351" s="251" t="s">
        <v>718</v>
      </c>
      <c r="C351" s="252"/>
      <c r="D351" s="253"/>
      <c r="E351" s="254" t="s">
        <v>1282</v>
      </c>
      <c r="F351" s="252"/>
      <c r="G351" s="252"/>
      <c r="H351" s="255" t="s">
        <v>1283</v>
      </c>
      <c r="I351" s="256">
        <v>40543</v>
      </c>
      <c r="J351" s="257">
        <v>10</v>
      </c>
      <c r="K351" s="258">
        <v>6976.8941149212233</v>
      </c>
      <c r="L351" s="259">
        <v>6976.8941149212233</v>
      </c>
      <c r="M351" s="259">
        <v>0</v>
      </c>
      <c r="N351" s="259">
        <v>0</v>
      </c>
      <c r="O351" s="259">
        <v>0</v>
      </c>
      <c r="P351" s="259">
        <v>0</v>
      </c>
      <c r="Q351" s="259">
        <v>0</v>
      </c>
      <c r="R351" s="259">
        <v>0</v>
      </c>
      <c r="S351" s="259">
        <v>0</v>
      </c>
      <c r="T351" s="260">
        <v>0</v>
      </c>
      <c r="U351" s="261">
        <v>0</v>
      </c>
      <c r="V351" s="259">
        <v>0</v>
      </c>
      <c r="W351" s="259">
        <v>0</v>
      </c>
      <c r="X351" s="259">
        <v>0</v>
      </c>
      <c r="Y351" s="259">
        <v>0</v>
      </c>
      <c r="Z351" s="259">
        <v>0</v>
      </c>
      <c r="AA351" s="259">
        <v>0</v>
      </c>
      <c r="AB351" s="259">
        <v>0</v>
      </c>
      <c r="AC351" s="259">
        <v>0</v>
      </c>
      <c r="AD351" s="259">
        <v>0</v>
      </c>
      <c r="AE351" s="262">
        <v>0</v>
      </c>
      <c r="AF351" s="258">
        <v>6976.8941149212233</v>
      </c>
      <c r="AG351" s="259">
        <v>6976.8941149212233</v>
      </c>
      <c r="AH351" s="259">
        <v>0</v>
      </c>
      <c r="AI351" s="259">
        <v>0</v>
      </c>
      <c r="AJ351" s="259">
        <v>0</v>
      </c>
      <c r="AK351" s="259">
        <v>0</v>
      </c>
      <c r="AL351" s="259">
        <v>0</v>
      </c>
      <c r="AM351" s="259">
        <v>0</v>
      </c>
      <c r="AN351" s="259">
        <v>0</v>
      </c>
      <c r="AO351" s="262">
        <v>0</v>
      </c>
      <c r="AP351" s="247"/>
      <c r="AQ351" s="263">
        <v>0</v>
      </c>
      <c r="AR351" s="264">
        <v>0</v>
      </c>
      <c r="AS351" s="264">
        <v>0</v>
      </c>
      <c r="AT351" s="264">
        <v>0</v>
      </c>
      <c r="AU351" s="264">
        <v>0</v>
      </c>
      <c r="AV351" s="264">
        <v>0</v>
      </c>
      <c r="AW351" s="264">
        <v>0</v>
      </c>
      <c r="AX351" s="264">
        <v>0</v>
      </c>
      <c r="AY351" s="264">
        <v>0</v>
      </c>
      <c r="AZ351" s="264">
        <v>0</v>
      </c>
      <c r="BA351" s="264">
        <v>0</v>
      </c>
      <c r="BB351" s="265">
        <v>0</v>
      </c>
    </row>
    <row r="352" spans="2:54" s="213" customFormat="1" ht="13.15" customHeight="1" x14ac:dyDescent="0.2">
      <c r="B352" s="251" t="s">
        <v>718</v>
      </c>
      <c r="C352" s="252"/>
      <c r="D352" s="253"/>
      <c r="E352" s="254" t="s">
        <v>1284</v>
      </c>
      <c r="F352" s="252"/>
      <c r="G352" s="252"/>
      <c r="H352" s="255" t="s">
        <v>1285</v>
      </c>
      <c r="I352" s="256">
        <v>40543</v>
      </c>
      <c r="J352" s="257">
        <v>10</v>
      </c>
      <c r="K352" s="258">
        <v>2152.3719879518071</v>
      </c>
      <c r="L352" s="259">
        <v>2152.3719879518071</v>
      </c>
      <c r="M352" s="259">
        <v>0</v>
      </c>
      <c r="N352" s="259">
        <v>0</v>
      </c>
      <c r="O352" s="259">
        <v>0</v>
      </c>
      <c r="P352" s="259">
        <v>0</v>
      </c>
      <c r="Q352" s="259">
        <v>0</v>
      </c>
      <c r="R352" s="259">
        <v>0</v>
      </c>
      <c r="S352" s="259">
        <v>0</v>
      </c>
      <c r="T352" s="260">
        <v>0</v>
      </c>
      <c r="U352" s="261">
        <v>0</v>
      </c>
      <c r="V352" s="259">
        <v>0</v>
      </c>
      <c r="W352" s="259">
        <v>0</v>
      </c>
      <c r="X352" s="259">
        <v>0</v>
      </c>
      <c r="Y352" s="259">
        <v>0</v>
      </c>
      <c r="Z352" s="259">
        <v>0</v>
      </c>
      <c r="AA352" s="259">
        <v>0</v>
      </c>
      <c r="AB352" s="259">
        <v>0</v>
      </c>
      <c r="AC352" s="259">
        <v>0</v>
      </c>
      <c r="AD352" s="259">
        <v>0</v>
      </c>
      <c r="AE352" s="262">
        <v>0</v>
      </c>
      <c r="AF352" s="258">
        <v>2152.3719879518071</v>
      </c>
      <c r="AG352" s="259">
        <v>2152.3719879518071</v>
      </c>
      <c r="AH352" s="259">
        <v>0</v>
      </c>
      <c r="AI352" s="259">
        <v>0</v>
      </c>
      <c r="AJ352" s="259">
        <v>0</v>
      </c>
      <c r="AK352" s="259">
        <v>0</v>
      </c>
      <c r="AL352" s="259">
        <v>0</v>
      </c>
      <c r="AM352" s="259">
        <v>0</v>
      </c>
      <c r="AN352" s="259">
        <v>0</v>
      </c>
      <c r="AO352" s="262">
        <v>0</v>
      </c>
      <c r="AP352" s="247"/>
      <c r="AQ352" s="263">
        <v>0</v>
      </c>
      <c r="AR352" s="264">
        <v>0</v>
      </c>
      <c r="AS352" s="264">
        <v>0</v>
      </c>
      <c r="AT352" s="264">
        <v>0</v>
      </c>
      <c r="AU352" s="264">
        <v>0</v>
      </c>
      <c r="AV352" s="264">
        <v>0</v>
      </c>
      <c r="AW352" s="264">
        <v>0</v>
      </c>
      <c r="AX352" s="264">
        <v>0</v>
      </c>
      <c r="AY352" s="264">
        <v>0</v>
      </c>
      <c r="AZ352" s="264">
        <v>0</v>
      </c>
      <c r="BA352" s="264">
        <v>0</v>
      </c>
      <c r="BB352" s="265">
        <v>0</v>
      </c>
    </row>
    <row r="353" spans="2:54" s="213" customFormat="1" ht="13.15" customHeight="1" x14ac:dyDescent="0.2">
      <c r="B353" s="251" t="s">
        <v>718</v>
      </c>
      <c r="C353" s="252"/>
      <c r="D353" s="253"/>
      <c r="E353" s="254" t="s">
        <v>1286</v>
      </c>
      <c r="F353" s="252"/>
      <c r="G353" s="252"/>
      <c r="H353" s="255" t="s">
        <v>1287</v>
      </c>
      <c r="I353" s="256">
        <v>40543</v>
      </c>
      <c r="J353" s="257">
        <v>10</v>
      </c>
      <c r="K353" s="258">
        <v>642.39457831325296</v>
      </c>
      <c r="L353" s="259">
        <v>642.39457831325296</v>
      </c>
      <c r="M353" s="259">
        <v>0</v>
      </c>
      <c r="N353" s="259">
        <v>0</v>
      </c>
      <c r="O353" s="259">
        <v>0</v>
      </c>
      <c r="P353" s="259">
        <v>0</v>
      </c>
      <c r="Q353" s="259">
        <v>0</v>
      </c>
      <c r="R353" s="259">
        <v>0</v>
      </c>
      <c r="S353" s="259">
        <v>0</v>
      </c>
      <c r="T353" s="260">
        <v>0</v>
      </c>
      <c r="U353" s="261">
        <v>0</v>
      </c>
      <c r="V353" s="259">
        <v>0</v>
      </c>
      <c r="W353" s="259">
        <v>0</v>
      </c>
      <c r="X353" s="259">
        <v>0</v>
      </c>
      <c r="Y353" s="259">
        <v>0</v>
      </c>
      <c r="Z353" s="259">
        <v>0</v>
      </c>
      <c r="AA353" s="259">
        <v>0</v>
      </c>
      <c r="AB353" s="259">
        <v>0</v>
      </c>
      <c r="AC353" s="259">
        <v>0</v>
      </c>
      <c r="AD353" s="259">
        <v>0</v>
      </c>
      <c r="AE353" s="262">
        <v>0</v>
      </c>
      <c r="AF353" s="258">
        <v>642.39457831325296</v>
      </c>
      <c r="AG353" s="259">
        <v>642.39457831325296</v>
      </c>
      <c r="AH353" s="259">
        <v>0</v>
      </c>
      <c r="AI353" s="259">
        <v>0</v>
      </c>
      <c r="AJ353" s="259">
        <v>0</v>
      </c>
      <c r="AK353" s="259">
        <v>0</v>
      </c>
      <c r="AL353" s="259">
        <v>0</v>
      </c>
      <c r="AM353" s="259">
        <v>0</v>
      </c>
      <c r="AN353" s="259">
        <v>0</v>
      </c>
      <c r="AO353" s="262">
        <v>0</v>
      </c>
      <c r="AP353" s="247"/>
      <c r="AQ353" s="263">
        <v>0</v>
      </c>
      <c r="AR353" s="264">
        <v>0</v>
      </c>
      <c r="AS353" s="264">
        <v>0</v>
      </c>
      <c r="AT353" s="264">
        <v>0</v>
      </c>
      <c r="AU353" s="264">
        <v>0</v>
      </c>
      <c r="AV353" s="264">
        <v>0</v>
      </c>
      <c r="AW353" s="264">
        <v>0</v>
      </c>
      <c r="AX353" s="264">
        <v>0</v>
      </c>
      <c r="AY353" s="264">
        <v>0</v>
      </c>
      <c r="AZ353" s="264">
        <v>0</v>
      </c>
      <c r="BA353" s="264">
        <v>0</v>
      </c>
      <c r="BB353" s="265">
        <v>0</v>
      </c>
    </row>
    <row r="354" spans="2:54" s="213" customFormat="1" ht="13.15" customHeight="1" x14ac:dyDescent="0.2">
      <c r="B354" s="251" t="s">
        <v>718</v>
      </c>
      <c r="C354" s="252"/>
      <c r="D354" s="253"/>
      <c r="E354" s="254" t="s">
        <v>1288</v>
      </c>
      <c r="F354" s="252"/>
      <c r="G354" s="252"/>
      <c r="H354" s="255" t="s">
        <v>1289</v>
      </c>
      <c r="I354" s="256">
        <v>40543</v>
      </c>
      <c r="J354" s="257">
        <v>10</v>
      </c>
      <c r="K354" s="258">
        <v>2800.4807692307695</v>
      </c>
      <c r="L354" s="259">
        <v>2800.4807692307695</v>
      </c>
      <c r="M354" s="259">
        <v>0</v>
      </c>
      <c r="N354" s="259">
        <v>0</v>
      </c>
      <c r="O354" s="259">
        <v>0</v>
      </c>
      <c r="P354" s="259">
        <v>0</v>
      </c>
      <c r="Q354" s="259">
        <v>0</v>
      </c>
      <c r="R354" s="259">
        <v>0</v>
      </c>
      <c r="S354" s="259">
        <v>0</v>
      </c>
      <c r="T354" s="260">
        <v>0</v>
      </c>
      <c r="U354" s="261">
        <v>0</v>
      </c>
      <c r="V354" s="259">
        <v>0</v>
      </c>
      <c r="W354" s="259">
        <v>0</v>
      </c>
      <c r="X354" s="259">
        <v>0</v>
      </c>
      <c r="Y354" s="259">
        <v>0</v>
      </c>
      <c r="Z354" s="259">
        <v>0</v>
      </c>
      <c r="AA354" s="259">
        <v>0</v>
      </c>
      <c r="AB354" s="259">
        <v>0</v>
      </c>
      <c r="AC354" s="259">
        <v>0</v>
      </c>
      <c r="AD354" s="259">
        <v>0</v>
      </c>
      <c r="AE354" s="262">
        <v>0</v>
      </c>
      <c r="AF354" s="258">
        <v>2800.4807692307695</v>
      </c>
      <c r="AG354" s="259">
        <v>2800.4807692307695</v>
      </c>
      <c r="AH354" s="259">
        <v>0</v>
      </c>
      <c r="AI354" s="259">
        <v>0</v>
      </c>
      <c r="AJ354" s="259">
        <v>0</v>
      </c>
      <c r="AK354" s="259">
        <v>0</v>
      </c>
      <c r="AL354" s="259">
        <v>0</v>
      </c>
      <c r="AM354" s="259">
        <v>0</v>
      </c>
      <c r="AN354" s="259">
        <v>0</v>
      </c>
      <c r="AO354" s="262">
        <v>0</v>
      </c>
      <c r="AP354" s="247"/>
      <c r="AQ354" s="263">
        <v>0</v>
      </c>
      <c r="AR354" s="264">
        <v>0</v>
      </c>
      <c r="AS354" s="264">
        <v>0</v>
      </c>
      <c r="AT354" s="264">
        <v>0</v>
      </c>
      <c r="AU354" s="264">
        <v>0</v>
      </c>
      <c r="AV354" s="264">
        <v>0</v>
      </c>
      <c r="AW354" s="264">
        <v>0</v>
      </c>
      <c r="AX354" s="264">
        <v>0</v>
      </c>
      <c r="AY354" s="264">
        <v>0</v>
      </c>
      <c r="AZ354" s="264">
        <v>0</v>
      </c>
      <c r="BA354" s="264">
        <v>0</v>
      </c>
      <c r="BB354" s="265">
        <v>0</v>
      </c>
    </row>
    <row r="355" spans="2:54" s="213" customFormat="1" ht="13.15" customHeight="1" x14ac:dyDescent="0.2">
      <c r="B355" s="251" t="s">
        <v>718</v>
      </c>
      <c r="C355" s="252"/>
      <c r="D355" s="253"/>
      <c r="E355" s="254" t="s">
        <v>1290</v>
      </c>
      <c r="F355" s="252"/>
      <c r="G355" s="252"/>
      <c r="H355" s="255" t="s">
        <v>1291</v>
      </c>
      <c r="I355" s="256">
        <v>40543</v>
      </c>
      <c r="J355" s="257">
        <v>10</v>
      </c>
      <c r="K355" s="258">
        <v>4184.2475671918446</v>
      </c>
      <c r="L355" s="259">
        <v>4184.2475671918446</v>
      </c>
      <c r="M355" s="259">
        <v>0</v>
      </c>
      <c r="N355" s="259">
        <v>0</v>
      </c>
      <c r="O355" s="259">
        <v>0</v>
      </c>
      <c r="P355" s="259">
        <v>0</v>
      </c>
      <c r="Q355" s="259">
        <v>0</v>
      </c>
      <c r="R355" s="259">
        <v>0</v>
      </c>
      <c r="S355" s="259">
        <v>0</v>
      </c>
      <c r="T355" s="260">
        <v>0</v>
      </c>
      <c r="U355" s="261">
        <v>0</v>
      </c>
      <c r="V355" s="259">
        <v>0</v>
      </c>
      <c r="W355" s="259">
        <v>0</v>
      </c>
      <c r="X355" s="259">
        <v>0</v>
      </c>
      <c r="Y355" s="259">
        <v>0</v>
      </c>
      <c r="Z355" s="259">
        <v>0</v>
      </c>
      <c r="AA355" s="259">
        <v>0</v>
      </c>
      <c r="AB355" s="259">
        <v>0</v>
      </c>
      <c r="AC355" s="259">
        <v>0</v>
      </c>
      <c r="AD355" s="259">
        <v>0</v>
      </c>
      <c r="AE355" s="262">
        <v>0</v>
      </c>
      <c r="AF355" s="258">
        <v>4184.2475671918446</v>
      </c>
      <c r="AG355" s="259">
        <v>4184.2475671918446</v>
      </c>
      <c r="AH355" s="259">
        <v>0</v>
      </c>
      <c r="AI355" s="259">
        <v>0</v>
      </c>
      <c r="AJ355" s="259">
        <v>0</v>
      </c>
      <c r="AK355" s="259">
        <v>0</v>
      </c>
      <c r="AL355" s="259">
        <v>0</v>
      </c>
      <c r="AM355" s="259">
        <v>0</v>
      </c>
      <c r="AN355" s="259">
        <v>0</v>
      </c>
      <c r="AO355" s="262">
        <v>0</v>
      </c>
      <c r="AP355" s="247"/>
      <c r="AQ355" s="263">
        <v>0</v>
      </c>
      <c r="AR355" s="264">
        <v>0</v>
      </c>
      <c r="AS355" s="264">
        <v>0</v>
      </c>
      <c r="AT355" s="264">
        <v>0</v>
      </c>
      <c r="AU355" s="264">
        <v>0</v>
      </c>
      <c r="AV355" s="264">
        <v>0</v>
      </c>
      <c r="AW355" s="264">
        <v>0</v>
      </c>
      <c r="AX355" s="264">
        <v>0</v>
      </c>
      <c r="AY355" s="264">
        <v>0</v>
      </c>
      <c r="AZ355" s="264">
        <v>0</v>
      </c>
      <c r="BA355" s="264">
        <v>0</v>
      </c>
      <c r="BB355" s="265">
        <v>0</v>
      </c>
    </row>
    <row r="356" spans="2:54" s="213" customFormat="1" ht="13.15" customHeight="1" x14ac:dyDescent="0.2">
      <c r="B356" s="251" t="s">
        <v>718</v>
      </c>
      <c r="C356" s="252"/>
      <c r="D356" s="253"/>
      <c r="E356" s="254" t="s">
        <v>1292</v>
      </c>
      <c r="F356" s="252"/>
      <c r="G356" s="252"/>
      <c r="H356" s="255" t="s">
        <v>1293</v>
      </c>
      <c r="I356" s="256">
        <v>40543</v>
      </c>
      <c r="J356" s="257">
        <v>10</v>
      </c>
      <c r="K356" s="258">
        <v>2578.0091519925859</v>
      </c>
      <c r="L356" s="259">
        <v>2578.0091519925859</v>
      </c>
      <c r="M356" s="259">
        <v>0</v>
      </c>
      <c r="N356" s="259">
        <v>0</v>
      </c>
      <c r="O356" s="259">
        <v>0</v>
      </c>
      <c r="P356" s="259">
        <v>0</v>
      </c>
      <c r="Q356" s="259">
        <v>0</v>
      </c>
      <c r="R356" s="259">
        <v>0</v>
      </c>
      <c r="S356" s="259">
        <v>0</v>
      </c>
      <c r="T356" s="260">
        <v>0</v>
      </c>
      <c r="U356" s="261">
        <v>0</v>
      </c>
      <c r="V356" s="259">
        <v>0</v>
      </c>
      <c r="W356" s="259">
        <v>0</v>
      </c>
      <c r="X356" s="259">
        <v>0</v>
      </c>
      <c r="Y356" s="259">
        <v>0</v>
      </c>
      <c r="Z356" s="259">
        <v>0</v>
      </c>
      <c r="AA356" s="259">
        <v>0</v>
      </c>
      <c r="AB356" s="259">
        <v>0</v>
      </c>
      <c r="AC356" s="259">
        <v>0</v>
      </c>
      <c r="AD356" s="259">
        <v>0</v>
      </c>
      <c r="AE356" s="262">
        <v>0</v>
      </c>
      <c r="AF356" s="258">
        <v>2578.0091519925859</v>
      </c>
      <c r="AG356" s="259">
        <v>2578.0091519925859</v>
      </c>
      <c r="AH356" s="259">
        <v>0</v>
      </c>
      <c r="AI356" s="259">
        <v>0</v>
      </c>
      <c r="AJ356" s="259">
        <v>0</v>
      </c>
      <c r="AK356" s="259">
        <v>0</v>
      </c>
      <c r="AL356" s="259">
        <v>0</v>
      </c>
      <c r="AM356" s="259">
        <v>0</v>
      </c>
      <c r="AN356" s="259">
        <v>0</v>
      </c>
      <c r="AO356" s="262">
        <v>0</v>
      </c>
      <c r="AP356" s="247"/>
      <c r="AQ356" s="263">
        <v>0</v>
      </c>
      <c r="AR356" s="264">
        <v>0</v>
      </c>
      <c r="AS356" s="264">
        <v>0</v>
      </c>
      <c r="AT356" s="264">
        <v>0</v>
      </c>
      <c r="AU356" s="264">
        <v>0</v>
      </c>
      <c r="AV356" s="264">
        <v>0</v>
      </c>
      <c r="AW356" s="264">
        <v>0</v>
      </c>
      <c r="AX356" s="264">
        <v>0</v>
      </c>
      <c r="AY356" s="264">
        <v>0</v>
      </c>
      <c r="AZ356" s="264">
        <v>0</v>
      </c>
      <c r="BA356" s="264">
        <v>0</v>
      </c>
      <c r="BB356" s="265">
        <v>0</v>
      </c>
    </row>
    <row r="357" spans="2:54" s="213" customFormat="1" ht="13.15" customHeight="1" x14ac:dyDescent="0.2">
      <c r="B357" s="251" t="s">
        <v>718</v>
      </c>
      <c r="C357" s="252"/>
      <c r="D357" s="253"/>
      <c r="E357" s="254" t="s">
        <v>1294</v>
      </c>
      <c r="F357" s="252"/>
      <c r="G357" s="252"/>
      <c r="H357" s="255" t="s">
        <v>1295</v>
      </c>
      <c r="I357" s="256">
        <v>40543</v>
      </c>
      <c r="J357" s="257">
        <v>10</v>
      </c>
      <c r="K357" s="258">
        <v>3082.3911028730304</v>
      </c>
      <c r="L357" s="259">
        <v>3082.3911028730304</v>
      </c>
      <c r="M357" s="259">
        <v>0</v>
      </c>
      <c r="N357" s="259">
        <v>0</v>
      </c>
      <c r="O357" s="259">
        <v>0</v>
      </c>
      <c r="P357" s="259">
        <v>0</v>
      </c>
      <c r="Q357" s="259">
        <v>0</v>
      </c>
      <c r="R357" s="259">
        <v>0</v>
      </c>
      <c r="S357" s="259">
        <v>0</v>
      </c>
      <c r="T357" s="260">
        <v>0</v>
      </c>
      <c r="U357" s="261">
        <v>0</v>
      </c>
      <c r="V357" s="259">
        <v>0</v>
      </c>
      <c r="W357" s="259">
        <v>0</v>
      </c>
      <c r="X357" s="259">
        <v>0</v>
      </c>
      <c r="Y357" s="259">
        <v>0</v>
      </c>
      <c r="Z357" s="259">
        <v>0</v>
      </c>
      <c r="AA357" s="259">
        <v>0</v>
      </c>
      <c r="AB357" s="259">
        <v>0</v>
      </c>
      <c r="AC357" s="259">
        <v>0</v>
      </c>
      <c r="AD357" s="259">
        <v>0</v>
      </c>
      <c r="AE357" s="262">
        <v>0</v>
      </c>
      <c r="AF357" s="258">
        <v>3082.3911028730304</v>
      </c>
      <c r="AG357" s="259">
        <v>3082.3911028730304</v>
      </c>
      <c r="AH357" s="259">
        <v>0</v>
      </c>
      <c r="AI357" s="259">
        <v>0</v>
      </c>
      <c r="AJ357" s="259">
        <v>0</v>
      </c>
      <c r="AK357" s="259">
        <v>0</v>
      </c>
      <c r="AL357" s="259">
        <v>0</v>
      </c>
      <c r="AM357" s="259">
        <v>0</v>
      </c>
      <c r="AN357" s="259">
        <v>0</v>
      </c>
      <c r="AO357" s="262">
        <v>0</v>
      </c>
      <c r="AP357" s="247"/>
      <c r="AQ357" s="263">
        <v>0</v>
      </c>
      <c r="AR357" s="264">
        <v>0</v>
      </c>
      <c r="AS357" s="264">
        <v>0</v>
      </c>
      <c r="AT357" s="264">
        <v>0</v>
      </c>
      <c r="AU357" s="264">
        <v>0</v>
      </c>
      <c r="AV357" s="264">
        <v>0</v>
      </c>
      <c r="AW357" s="264">
        <v>0</v>
      </c>
      <c r="AX357" s="264">
        <v>0</v>
      </c>
      <c r="AY357" s="264">
        <v>0</v>
      </c>
      <c r="AZ357" s="264">
        <v>0</v>
      </c>
      <c r="BA357" s="264">
        <v>0</v>
      </c>
      <c r="BB357" s="265">
        <v>0</v>
      </c>
    </row>
    <row r="358" spans="2:54" s="213" customFormat="1" ht="13.15" customHeight="1" x14ac:dyDescent="0.2">
      <c r="B358" s="251" t="s">
        <v>817</v>
      </c>
      <c r="C358" s="252"/>
      <c r="D358" s="253"/>
      <c r="E358" s="254" t="s">
        <v>1296</v>
      </c>
      <c r="F358" s="252"/>
      <c r="G358" s="252"/>
      <c r="H358" s="255" t="s">
        <v>1297</v>
      </c>
      <c r="I358" s="256">
        <v>40543</v>
      </c>
      <c r="J358" s="257">
        <v>7</v>
      </c>
      <c r="K358" s="258">
        <v>22991.586538461543</v>
      </c>
      <c r="L358" s="259">
        <v>22991.586538461543</v>
      </c>
      <c r="M358" s="259">
        <v>0</v>
      </c>
      <c r="N358" s="259">
        <v>0</v>
      </c>
      <c r="O358" s="259">
        <v>0</v>
      </c>
      <c r="P358" s="259">
        <v>0</v>
      </c>
      <c r="Q358" s="259">
        <v>0</v>
      </c>
      <c r="R358" s="259">
        <v>0</v>
      </c>
      <c r="S358" s="259">
        <v>0</v>
      </c>
      <c r="T358" s="260">
        <v>0</v>
      </c>
      <c r="U358" s="261">
        <v>0</v>
      </c>
      <c r="V358" s="259">
        <v>0</v>
      </c>
      <c r="W358" s="259">
        <v>0</v>
      </c>
      <c r="X358" s="259">
        <v>0</v>
      </c>
      <c r="Y358" s="259">
        <v>0</v>
      </c>
      <c r="Z358" s="259">
        <v>0</v>
      </c>
      <c r="AA358" s="259">
        <v>0</v>
      </c>
      <c r="AB358" s="259">
        <v>0</v>
      </c>
      <c r="AC358" s="259">
        <v>0</v>
      </c>
      <c r="AD358" s="259">
        <v>0</v>
      </c>
      <c r="AE358" s="262">
        <v>0</v>
      </c>
      <c r="AF358" s="258">
        <v>22991.586538461543</v>
      </c>
      <c r="AG358" s="259">
        <v>22991.586538461543</v>
      </c>
      <c r="AH358" s="259">
        <v>0</v>
      </c>
      <c r="AI358" s="259">
        <v>0</v>
      </c>
      <c r="AJ358" s="259">
        <v>0</v>
      </c>
      <c r="AK358" s="259">
        <v>0</v>
      </c>
      <c r="AL358" s="259">
        <v>0</v>
      </c>
      <c r="AM358" s="259">
        <v>0</v>
      </c>
      <c r="AN358" s="259">
        <v>0</v>
      </c>
      <c r="AO358" s="262">
        <v>0</v>
      </c>
      <c r="AP358" s="247"/>
      <c r="AQ358" s="263">
        <v>0</v>
      </c>
      <c r="AR358" s="264">
        <v>0</v>
      </c>
      <c r="AS358" s="264">
        <v>0</v>
      </c>
      <c r="AT358" s="264">
        <v>0</v>
      </c>
      <c r="AU358" s="264">
        <v>0</v>
      </c>
      <c r="AV358" s="264">
        <v>0</v>
      </c>
      <c r="AW358" s="264">
        <v>0</v>
      </c>
      <c r="AX358" s="264">
        <v>0</v>
      </c>
      <c r="AY358" s="264">
        <v>0</v>
      </c>
      <c r="AZ358" s="264">
        <v>0</v>
      </c>
      <c r="BA358" s="264">
        <v>0</v>
      </c>
      <c r="BB358" s="265">
        <v>0</v>
      </c>
    </row>
    <row r="359" spans="2:54" s="213" customFormat="1" ht="13.15" customHeight="1" x14ac:dyDescent="0.2">
      <c r="B359" s="251" t="s">
        <v>817</v>
      </c>
      <c r="C359" s="252"/>
      <c r="D359" s="253"/>
      <c r="E359" s="254" t="s">
        <v>1298</v>
      </c>
      <c r="F359" s="252"/>
      <c r="G359" s="252"/>
      <c r="H359" s="255" t="s">
        <v>1299</v>
      </c>
      <c r="I359" s="256">
        <v>40543</v>
      </c>
      <c r="J359" s="257">
        <v>7</v>
      </c>
      <c r="K359" s="258">
        <v>57237.85333642261</v>
      </c>
      <c r="L359" s="259">
        <v>57237.85333642261</v>
      </c>
      <c r="M359" s="259">
        <v>0</v>
      </c>
      <c r="N359" s="259">
        <v>0</v>
      </c>
      <c r="O359" s="259">
        <v>0</v>
      </c>
      <c r="P359" s="259">
        <v>0</v>
      </c>
      <c r="Q359" s="259">
        <v>0</v>
      </c>
      <c r="R359" s="259">
        <v>0</v>
      </c>
      <c r="S359" s="259">
        <v>0</v>
      </c>
      <c r="T359" s="260">
        <v>0</v>
      </c>
      <c r="U359" s="261">
        <v>0</v>
      </c>
      <c r="V359" s="259">
        <v>0</v>
      </c>
      <c r="W359" s="259">
        <v>0</v>
      </c>
      <c r="X359" s="259">
        <v>0</v>
      </c>
      <c r="Y359" s="259">
        <v>0</v>
      </c>
      <c r="Z359" s="259">
        <v>0</v>
      </c>
      <c r="AA359" s="259">
        <v>0</v>
      </c>
      <c r="AB359" s="259">
        <v>0</v>
      </c>
      <c r="AC359" s="259">
        <v>0</v>
      </c>
      <c r="AD359" s="259">
        <v>0</v>
      </c>
      <c r="AE359" s="262">
        <v>0</v>
      </c>
      <c r="AF359" s="258">
        <v>57237.85333642261</v>
      </c>
      <c r="AG359" s="259">
        <v>57237.85333642261</v>
      </c>
      <c r="AH359" s="259">
        <v>0</v>
      </c>
      <c r="AI359" s="259">
        <v>0</v>
      </c>
      <c r="AJ359" s="259">
        <v>0</v>
      </c>
      <c r="AK359" s="259">
        <v>0</v>
      </c>
      <c r="AL359" s="259">
        <v>0</v>
      </c>
      <c r="AM359" s="259">
        <v>0</v>
      </c>
      <c r="AN359" s="259">
        <v>0</v>
      </c>
      <c r="AO359" s="262">
        <v>0</v>
      </c>
      <c r="AP359" s="247"/>
      <c r="AQ359" s="263">
        <v>0</v>
      </c>
      <c r="AR359" s="264">
        <v>0</v>
      </c>
      <c r="AS359" s="264">
        <v>0</v>
      </c>
      <c r="AT359" s="264">
        <v>0</v>
      </c>
      <c r="AU359" s="264">
        <v>0</v>
      </c>
      <c r="AV359" s="264">
        <v>0</v>
      </c>
      <c r="AW359" s="264">
        <v>0</v>
      </c>
      <c r="AX359" s="264">
        <v>0</v>
      </c>
      <c r="AY359" s="264">
        <v>0</v>
      </c>
      <c r="AZ359" s="264">
        <v>0</v>
      </c>
      <c r="BA359" s="264">
        <v>0</v>
      </c>
      <c r="BB359" s="265">
        <v>0</v>
      </c>
    </row>
    <row r="360" spans="2:54" s="213" customFormat="1" ht="13.15" customHeight="1" x14ac:dyDescent="0.2">
      <c r="B360" s="251" t="s">
        <v>817</v>
      </c>
      <c r="C360" s="252"/>
      <c r="D360" s="253"/>
      <c r="E360" s="254" t="s">
        <v>1300</v>
      </c>
      <c r="F360" s="252"/>
      <c r="G360" s="252"/>
      <c r="H360" s="255" t="s">
        <v>1301</v>
      </c>
      <c r="I360" s="256">
        <v>40543</v>
      </c>
      <c r="J360" s="257">
        <v>7</v>
      </c>
      <c r="K360" s="258">
        <v>31102.386468952736</v>
      </c>
      <c r="L360" s="259">
        <v>31102.386468952736</v>
      </c>
      <c r="M360" s="259">
        <v>0</v>
      </c>
      <c r="N360" s="259">
        <v>0</v>
      </c>
      <c r="O360" s="259">
        <v>0</v>
      </c>
      <c r="P360" s="259">
        <v>0</v>
      </c>
      <c r="Q360" s="259">
        <v>0</v>
      </c>
      <c r="R360" s="259">
        <v>0</v>
      </c>
      <c r="S360" s="259">
        <v>0</v>
      </c>
      <c r="T360" s="260">
        <v>0</v>
      </c>
      <c r="U360" s="261">
        <v>0</v>
      </c>
      <c r="V360" s="259">
        <v>0</v>
      </c>
      <c r="W360" s="259">
        <v>0</v>
      </c>
      <c r="X360" s="259">
        <v>0</v>
      </c>
      <c r="Y360" s="259">
        <v>0</v>
      </c>
      <c r="Z360" s="259">
        <v>0</v>
      </c>
      <c r="AA360" s="259">
        <v>0</v>
      </c>
      <c r="AB360" s="259">
        <v>0</v>
      </c>
      <c r="AC360" s="259">
        <v>0</v>
      </c>
      <c r="AD360" s="259">
        <v>0</v>
      </c>
      <c r="AE360" s="262">
        <v>0</v>
      </c>
      <c r="AF360" s="258">
        <v>31102.386468952736</v>
      </c>
      <c r="AG360" s="259">
        <v>31102.386468952736</v>
      </c>
      <c r="AH360" s="259">
        <v>0</v>
      </c>
      <c r="AI360" s="259">
        <v>0</v>
      </c>
      <c r="AJ360" s="259">
        <v>0</v>
      </c>
      <c r="AK360" s="259">
        <v>0</v>
      </c>
      <c r="AL360" s="259">
        <v>0</v>
      </c>
      <c r="AM360" s="259">
        <v>0</v>
      </c>
      <c r="AN360" s="259">
        <v>0</v>
      </c>
      <c r="AO360" s="262">
        <v>0</v>
      </c>
      <c r="AP360" s="247"/>
      <c r="AQ360" s="263">
        <v>0</v>
      </c>
      <c r="AR360" s="264">
        <v>0</v>
      </c>
      <c r="AS360" s="264">
        <v>0</v>
      </c>
      <c r="AT360" s="264">
        <v>0</v>
      </c>
      <c r="AU360" s="264">
        <v>0</v>
      </c>
      <c r="AV360" s="264">
        <v>0</v>
      </c>
      <c r="AW360" s="264">
        <v>0</v>
      </c>
      <c r="AX360" s="264">
        <v>0</v>
      </c>
      <c r="AY360" s="264">
        <v>0</v>
      </c>
      <c r="AZ360" s="264">
        <v>0</v>
      </c>
      <c r="BA360" s="264">
        <v>0</v>
      </c>
      <c r="BB360" s="265">
        <v>0</v>
      </c>
    </row>
    <row r="361" spans="2:54" s="213" customFormat="1" ht="13.15" customHeight="1" x14ac:dyDescent="0.2">
      <c r="B361" s="251" t="s">
        <v>817</v>
      </c>
      <c r="C361" s="252"/>
      <c r="D361" s="253"/>
      <c r="E361" s="254" t="s">
        <v>1302</v>
      </c>
      <c r="F361" s="252"/>
      <c r="G361" s="252"/>
      <c r="H361" s="255" t="s">
        <v>1303</v>
      </c>
      <c r="I361" s="256">
        <v>40543</v>
      </c>
      <c r="J361" s="257">
        <v>7</v>
      </c>
      <c r="K361" s="258">
        <v>34300.21431881372</v>
      </c>
      <c r="L361" s="259">
        <v>34300.21431881372</v>
      </c>
      <c r="M361" s="259">
        <v>0</v>
      </c>
      <c r="N361" s="259">
        <v>0</v>
      </c>
      <c r="O361" s="259">
        <v>0</v>
      </c>
      <c r="P361" s="259">
        <v>0</v>
      </c>
      <c r="Q361" s="259">
        <v>0</v>
      </c>
      <c r="R361" s="259">
        <v>0</v>
      </c>
      <c r="S361" s="259">
        <v>0</v>
      </c>
      <c r="T361" s="260">
        <v>0</v>
      </c>
      <c r="U361" s="261">
        <v>0</v>
      </c>
      <c r="V361" s="259">
        <v>0</v>
      </c>
      <c r="W361" s="259">
        <v>0</v>
      </c>
      <c r="X361" s="259">
        <v>0</v>
      </c>
      <c r="Y361" s="259">
        <v>0</v>
      </c>
      <c r="Z361" s="259">
        <v>0</v>
      </c>
      <c r="AA361" s="259">
        <v>0</v>
      </c>
      <c r="AB361" s="259">
        <v>0</v>
      </c>
      <c r="AC361" s="259">
        <v>0</v>
      </c>
      <c r="AD361" s="259">
        <v>0</v>
      </c>
      <c r="AE361" s="262">
        <v>0</v>
      </c>
      <c r="AF361" s="258">
        <v>34300.21431881372</v>
      </c>
      <c r="AG361" s="259">
        <v>34300.21431881372</v>
      </c>
      <c r="AH361" s="259">
        <v>0</v>
      </c>
      <c r="AI361" s="259">
        <v>0</v>
      </c>
      <c r="AJ361" s="259">
        <v>0</v>
      </c>
      <c r="AK361" s="259">
        <v>0</v>
      </c>
      <c r="AL361" s="259">
        <v>0</v>
      </c>
      <c r="AM361" s="259">
        <v>0</v>
      </c>
      <c r="AN361" s="259">
        <v>0</v>
      </c>
      <c r="AO361" s="262">
        <v>0</v>
      </c>
      <c r="AP361" s="247"/>
      <c r="AQ361" s="263">
        <v>0</v>
      </c>
      <c r="AR361" s="264">
        <v>0</v>
      </c>
      <c r="AS361" s="264">
        <v>0</v>
      </c>
      <c r="AT361" s="264">
        <v>0</v>
      </c>
      <c r="AU361" s="264">
        <v>0</v>
      </c>
      <c r="AV361" s="264">
        <v>0</v>
      </c>
      <c r="AW361" s="264">
        <v>0</v>
      </c>
      <c r="AX361" s="264">
        <v>0</v>
      </c>
      <c r="AY361" s="264">
        <v>0</v>
      </c>
      <c r="AZ361" s="264">
        <v>0</v>
      </c>
      <c r="BA361" s="264">
        <v>0</v>
      </c>
      <c r="BB361" s="265">
        <v>0</v>
      </c>
    </row>
    <row r="362" spans="2:54" s="213" customFormat="1" ht="13.15" customHeight="1" x14ac:dyDescent="0.2">
      <c r="B362" s="251" t="s">
        <v>817</v>
      </c>
      <c r="C362" s="252"/>
      <c r="D362" s="253"/>
      <c r="E362" s="254" t="s">
        <v>1304</v>
      </c>
      <c r="F362" s="252"/>
      <c r="G362" s="252"/>
      <c r="H362" s="255" t="s">
        <v>1305</v>
      </c>
      <c r="I362" s="256">
        <v>40543</v>
      </c>
      <c r="J362" s="257">
        <v>7</v>
      </c>
      <c r="K362" s="258">
        <v>97247.002432808164</v>
      </c>
      <c r="L362" s="259">
        <v>97247.002432808164</v>
      </c>
      <c r="M362" s="259">
        <v>0</v>
      </c>
      <c r="N362" s="259">
        <v>0</v>
      </c>
      <c r="O362" s="259">
        <v>0</v>
      </c>
      <c r="P362" s="259">
        <v>0</v>
      </c>
      <c r="Q362" s="259">
        <v>0</v>
      </c>
      <c r="R362" s="259">
        <v>0</v>
      </c>
      <c r="S362" s="259">
        <v>0</v>
      </c>
      <c r="T362" s="260">
        <v>0</v>
      </c>
      <c r="U362" s="261">
        <v>0</v>
      </c>
      <c r="V362" s="259">
        <v>0</v>
      </c>
      <c r="W362" s="259">
        <v>0</v>
      </c>
      <c r="X362" s="259">
        <v>0</v>
      </c>
      <c r="Y362" s="259">
        <v>0</v>
      </c>
      <c r="Z362" s="259">
        <v>0</v>
      </c>
      <c r="AA362" s="259">
        <v>0</v>
      </c>
      <c r="AB362" s="259">
        <v>0</v>
      </c>
      <c r="AC362" s="259">
        <v>0</v>
      </c>
      <c r="AD362" s="259">
        <v>0</v>
      </c>
      <c r="AE362" s="262">
        <v>0</v>
      </c>
      <c r="AF362" s="258">
        <v>97247.002432808164</v>
      </c>
      <c r="AG362" s="259">
        <v>97247.002432808164</v>
      </c>
      <c r="AH362" s="259">
        <v>0</v>
      </c>
      <c r="AI362" s="259">
        <v>0</v>
      </c>
      <c r="AJ362" s="259">
        <v>0</v>
      </c>
      <c r="AK362" s="259">
        <v>0</v>
      </c>
      <c r="AL362" s="259">
        <v>0</v>
      </c>
      <c r="AM362" s="259">
        <v>0</v>
      </c>
      <c r="AN362" s="259">
        <v>0</v>
      </c>
      <c r="AO362" s="262">
        <v>0</v>
      </c>
      <c r="AP362" s="247"/>
      <c r="AQ362" s="263">
        <v>0</v>
      </c>
      <c r="AR362" s="264">
        <v>0</v>
      </c>
      <c r="AS362" s="264">
        <v>0</v>
      </c>
      <c r="AT362" s="264">
        <v>0</v>
      </c>
      <c r="AU362" s="264">
        <v>0</v>
      </c>
      <c r="AV362" s="264">
        <v>0</v>
      </c>
      <c r="AW362" s="264">
        <v>0</v>
      </c>
      <c r="AX362" s="264">
        <v>0</v>
      </c>
      <c r="AY362" s="264">
        <v>0</v>
      </c>
      <c r="AZ362" s="264">
        <v>0</v>
      </c>
      <c r="BA362" s="264">
        <v>0</v>
      </c>
      <c r="BB362" s="265">
        <v>0</v>
      </c>
    </row>
    <row r="363" spans="2:54" s="213" customFormat="1" ht="13.15" customHeight="1" x14ac:dyDescent="0.2">
      <c r="B363" s="251" t="s">
        <v>817</v>
      </c>
      <c r="C363" s="252"/>
      <c r="D363" s="253"/>
      <c r="E363" s="254" t="s">
        <v>1306</v>
      </c>
      <c r="F363" s="252"/>
      <c r="G363" s="252"/>
      <c r="H363" s="255" t="s">
        <v>1307</v>
      </c>
      <c r="I363" s="256">
        <v>40543</v>
      </c>
      <c r="J363" s="257">
        <v>7</v>
      </c>
      <c r="K363" s="258">
        <v>63702.780352177942</v>
      </c>
      <c r="L363" s="259">
        <v>63702.780352177942</v>
      </c>
      <c r="M363" s="259">
        <v>0</v>
      </c>
      <c r="N363" s="259">
        <v>0</v>
      </c>
      <c r="O363" s="259">
        <v>0</v>
      </c>
      <c r="P363" s="259">
        <v>0</v>
      </c>
      <c r="Q363" s="259">
        <v>0</v>
      </c>
      <c r="R363" s="259">
        <v>0</v>
      </c>
      <c r="S363" s="259">
        <v>0</v>
      </c>
      <c r="T363" s="260">
        <v>0</v>
      </c>
      <c r="U363" s="261">
        <v>0</v>
      </c>
      <c r="V363" s="259">
        <v>0</v>
      </c>
      <c r="W363" s="259">
        <v>0</v>
      </c>
      <c r="X363" s="259">
        <v>0</v>
      </c>
      <c r="Y363" s="259">
        <v>0</v>
      </c>
      <c r="Z363" s="259">
        <v>0</v>
      </c>
      <c r="AA363" s="259">
        <v>0</v>
      </c>
      <c r="AB363" s="259">
        <v>0</v>
      </c>
      <c r="AC363" s="259">
        <v>0</v>
      </c>
      <c r="AD363" s="259">
        <v>0</v>
      </c>
      <c r="AE363" s="262">
        <v>0</v>
      </c>
      <c r="AF363" s="258">
        <v>63702.780352177942</v>
      </c>
      <c r="AG363" s="259">
        <v>63702.780352177942</v>
      </c>
      <c r="AH363" s="259">
        <v>0</v>
      </c>
      <c r="AI363" s="259">
        <v>0</v>
      </c>
      <c r="AJ363" s="259">
        <v>0</v>
      </c>
      <c r="AK363" s="259">
        <v>0</v>
      </c>
      <c r="AL363" s="259">
        <v>0</v>
      </c>
      <c r="AM363" s="259">
        <v>0</v>
      </c>
      <c r="AN363" s="259">
        <v>0</v>
      </c>
      <c r="AO363" s="262">
        <v>0</v>
      </c>
      <c r="AP363" s="247"/>
      <c r="AQ363" s="263">
        <v>0</v>
      </c>
      <c r="AR363" s="264">
        <v>0</v>
      </c>
      <c r="AS363" s="264">
        <v>0</v>
      </c>
      <c r="AT363" s="264">
        <v>0</v>
      </c>
      <c r="AU363" s="264">
        <v>0</v>
      </c>
      <c r="AV363" s="264">
        <v>0</v>
      </c>
      <c r="AW363" s="264">
        <v>0</v>
      </c>
      <c r="AX363" s="264">
        <v>0</v>
      </c>
      <c r="AY363" s="264">
        <v>0</v>
      </c>
      <c r="AZ363" s="264">
        <v>0</v>
      </c>
      <c r="BA363" s="264">
        <v>0</v>
      </c>
      <c r="BB363" s="265">
        <v>0</v>
      </c>
    </row>
    <row r="364" spans="2:54" s="213" customFormat="1" ht="13.15" customHeight="1" x14ac:dyDescent="0.2">
      <c r="B364" s="251" t="s">
        <v>817</v>
      </c>
      <c r="C364" s="252"/>
      <c r="D364" s="253"/>
      <c r="E364" s="254" t="s">
        <v>1308</v>
      </c>
      <c r="F364" s="252"/>
      <c r="G364" s="252"/>
      <c r="H364" s="255" t="s">
        <v>1309</v>
      </c>
      <c r="I364" s="256">
        <v>40543</v>
      </c>
      <c r="J364" s="257">
        <v>7</v>
      </c>
      <c r="K364" s="258">
        <v>69414.376737720115</v>
      </c>
      <c r="L364" s="259">
        <v>69414.376737720115</v>
      </c>
      <c r="M364" s="259">
        <v>0</v>
      </c>
      <c r="N364" s="259">
        <v>0</v>
      </c>
      <c r="O364" s="259">
        <v>0</v>
      </c>
      <c r="P364" s="259">
        <v>0</v>
      </c>
      <c r="Q364" s="259">
        <v>0</v>
      </c>
      <c r="R364" s="259">
        <v>0</v>
      </c>
      <c r="S364" s="259">
        <v>0</v>
      </c>
      <c r="T364" s="260">
        <v>0</v>
      </c>
      <c r="U364" s="261">
        <v>0</v>
      </c>
      <c r="V364" s="259">
        <v>0</v>
      </c>
      <c r="W364" s="259">
        <v>0</v>
      </c>
      <c r="X364" s="259">
        <v>0</v>
      </c>
      <c r="Y364" s="259">
        <v>0</v>
      </c>
      <c r="Z364" s="259">
        <v>0</v>
      </c>
      <c r="AA364" s="259">
        <v>0</v>
      </c>
      <c r="AB364" s="259">
        <v>0</v>
      </c>
      <c r="AC364" s="259">
        <v>0</v>
      </c>
      <c r="AD364" s="259">
        <v>0</v>
      </c>
      <c r="AE364" s="262">
        <v>0</v>
      </c>
      <c r="AF364" s="258">
        <v>69414.376737720115</v>
      </c>
      <c r="AG364" s="259">
        <v>69414.376737720115</v>
      </c>
      <c r="AH364" s="259">
        <v>0</v>
      </c>
      <c r="AI364" s="259">
        <v>0</v>
      </c>
      <c r="AJ364" s="259">
        <v>0</v>
      </c>
      <c r="AK364" s="259">
        <v>0</v>
      </c>
      <c r="AL364" s="259">
        <v>0</v>
      </c>
      <c r="AM364" s="259">
        <v>0</v>
      </c>
      <c r="AN364" s="259">
        <v>0</v>
      </c>
      <c r="AO364" s="262">
        <v>0</v>
      </c>
      <c r="AP364" s="247"/>
      <c r="AQ364" s="263">
        <v>0</v>
      </c>
      <c r="AR364" s="264">
        <v>0</v>
      </c>
      <c r="AS364" s="264">
        <v>0</v>
      </c>
      <c r="AT364" s="264">
        <v>0</v>
      </c>
      <c r="AU364" s="264">
        <v>0</v>
      </c>
      <c r="AV364" s="264">
        <v>0</v>
      </c>
      <c r="AW364" s="264">
        <v>0</v>
      </c>
      <c r="AX364" s="264">
        <v>0</v>
      </c>
      <c r="AY364" s="264">
        <v>0</v>
      </c>
      <c r="AZ364" s="264">
        <v>0</v>
      </c>
      <c r="BA364" s="264">
        <v>0</v>
      </c>
      <c r="BB364" s="265">
        <v>0</v>
      </c>
    </row>
    <row r="365" spans="2:54" s="213" customFormat="1" ht="13.15" customHeight="1" x14ac:dyDescent="0.2">
      <c r="B365" s="251" t="s">
        <v>817</v>
      </c>
      <c r="C365" s="252"/>
      <c r="D365" s="253"/>
      <c r="E365" s="254" t="s">
        <v>1310</v>
      </c>
      <c r="F365" s="252"/>
      <c r="G365" s="252"/>
      <c r="H365" s="255" t="s">
        <v>1311</v>
      </c>
      <c r="I365" s="256">
        <v>40543</v>
      </c>
      <c r="J365" s="257">
        <v>7</v>
      </c>
      <c r="K365" s="258">
        <v>135106.72497683042</v>
      </c>
      <c r="L365" s="259">
        <v>135106.72497683042</v>
      </c>
      <c r="M365" s="259">
        <v>0</v>
      </c>
      <c r="N365" s="259">
        <v>0</v>
      </c>
      <c r="O365" s="259">
        <v>0</v>
      </c>
      <c r="P365" s="259">
        <v>0</v>
      </c>
      <c r="Q365" s="259">
        <v>0</v>
      </c>
      <c r="R365" s="259">
        <v>0</v>
      </c>
      <c r="S365" s="259">
        <v>0</v>
      </c>
      <c r="T365" s="260">
        <v>0</v>
      </c>
      <c r="U365" s="261">
        <v>0</v>
      </c>
      <c r="V365" s="259">
        <v>0</v>
      </c>
      <c r="W365" s="259">
        <v>0</v>
      </c>
      <c r="X365" s="259">
        <v>0</v>
      </c>
      <c r="Y365" s="259">
        <v>0</v>
      </c>
      <c r="Z365" s="259">
        <v>0</v>
      </c>
      <c r="AA365" s="259">
        <v>0</v>
      </c>
      <c r="AB365" s="259">
        <v>0</v>
      </c>
      <c r="AC365" s="259">
        <v>0</v>
      </c>
      <c r="AD365" s="259">
        <v>0</v>
      </c>
      <c r="AE365" s="262">
        <v>0</v>
      </c>
      <c r="AF365" s="258">
        <v>135106.72497683042</v>
      </c>
      <c r="AG365" s="259">
        <v>135106.72497683042</v>
      </c>
      <c r="AH365" s="259">
        <v>0</v>
      </c>
      <c r="AI365" s="259">
        <v>0</v>
      </c>
      <c r="AJ365" s="259">
        <v>0</v>
      </c>
      <c r="AK365" s="259">
        <v>0</v>
      </c>
      <c r="AL365" s="259">
        <v>0</v>
      </c>
      <c r="AM365" s="259">
        <v>0</v>
      </c>
      <c r="AN365" s="259">
        <v>0</v>
      </c>
      <c r="AO365" s="262">
        <v>0</v>
      </c>
      <c r="AP365" s="247"/>
      <c r="AQ365" s="263">
        <v>0</v>
      </c>
      <c r="AR365" s="264">
        <v>0</v>
      </c>
      <c r="AS365" s="264">
        <v>0</v>
      </c>
      <c r="AT365" s="264">
        <v>0</v>
      </c>
      <c r="AU365" s="264">
        <v>0</v>
      </c>
      <c r="AV365" s="264">
        <v>0</v>
      </c>
      <c r="AW365" s="264">
        <v>0</v>
      </c>
      <c r="AX365" s="264">
        <v>0</v>
      </c>
      <c r="AY365" s="264">
        <v>0</v>
      </c>
      <c r="AZ365" s="264">
        <v>0</v>
      </c>
      <c r="BA365" s="264">
        <v>0</v>
      </c>
      <c r="BB365" s="265">
        <v>0</v>
      </c>
    </row>
    <row r="366" spans="2:54" s="213" customFormat="1" ht="13.15" customHeight="1" x14ac:dyDescent="0.2">
      <c r="B366" s="251" t="s">
        <v>817</v>
      </c>
      <c r="C366" s="252"/>
      <c r="D366" s="253"/>
      <c r="E366" s="254" t="s">
        <v>1312</v>
      </c>
      <c r="F366" s="252"/>
      <c r="G366" s="252"/>
      <c r="H366" s="255" t="s">
        <v>1313</v>
      </c>
      <c r="I366" s="256">
        <v>40543</v>
      </c>
      <c r="J366" s="257">
        <v>7</v>
      </c>
      <c r="K366" s="258">
        <v>48955.867701575538</v>
      </c>
      <c r="L366" s="259">
        <v>48955.867701575538</v>
      </c>
      <c r="M366" s="259">
        <v>0</v>
      </c>
      <c r="N366" s="259">
        <v>0</v>
      </c>
      <c r="O366" s="259">
        <v>0</v>
      </c>
      <c r="P366" s="259">
        <v>0</v>
      </c>
      <c r="Q366" s="259">
        <v>0</v>
      </c>
      <c r="R366" s="259">
        <v>0</v>
      </c>
      <c r="S366" s="259">
        <v>0</v>
      </c>
      <c r="T366" s="260">
        <v>0</v>
      </c>
      <c r="U366" s="261">
        <v>0</v>
      </c>
      <c r="V366" s="259">
        <v>0</v>
      </c>
      <c r="W366" s="259">
        <v>0</v>
      </c>
      <c r="X366" s="259">
        <v>0</v>
      </c>
      <c r="Y366" s="259">
        <v>0</v>
      </c>
      <c r="Z366" s="259">
        <v>0</v>
      </c>
      <c r="AA366" s="259">
        <v>0</v>
      </c>
      <c r="AB366" s="259">
        <v>0</v>
      </c>
      <c r="AC366" s="259">
        <v>0</v>
      </c>
      <c r="AD366" s="259">
        <v>0</v>
      </c>
      <c r="AE366" s="262">
        <v>0</v>
      </c>
      <c r="AF366" s="258">
        <v>48955.867701575538</v>
      </c>
      <c r="AG366" s="259">
        <v>48955.867701575538</v>
      </c>
      <c r="AH366" s="259">
        <v>0</v>
      </c>
      <c r="AI366" s="259">
        <v>0</v>
      </c>
      <c r="AJ366" s="259">
        <v>0</v>
      </c>
      <c r="AK366" s="259">
        <v>0</v>
      </c>
      <c r="AL366" s="259">
        <v>0</v>
      </c>
      <c r="AM366" s="259">
        <v>0</v>
      </c>
      <c r="AN366" s="259">
        <v>0</v>
      </c>
      <c r="AO366" s="262">
        <v>0</v>
      </c>
      <c r="AP366" s="247"/>
      <c r="AQ366" s="263">
        <v>0</v>
      </c>
      <c r="AR366" s="264">
        <v>0</v>
      </c>
      <c r="AS366" s="264">
        <v>0</v>
      </c>
      <c r="AT366" s="264">
        <v>0</v>
      </c>
      <c r="AU366" s="264">
        <v>0</v>
      </c>
      <c r="AV366" s="264">
        <v>0</v>
      </c>
      <c r="AW366" s="264">
        <v>0</v>
      </c>
      <c r="AX366" s="264">
        <v>0</v>
      </c>
      <c r="AY366" s="264">
        <v>0</v>
      </c>
      <c r="AZ366" s="264">
        <v>0</v>
      </c>
      <c r="BA366" s="264">
        <v>0</v>
      </c>
      <c r="BB366" s="265">
        <v>0</v>
      </c>
    </row>
    <row r="367" spans="2:54" s="213" customFormat="1" ht="13.15" customHeight="1" x14ac:dyDescent="0.2">
      <c r="B367" s="251" t="s">
        <v>718</v>
      </c>
      <c r="C367" s="252"/>
      <c r="D367" s="253"/>
      <c r="E367" s="254" t="s">
        <v>1314</v>
      </c>
      <c r="F367" s="252"/>
      <c r="G367" s="252"/>
      <c r="H367" s="255" t="s">
        <v>1315</v>
      </c>
      <c r="I367" s="256">
        <v>41663</v>
      </c>
      <c r="J367" s="257">
        <v>10</v>
      </c>
      <c r="K367" s="258">
        <v>119662.78093141799</v>
      </c>
      <c r="L367" s="259">
        <v>116775.48366543096</v>
      </c>
      <c r="M367" s="259">
        <v>0</v>
      </c>
      <c r="N367" s="259">
        <v>0</v>
      </c>
      <c r="O367" s="259">
        <v>2887.2972659870284</v>
      </c>
      <c r="P367" s="259">
        <v>0</v>
      </c>
      <c r="Q367" s="259">
        <v>0</v>
      </c>
      <c r="R367" s="259">
        <v>2887.2972659870284</v>
      </c>
      <c r="S367" s="259">
        <v>295.69637524023295</v>
      </c>
      <c r="T367" s="260">
        <v>2591.6008907467954</v>
      </c>
      <c r="U367" s="261">
        <v>0</v>
      </c>
      <c r="V367" s="259">
        <v>0</v>
      </c>
      <c r="W367" s="259">
        <v>0</v>
      </c>
      <c r="X367" s="259">
        <v>0</v>
      </c>
      <c r="Y367" s="259">
        <v>0</v>
      </c>
      <c r="Z367" s="259">
        <v>0</v>
      </c>
      <c r="AA367" s="259">
        <v>0</v>
      </c>
      <c r="AB367" s="259">
        <v>0</v>
      </c>
      <c r="AC367" s="259">
        <v>11966.278093141798</v>
      </c>
      <c r="AD367" s="259">
        <v>-11966.278093141798</v>
      </c>
      <c r="AE367" s="262">
        <v>11966.278093141798</v>
      </c>
      <c r="AF367" s="258">
        <v>119662.78093141799</v>
      </c>
      <c r="AG367" s="259">
        <v>116775.48366543096</v>
      </c>
      <c r="AH367" s="259">
        <v>0</v>
      </c>
      <c r="AI367" s="259">
        <v>0</v>
      </c>
      <c r="AJ367" s="259">
        <v>2887.2972659870284</v>
      </c>
      <c r="AK367" s="259">
        <v>0</v>
      </c>
      <c r="AL367" s="259">
        <v>0</v>
      </c>
      <c r="AM367" s="259">
        <v>2887.2972659870284</v>
      </c>
      <c r="AN367" s="259">
        <v>-11670.581717901565</v>
      </c>
      <c r="AO367" s="262">
        <v>14557.878983888593</v>
      </c>
      <c r="AP367" s="247"/>
      <c r="AQ367" s="263">
        <v>0</v>
      </c>
      <c r="AR367" s="264">
        <v>0</v>
      </c>
      <c r="AS367" s="264">
        <v>0</v>
      </c>
      <c r="AT367" s="264">
        <v>0</v>
      </c>
      <c r="AU367" s="264">
        <v>0</v>
      </c>
      <c r="AV367" s="264">
        <v>0</v>
      </c>
      <c r="AW367" s="264">
        <v>0</v>
      </c>
      <c r="AX367" s="264">
        <v>0</v>
      </c>
      <c r="AY367" s="264">
        <v>0</v>
      </c>
      <c r="AZ367" s="264">
        <v>0</v>
      </c>
      <c r="BA367" s="264">
        <v>14557.878983743014</v>
      </c>
      <c r="BB367" s="265">
        <v>0</v>
      </c>
    </row>
    <row r="368" spans="2:54" s="213" customFormat="1" ht="13.15" customHeight="1" x14ac:dyDescent="0.2">
      <c r="B368" s="251" t="s">
        <v>743</v>
      </c>
      <c r="C368" s="252"/>
      <c r="D368" s="253"/>
      <c r="E368" s="254" t="s">
        <v>1316</v>
      </c>
      <c r="F368" s="252"/>
      <c r="G368" s="252"/>
      <c r="H368" s="255" t="s">
        <v>1317</v>
      </c>
      <c r="I368" s="256">
        <v>41842</v>
      </c>
      <c r="J368" s="257">
        <v>45</v>
      </c>
      <c r="K368" s="258">
        <v>1232.5185356811864</v>
      </c>
      <c r="L368" s="259">
        <v>0</v>
      </c>
      <c r="M368" s="259">
        <v>0</v>
      </c>
      <c r="N368" s="259">
        <v>0</v>
      </c>
      <c r="O368" s="259">
        <v>1232.5185356811864</v>
      </c>
      <c r="P368" s="259">
        <v>0</v>
      </c>
      <c r="Q368" s="259">
        <v>0</v>
      </c>
      <c r="R368" s="259">
        <v>1232.5185356811864</v>
      </c>
      <c r="S368" s="259">
        <v>54.778601585830508</v>
      </c>
      <c r="T368" s="260">
        <v>1177.7399340953559</v>
      </c>
      <c r="U368" s="261">
        <v>0</v>
      </c>
      <c r="V368" s="259">
        <v>0</v>
      </c>
      <c r="W368" s="259">
        <v>0</v>
      </c>
      <c r="X368" s="259">
        <v>0</v>
      </c>
      <c r="Y368" s="259">
        <v>0</v>
      </c>
      <c r="Z368" s="259">
        <v>0</v>
      </c>
      <c r="AA368" s="259">
        <v>0</v>
      </c>
      <c r="AB368" s="259">
        <v>0</v>
      </c>
      <c r="AC368" s="259">
        <v>27.389300792915254</v>
      </c>
      <c r="AD368" s="259">
        <v>-27.389300792915254</v>
      </c>
      <c r="AE368" s="262">
        <v>27.389300792915254</v>
      </c>
      <c r="AF368" s="258">
        <v>1232.5185356811864</v>
      </c>
      <c r="AG368" s="259">
        <v>0</v>
      </c>
      <c r="AH368" s="259">
        <v>0</v>
      </c>
      <c r="AI368" s="259">
        <v>0</v>
      </c>
      <c r="AJ368" s="259">
        <v>1232.5185356811864</v>
      </c>
      <c r="AK368" s="259">
        <v>0</v>
      </c>
      <c r="AL368" s="259">
        <v>0</v>
      </c>
      <c r="AM368" s="259">
        <v>1232.5185356811864</v>
      </c>
      <c r="AN368" s="259">
        <v>27.389300792915254</v>
      </c>
      <c r="AO368" s="262">
        <v>1205.1292348882712</v>
      </c>
      <c r="AP368" s="247"/>
      <c r="AQ368" s="263">
        <v>1205.1292348762199</v>
      </c>
      <c r="AR368" s="264">
        <v>0</v>
      </c>
      <c r="AS368" s="264">
        <v>0</v>
      </c>
      <c r="AT368" s="264">
        <v>0</v>
      </c>
      <c r="AU368" s="264">
        <v>0</v>
      </c>
      <c r="AV368" s="264">
        <v>0</v>
      </c>
      <c r="AW368" s="264">
        <v>0</v>
      </c>
      <c r="AX368" s="264">
        <v>0</v>
      </c>
      <c r="AY368" s="264">
        <v>0</v>
      </c>
      <c r="AZ368" s="264">
        <v>0</v>
      </c>
      <c r="BA368" s="264">
        <v>0</v>
      </c>
      <c r="BB368" s="265">
        <v>0</v>
      </c>
    </row>
    <row r="369" spans="2:54" s="213" customFormat="1" ht="13.15" customHeight="1" x14ac:dyDescent="0.2">
      <c r="B369" s="251" t="s">
        <v>743</v>
      </c>
      <c r="C369" s="252"/>
      <c r="D369" s="253"/>
      <c r="E369" s="254" t="s">
        <v>1318</v>
      </c>
      <c r="F369" s="252"/>
      <c r="G369" s="252"/>
      <c r="H369" s="255" t="s">
        <v>1319</v>
      </c>
      <c r="I369" s="256">
        <v>41842</v>
      </c>
      <c r="J369" s="257">
        <v>45</v>
      </c>
      <c r="K369" s="258">
        <v>1862.320435588508</v>
      </c>
      <c r="L369" s="259">
        <v>0</v>
      </c>
      <c r="M369" s="259">
        <v>0</v>
      </c>
      <c r="N369" s="259">
        <v>0</v>
      </c>
      <c r="O369" s="259">
        <v>1862.320435588508</v>
      </c>
      <c r="P369" s="259">
        <v>0</v>
      </c>
      <c r="Q369" s="259">
        <v>0</v>
      </c>
      <c r="R369" s="259">
        <v>1862.320435588508</v>
      </c>
      <c r="S369" s="259">
        <v>82.76979713726702</v>
      </c>
      <c r="T369" s="260">
        <v>1779.550638451241</v>
      </c>
      <c r="U369" s="261">
        <v>0</v>
      </c>
      <c r="V369" s="259">
        <v>0</v>
      </c>
      <c r="W369" s="259">
        <v>0</v>
      </c>
      <c r="X369" s="259">
        <v>0</v>
      </c>
      <c r="Y369" s="259">
        <v>0</v>
      </c>
      <c r="Z369" s="259">
        <v>0</v>
      </c>
      <c r="AA369" s="259">
        <v>0</v>
      </c>
      <c r="AB369" s="259">
        <v>0</v>
      </c>
      <c r="AC369" s="259">
        <v>41.38489856863351</v>
      </c>
      <c r="AD369" s="259">
        <v>-41.38489856863351</v>
      </c>
      <c r="AE369" s="262">
        <v>41.38489856863351</v>
      </c>
      <c r="AF369" s="258">
        <v>1862.320435588508</v>
      </c>
      <c r="AG369" s="259">
        <v>0</v>
      </c>
      <c r="AH369" s="259">
        <v>0</v>
      </c>
      <c r="AI369" s="259">
        <v>0</v>
      </c>
      <c r="AJ369" s="259">
        <v>1862.320435588508</v>
      </c>
      <c r="AK369" s="259">
        <v>0</v>
      </c>
      <c r="AL369" s="259">
        <v>0</v>
      </c>
      <c r="AM369" s="259">
        <v>1862.320435588508</v>
      </c>
      <c r="AN369" s="259">
        <v>41.38489856863351</v>
      </c>
      <c r="AO369" s="262">
        <v>1820.9355370198743</v>
      </c>
      <c r="AP369" s="247"/>
      <c r="AQ369" s="263">
        <v>1820.9355370016649</v>
      </c>
      <c r="AR369" s="264">
        <v>0</v>
      </c>
      <c r="AS369" s="264">
        <v>0</v>
      </c>
      <c r="AT369" s="264">
        <v>0</v>
      </c>
      <c r="AU369" s="264">
        <v>0</v>
      </c>
      <c r="AV369" s="264">
        <v>0</v>
      </c>
      <c r="AW369" s="264">
        <v>0</v>
      </c>
      <c r="AX369" s="264">
        <v>0</v>
      </c>
      <c r="AY369" s="264">
        <v>0</v>
      </c>
      <c r="AZ369" s="264">
        <v>0</v>
      </c>
      <c r="BA369" s="264">
        <v>0</v>
      </c>
      <c r="BB369" s="265">
        <v>0</v>
      </c>
    </row>
    <row r="370" spans="2:54" s="213" customFormat="1" ht="13.15" customHeight="1" x14ac:dyDescent="0.2">
      <c r="B370" s="251" t="s">
        <v>718</v>
      </c>
      <c r="C370" s="252"/>
      <c r="D370" s="253"/>
      <c r="E370" s="254" t="s">
        <v>1320</v>
      </c>
      <c r="F370" s="252"/>
      <c r="G370" s="252"/>
      <c r="H370" s="255" t="s">
        <v>1321</v>
      </c>
      <c r="I370" s="256">
        <v>41863</v>
      </c>
      <c r="J370" s="257">
        <v>10</v>
      </c>
      <c r="K370" s="258">
        <v>213160.33364226136</v>
      </c>
      <c r="L370" s="259">
        <v>0</v>
      </c>
      <c r="M370" s="259">
        <v>0</v>
      </c>
      <c r="N370" s="259">
        <v>0</v>
      </c>
      <c r="O370" s="259">
        <v>213160.33364226136</v>
      </c>
      <c r="P370" s="259">
        <v>0</v>
      </c>
      <c r="Q370" s="259">
        <v>0</v>
      </c>
      <c r="R370" s="259">
        <v>213160.33364226136</v>
      </c>
      <c r="S370" s="259">
        <v>42632.066728452271</v>
      </c>
      <c r="T370" s="260">
        <v>170528.26691380909</v>
      </c>
      <c r="U370" s="261">
        <v>0</v>
      </c>
      <c r="V370" s="259">
        <v>0</v>
      </c>
      <c r="W370" s="259">
        <v>0</v>
      </c>
      <c r="X370" s="259">
        <v>0</v>
      </c>
      <c r="Y370" s="259">
        <v>0</v>
      </c>
      <c r="Z370" s="259">
        <v>0</v>
      </c>
      <c r="AA370" s="259">
        <v>0</v>
      </c>
      <c r="AB370" s="259">
        <v>0</v>
      </c>
      <c r="AC370" s="259">
        <v>21316.033364226136</v>
      </c>
      <c r="AD370" s="259">
        <v>-21316.033364226136</v>
      </c>
      <c r="AE370" s="262">
        <v>21316.033364226136</v>
      </c>
      <c r="AF370" s="258">
        <v>213160.33364226136</v>
      </c>
      <c r="AG370" s="259">
        <v>0</v>
      </c>
      <c r="AH370" s="259">
        <v>0</v>
      </c>
      <c r="AI370" s="259">
        <v>0</v>
      </c>
      <c r="AJ370" s="259">
        <v>213160.33364226136</v>
      </c>
      <c r="AK370" s="259">
        <v>0</v>
      </c>
      <c r="AL370" s="259">
        <v>0</v>
      </c>
      <c r="AM370" s="259">
        <v>213160.33364226136</v>
      </c>
      <c r="AN370" s="259">
        <v>21316.033364226136</v>
      </c>
      <c r="AO370" s="262">
        <v>191844.30027803523</v>
      </c>
      <c r="AP370" s="247"/>
      <c r="AQ370" s="263">
        <v>0</v>
      </c>
      <c r="AR370" s="264">
        <v>0</v>
      </c>
      <c r="AS370" s="264">
        <v>0</v>
      </c>
      <c r="AT370" s="264">
        <v>0</v>
      </c>
      <c r="AU370" s="264">
        <v>0</v>
      </c>
      <c r="AV370" s="264">
        <v>0</v>
      </c>
      <c r="AW370" s="264">
        <v>0</v>
      </c>
      <c r="AX370" s="264">
        <v>0</v>
      </c>
      <c r="AY370" s="264">
        <v>0</v>
      </c>
      <c r="AZ370" s="264">
        <v>0</v>
      </c>
      <c r="BA370" s="264">
        <v>191844.30027611679</v>
      </c>
      <c r="BB370" s="265">
        <v>0</v>
      </c>
    </row>
    <row r="371" spans="2:54" s="213" customFormat="1" ht="13.15" customHeight="1" x14ac:dyDescent="0.2">
      <c r="B371" s="251" t="s">
        <v>772</v>
      </c>
      <c r="C371" s="252"/>
      <c r="D371" s="253"/>
      <c r="E371" s="254" t="s">
        <v>1322</v>
      </c>
      <c r="F371" s="252"/>
      <c r="G371" s="252"/>
      <c r="H371" s="255" t="s">
        <v>1323</v>
      </c>
      <c r="I371" s="256">
        <v>41863</v>
      </c>
      <c r="J371" s="257">
        <v>30</v>
      </c>
      <c r="K371" s="258">
        <v>6661.2604263206676</v>
      </c>
      <c r="L371" s="259">
        <v>0</v>
      </c>
      <c r="M371" s="259">
        <v>0</v>
      </c>
      <c r="N371" s="259">
        <v>0</v>
      </c>
      <c r="O371" s="259">
        <v>6661.2604263206676</v>
      </c>
      <c r="P371" s="259">
        <v>0</v>
      </c>
      <c r="Q371" s="259">
        <v>0</v>
      </c>
      <c r="R371" s="259">
        <v>6661.2604263206676</v>
      </c>
      <c r="S371" s="259">
        <v>444.08402842137787</v>
      </c>
      <c r="T371" s="260">
        <v>6217.1763978992894</v>
      </c>
      <c r="U371" s="261">
        <v>0</v>
      </c>
      <c r="V371" s="259">
        <v>0</v>
      </c>
      <c r="W371" s="259">
        <v>0</v>
      </c>
      <c r="X371" s="259">
        <v>0</v>
      </c>
      <c r="Y371" s="259">
        <v>0</v>
      </c>
      <c r="Z371" s="259">
        <v>0</v>
      </c>
      <c r="AA371" s="259">
        <v>0</v>
      </c>
      <c r="AB371" s="259">
        <v>0</v>
      </c>
      <c r="AC371" s="259">
        <v>222.04201421068893</v>
      </c>
      <c r="AD371" s="259">
        <v>-222.04201421068893</v>
      </c>
      <c r="AE371" s="262">
        <v>222.04201421068893</v>
      </c>
      <c r="AF371" s="258">
        <v>6661.2604263206676</v>
      </c>
      <c r="AG371" s="259">
        <v>0</v>
      </c>
      <c r="AH371" s="259">
        <v>0</v>
      </c>
      <c r="AI371" s="259">
        <v>0</v>
      </c>
      <c r="AJ371" s="259">
        <v>6661.2604263206676</v>
      </c>
      <c r="AK371" s="259">
        <v>0</v>
      </c>
      <c r="AL371" s="259">
        <v>0</v>
      </c>
      <c r="AM371" s="259">
        <v>6661.2604263206676</v>
      </c>
      <c r="AN371" s="259">
        <v>222.04201421068893</v>
      </c>
      <c r="AO371" s="262">
        <v>6439.218412109979</v>
      </c>
      <c r="AP371" s="247"/>
      <c r="AQ371" s="263">
        <v>0</v>
      </c>
      <c r="AR371" s="264">
        <v>0</v>
      </c>
      <c r="AS371" s="264">
        <v>0</v>
      </c>
      <c r="AT371" s="264">
        <v>0</v>
      </c>
      <c r="AU371" s="264">
        <v>0</v>
      </c>
      <c r="AV371" s="264">
        <v>0</v>
      </c>
      <c r="AW371" s="264">
        <v>0</v>
      </c>
      <c r="AX371" s="264">
        <v>0</v>
      </c>
      <c r="AY371" s="264">
        <v>0</v>
      </c>
      <c r="AZ371" s="264">
        <v>0</v>
      </c>
      <c r="BA371" s="264">
        <v>6439.2184120455868</v>
      </c>
      <c r="BB371" s="265">
        <v>0</v>
      </c>
    </row>
    <row r="372" spans="2:54" s="213" customFormat="1" ht="13.15" customHeight="1" x14ac:dyDescent="0.2">
      <c r="B372" s="251" t="s">
        <v>772</v>
      </c>
      <c r="C372" s="252"/>
      <c r="D372" s="253"/>
      <c r="E372" s="254" t="s">
        <v>1324</v>
      </c>
      <c r="F372" s="252"/>
      <c r="G372" s="252"/>
      <c r="H372" s="255" t="s">
        <v>1325</v>
      </c>
      <c r="I372" s="256">
        <v>41863</v>
      </c>
      <c r="J372" s="257">
        <v>30</v>
      </c>
      <c r="K372" s="258">
        <v>9847.0806302131605</v>
      </c>
      <c r="L372" s="259">
        <v>0</v>
      </c>
      <c r="M372" s="259">
        <v>0</v>
      </c>
      <c r="N372" s="259">
        <v>0</v>
      </c>
      <c r="O372" s="259">
        <v>9847.0806302131605</v>
      </c>
      <c r="P372" s="259">
        <v>0</v>
      </c>
      <c r="Q372" s="259">
        <v>0</v>
      </c>
      <c r="R372" s="259">
        <v>9847.0806302131605</v>
      </c>
      <c r="S372" s="259">
        <v>656.47204201421073</v>
      </c>
      <c r="T372" s="260">
        <v>9190.6085881989493</v>
      </c>
      <c r="U372" s="261">
        <v>0</v>
      </c>
      <c r="V372" s="259">
        <v>0</v>
      </c>
      <c r="W372" s="259">
        <v>0</v>
      </c>
      <c r="X372" s="259">
        <v>0</v>
      </c>
      <c r="Y372" s="259">
        <v>0</v>
      </c>
      <c r="Z372" s="259">
        <v>0</v>
      </c>
      <c r="AA372" s="259">
        <v>0</v>
      </c>
      <c r="AB372" s="259">
        <v>0</v>
      </c>
      <c r="AC372" s="259">
        <v>328.23602100710536</v>
      </c>
      <c r="AD372" s="259">
        <v>-328.23602100710536</v>
      </c>
      <c r="AE372" s="262">
        <v>328.23602100710536</v>
      </c>
      <c r="AF372" s="258">
        <v>9847.0806302131605</v>
      </c>
      <c r="AG372" s="259">
        <v>0</v>
      </c>
      <c r="AH372" s="259">
        <v>0</v>
      </c>
      <c r="AI372" s="259">
        <v>0</v>
      </c>
      <c r="AJ372" s="259">
        <v>9847.0806302131605</v>
      </c>
      <c r="AK372" s="259">
        <v>0</v>
      </c>
      <c r="AL372" s="259">
        <v>0</v>
      </c>
      <c r="AM372" s="259">
        <v>9847.0806302131605</v>
      </c>
      <c r="AN372" s="259">
        <v>328.23602100710536</v>
      </c>
      <c r="AO372" s="262">
        <v>9518.8446092060549</v>
      </c>
      <c r="AP372" s="247"/>
      <c r="AQ372" s="263">
        <v>0</v>
      </c>
      <c r="AR372" s="264">
        <v>0</v>
      </c>
      <c r="AS372" s="264">
        <v>0</v>
      </c>
      <c r="AT372" s="264">
        <v>0</v>
      </c>
      <c r="AU372" s="264">
        <v>0</v>
      </c>
      <c r="AV372" s="264">
        <v>0</v>
      </c>
      <c r="AW372" s="264">
        <v>0</v>
      </c>
      <c r="AX372" s="264">
        <v>0</v>
      </c>
      <c r="AY372" s="264">
        <v>0</v>
      </c>
      <c r="AZ372" s="264">
        <v>0</v>
      </c>
      <c r="BA372" s="264">
        <v>9518.8446091108672</v>
      </c>
      <c r="BB372" s="265">
        <v>0</v>
      </c>
    </row>
    <row r="373" spans="2:54" s="213" customFormat="1" ht="13.15" customHeight="1" x14ac:dyDescent="0.2">
      <c r="B373" s="251" t="s">
        <v>655</v>
      </c>
      <c r="C373" s="252"/>
      <c r="D373" s="253"/>
      <c r="E373" s="254" t="s">
        <v>1326</v>
      </c>
      <c r="F373" s="252"/>
      <c r="G373" s="252"/>
      <c r="H373" s="255" t="s">
        <v>1327</v>
      </c>
      <c r="I373" s="256">
        <v>41926</v>
      </c>
      <c r="J373" s="257">
        <v>50</v>
      </c>
      <c r="K373" s="258">
        <v>26477.583410565341</v>
      </c>
      <c r="L373" s="259">
        <v>0</v>
      </c>
      <c r="M373" s="259">
        <v>0</v>
      </c>
      <c r="N373" s="259">
        <v>0</v>
      </c>
      <c r="O373" s="259">
        <v>26477.583410565341</v>
      </c>
      <c r="P373" s="259">
        <v>0</v>
      </c>
      <c r="Q373" s="259">
        <v>0</v>
      </c>
      <c r="R373" s="259">
        <v>26477.583410565341</v>
      </c>
      <c r="S373" s="259">
        <v>1059.1033364226137</v>
      </c>
      <c r="T373" s="260">
        <v>25418.480074142728</v>
      </c>
      <c r="U373" s="261">
        <v>0</v>
      </c>
      <c r="V373" s="259">
        <v>0</v>
      </c>
      <c r="W373" s="259">
        <v>0</v>
      </c>
      <c r="X373" s="259">
        <v>0</v>
      </c>
      <c r="Y373" s="259">
        <v>0</v>
      </c>
      <c r="Z373" s="259">
        <v>0</v>
      </c>
      <c r="AA373" s="259">
        <v>0</v>
      </c>
      <c r="AB373" s="259">
        <v>0</v>
      </c>
      <c r="AC373" s="259">
        <v>529.55166821130683</v>
      </c>
      <c r="AD373" s="259">
        <v>-529.55166821130683</v>
      </c>
      <c r="AE373" s="262">
        <v>529.55166821130683</v>
      </c>
      <c r="AF373" s="258">
        <v>26477.583410565341</v>
      </c>
      <c r="AG373" s="259">
        <v>0</v>
      </c>
      <c r="AH373" s="259">
        <v>0</v>
      </c>
      <c r="AI373" s="259">
        <v>0</v>
      </c>
      <c r="AJ373" s="259">
        <v>26477.583410565341</v>
      </c>
      <c r="AK373" s="259">
        <v>0</v>
      </c>
      <c r="AL373" s="259">
        <v>0</v>
      </c>
      <c r="AM373" s="259">
        <v>26477.583410565341</v>
      </c>
      <c r="AN373" s="259">
        <v>529.55166821130683</v>
      </c>
      <c r="AO373" s="262">
        <v>25948.031742354033</v>
      </c>
      <c r="AP373" s="247"/>
      <c r="AQ373" s="263">
        <v>3634.3282689450029</v>
      </c>
      <c r="AR373" s="264">
        <v>0</v>
      </c>
      <c r="AS373" s="264">
        <v>2155.1406746139301</v>
      </c>
      <c r="AT373" s="264">
        <v>0</v>
      </c>
      <c r="AU373" s="264">
        <v>0</v>
      </c>
      <c r="AV373" s="264">
        <v>0</v>
      </c>
      <c r="AW373" s="264">
        <v>0</v>
      </c>
      <c r="AX373" s="264">
        <v>0</v>
      </c>
      <c r="AY373" s="264">
        <v>0</v>
      </c>
      <c r="AZ373" s="264">
        <v>0</v>
      </c>
      <c r="BA373" s="264">
        <v>18538.433247350851</v>
      </c>
      <c r="BB373" s="265">
        <v>1620.1295511847695</v>
      </c>
    </row>
    <row r="374" spans="2:54" s="213" customFormat="1" ht="13.15" customHeight="1" x14ac:dyDescent="0.2">
      <c r="B374" s="251" t="s">
        <v>743</v>
      </c>
      <c r="C374" s="252"/>
      <c r="D374" s="253"/>
      <c r="E374" s="254" t="s">
        <v>1328</v>
      </c>
      <c r="F374" s="252"/>
      <c r="G374" s="252"/>
      <c r="H374" s="255" t="s">
        <v>1329</v>
      </c>
      <c r="I374" s="256">
        <v>41956</v>
      </c>
      <c r="J374" s="257">
        <v>45</v>
      </c>
      <c r="K374" s="258">
        <v>2259.0361445783133</v>
      </c>
      <c r="L374" s="259">
        <v>0</v>
      </c>
      <c r="M374" s="259">
        <v>0</v>
      </c>
      <c r="N374" s="259">
        <v>0</v>
      </c>
      <c r="O374" s="259">
        <v>2259.0361445783133</v>
      </c>
      <c r="P374" s="259">
        <v>0</v>
      </c>
      <c r="Q374" s="259">
        <v>0</v>
      </c>
      <c r="R374" s="259">
        <v>2259.0361445783133</v>
      </c>
      <c r="S374" s="259">
        <v>100.40160642570279</v>
      </c>
      <c r="T374" s="260">
        <v>2158.6345381526103</v>
      </c>
      <c r="U374" s="261">
        <v>0</v>
      </c>
      <c r="V374" s="259">
        <v>0</v>
      </c>
      <c r="W374" s="259">
        <v>0</v>
      </c>
      <c r="X374" s="259">
        <v>0</v>
      </c>
      <c r="Y374" s="259">
        <v>0</v>
      </c>
      <c r="Z374" s="259">
        <v>0</v>
      </c>
      <c r="AA374" s="259">
        <v>0</v>
      </c>
      <c r="AB374" s="259">
        <v>0</v>
      </c>
      <c r="AC374" s="259">
        <v>50.200803212851405</v>
      </c>
      <c r="AD374" s="259">
        <v>-50.200803212851405</v>
      </c>
      <c r="AE374" s="262">
        <v>50.200803212851405</v>
      </c>
      <c r="AF374" s="258">
        <v>2259.0361445783133</v>
      </c>
      <c r="AG374" s="259">
        <v>0</v>
      </c>
      <c r="AH374" s="259">
        <v>0</v>
      </c>
      <c r="AI374" s="259">
        <v>0</v>
      </c>
      <c r="AJ374" s="259">
        <v>2259.0361445783133</v>
      </c>
      <c r="AK374" s="259">
        <v>0</v>
      </c>
      <c r="AL374" s="259">
        <v>0</v>
      </c>
      <c r="AM374" s="259">
        <v>2259.0361445783133</v>
      </c>
      <c r="AN374" s="259">
        <v>50.20080321285139</v>
      </c>
      <c r="AO374" s="262">
        <v>2208.8353413654618</v>
      </c>
      <c r="AP374" s="247"/>
      <c r="AQ374" s="263">
        <v>2208.8353413433733</v>
      </c>
      <c r="AR374" s="264">
        <v>0</v>
      </c>
      <c r="AS374" s="264">
        <v>0</v>
      </c>
      <c r="AT374" s="264">
        <v>0</v>
      </c>
      <c r="AU374" s="264">
        <v>0</v>
      </c>
      <c r="AV374" s="264">
        <v>0</v>
      </c>
      <c r="AW374" s="264">
        <v>0</v>
      </c>
      <c r="AX374" s="264">
        <v>0</v>
      </c>
      <c r="AY374" s="264">
        <v>0</v>
      </c>
      <c r="AZ374" s="264">
        <v>0</v>
      </c>
      <c r="BA374" s="264">
        <v>0</v>
      </c>
      <c r="BB374" s="265">
        <v>0</v>
      </c>
    </row>
    <row r="375" spans="2:54" s="213" customFormat="1" ht="13.15" customHeight="1" x14ac:dyDescent="0.2">
      <c r="B375" s="251" t="s">
        <v>655</v>
      </c>
      <c r="C375" s="252"/>
      <c r="D375" s="253"/>
      <c r="E375" s="254" t="s">
        <v>1330</v>
      </c>
      <c r="F375" s="252"/>
      <c r="G375" s="252"/>
      <c r="H375" s="255" t="s">
        <v>1331</v>
      </c>
      <c r="I375" s="256">
        <v>41991</v>
      </c>
      <c r="J375" s="257">
        <v>50</v>
      </c>
      <c r="K375" s="258">
        <v>21634.615384615387</v>
      </c>
      <c r="L375" s="259">
        <v>0</v>
      </c>
      <c r="M375" s="259">
        <v>0</v>
      </c>
      <c r="N375" s="259">
        <v>0</v>
      </c>
      <c r="O375" s="259">
        <v>21634.615384615387</v>
      </c>
      <c r="P375" s="259">
        <v>0</v>
      </c>
      <c r="Q375" s="259">
        <v>0</v>
      </c>
      <c r="R375" s="259">
        <v>21634.615384615387</v>
      </c>
      <c r="S375" s="259">
        <v>865.38461538461547</v>
      </c>
      <c r="T375" s="260">
        <v>20769.23076923077</v>
      </c>
      <c r="U375" s="261">
        <v>0</v>
      </c>
      <c r="V375" s="259">
        <v>0</v>
      </c>
      <c r="W375" s="259">
        <v>0</v>
      </c>
      <c r="X375" s="259">
        <v>0</v>
      </c>
      <c r="Y375" s="259">
        <v>0</v>
      </c>
      <c r="Z375" s="259">
        <v>0</v>
      </c>
      <c r="AA375" s="259">
        <v>0</v>
      </c>
      <c r="AB375" s="259">
        <v>0</v>
      </c>
      <c r="AC375" s="259">
        <v>432.69230769230774</v>
      </c>
      <c r="AD375" s="259">
        <v>-432.69230769230774</v>
      </c>
      <c r="AE375" s="262">
        <v>432.69230769230774</v>
      </c>
      <c r="AF375" s="258">
        <v>21634.615384615387</v>
      </c>
      <c r="AG375" s="259">
        <v>0</v>
      </c>
      <c r="AH375" s="259">
        <v>0</v>
      </c>
      <c r="AI375" s="259">
        <v>0</v>
      </c>
      <c r="AJ375" s="259">
        <v>21634.615384615387</v>
      </c>
      <c r="AK375" s="259">
        <v>0</v>
      </c>
      <c r="AL375" s="259">
        <v>0</v>
      </c>
      <c r="AM375" s="259">
        <v>21634.615384615387</v>
      </c>
      <c r="AN375" s="259">
        <v>432.69230769230774</v>
      </c>
      <c r="AO375" s="262">
        <v>21201.923076923078</v>
      </c>
      <c r="AP375" s="247"/>
      <c r="AQ375" s="263">
        <v>0</v>
      </c>
      <c r="AR375" s="264">
        <v>0</v>
      </c>
      <c r="AS375" s="264">
        <v>0</v>
      </c>
      <c r="AT375" s="264">
        <v>0</v>
      </c>
      <c r="AU375" s="264">
        <v>0</v>
      </c>
      <c r="AV375" s="264">
        <v>0</v>
      </c>
      <c r="AW375" s="264">
        <v>0</v>
      </c>
      <c r="AX375" s="264">
        <v>0</v>
      </c>
      <c r="AY375" s="264">
        <v>0</v>
      </c>
      <c r="AZ375" s="264">
        <v>0</v>
      </c>
      <c r="BA375" s="264">
        <v>21201.92307671106</v>
      </c>
      <c r="BB375" s="265">
        <v>0</v>
      </c>
    </row>
    <row r="376" spans="2:54" s="213" customFormat="1" ht="13.15" customHeight="1" x14ac:dyDescent="0.2">
      <c r="B376" s="251" t="s">
        <v>718</v>
      </c>
      <c r="C376" s="252"/>
      <c r="D376" s="253"/>
      <c r="E376" s="254" t="s">
        <v>1332</v>
      </c>
      <c r="F376" s="252"/>
      <c r="G376" s="252"/>
      <c r="H376" s="255" t="s">
        <v>1333</v>
      </c>
      <c r="I376" s="256">
        <v>41992</v>
      </c>
      <c r="J376" s="257">
        <v>10</v>
      </c>
      <c r="K376" s="258">
        <v>10759.383688600556</v>
      </c>
      <c r="L376" s="259">
        <v>0</v>
      </c>
      <c r="M376" s="259">
        <v>0</v>
      </c>
      <c r="N376" s="259">
        <v>0</v>
      </c>
      <c r="O376" s="259">
        <v>10759.383688600556</v>
      </c>
      <c r="P376" s="259">
        <v>0</v>
      </c>
      <c r="Q376" s="259">
        <v>0</v>
      </c>
      <c r="R376" s="259">
        <v>10759.383688600556</v>
      </c>
      <c r="S376" s="259">
        <v>2151.8767377201111</v>
      </c>
      <c r="T376" s="260">
        <v>8607.5069508804445</v>
      </c>
      <c r="U376" s="261">
        <v>0</v>
      </c>
      <c r="V376" s="259">
        <v>0</v>
      </c>
      <c r="W376" s="259">
        <v>0</v>
      </c>
      <c r="X376" s="259">
        <v>0</v>
      </c>
      <c r="Y376" s="259">
        <v>0</v>
      </c>
      <c r="Z376" s="259">
        <v>0</v>
      </c>
      <c r="AA376" s="259">
        <v>0</v>
      </c>
      <c r="AB376" s="259">
        <v>0</v>
      </c>
      <c r="AC376" s="259">
        <v>1075.9383688600556</v>
      </c>
      <c r="AD376" s="259">
        <v>-1075.9383688600556</v>
      </c>
      <c r="AE376" s="262">
        <v>1075.9383688600556</v>
      </c>
      <c r="AF376" s="258">
        <v>10759.383688600556</v>
      </c>
      <c r="AG376" s="259">
        <v>0</v>
      </c>
      <c r="AH376" s="259">
        <v>0</v>
      </c>
      <c r="AI376" s="259">
        <v>0</v>
      </c>
      <c r="AJ376" s="259">
        <v>10759.383688600556</v>
      </c>
      <c r="AK376" s="259">
        <v>0</v>
      </c>
      <c r="AL376" s="259">
        <v>0</v>
      </c>
      <c r="AM376" s="259">
        <v>10759.383688600556</v>
      </c>
      <c r="AN376" s="259">
        <v>1075.9383688600556</v>
      </c>
      <c r="AO376" s="262">
        <v>9683.4453197405001</v>
      </c>
      <c r="AP376" s="247"/>
      <c r="AQ376" s="263">
        <v>0</v>
      </c>
      <c r="AR376" s="264">
        <v>0</v>
      </c>
      <c r="AS376" s="264">
        <v>0</v>
      </c>
      <c r="AT376" s="264">
        <v>0</v>
      </c>
      <c r="AU376" s="264">
        <v>0</v>
      </c>
      <c r="AV376" s="264">
        <v>0</v>
      </c>
      <c r="AW376" s="264">
        <v>0</v>
      </c>
      <c r="AX376" s="264">
        <v>0</v>
      </c>
      <c r="AY376" s="264">
        <v>0</v>
      </c>
      <c r="AZ376" s="264">
        <v>0</v>
      </c>
      <c r="BA376" s="264">
        <v>9683.4453196436662</v>
      </c>
      <c r="BB376" s="265">
        <v>0</v>
      </c>
    </row>
    <row r="377" spans="2:54" s="213" customFormat="1" ht="13.15" customHeight="1" x14ac:dyDescent="0.2">
      <c r="B377" s="251" t="s">
        <v>1334</v>
      </c>
      <c r="C377" s="252"/>
      <c r="D377" s="253"/>
      <c r="E377" s="254" t="s">
        <v>1335</v>
      </c>
      <c r="F377" s="252"/>
      <c r="G377" s="252"/>
      <c r="H377" s="255" t="s">
        <v>1336</v>
      </c>
      <c r="I377" s="256">
        <v>37714</v>
      </c>
      <c r="J377" s="257">
        <v>7</v>
      </c>
      <c r="K377" s="258">
        <v>6656.3455746061163</v>
      </c>
      <c r="L377" s="259">
        <v>0</v>
      </c>
      <c r="M377" s="259">
        <v>0</v>
      </c>
      <c r="N377" s="259">
        <v>0</v>
      </c>
      <c r="O377" s="259">
        <v>6656.3455746061163</v>
      </c>
      <c r="P377" s="259">
        <v>0</v>
      </c>
      <c r="Q377" s="259">
        <v>0</v>
      </c>
      <c r="R377" s="259">
        <v>6656.3455746061163</v>
      </c>
      <c r="S377" s="259">
        <v>6656.3455746061163</v>
      </c>
      <c r="T377" s="260">
        <v>0</v>
      </c>
      <c r="U377" s="261">
        <v>0</v>
      </c>
      <c r="V377" s="259">
        <v>0</v>
      </c>
      <c r="W377" s="259">
        <v>0</v>
      </c>
      <c r="X377" s="259">
        <v>0</v>
      </c>
      <c r="Y377" s="259">
        <v>0</v>
      </c>
      <c r="Z377" s="259">
        <v>0</v>
      </c>
      <c r="AA377" s="259">
        <v>0</v>
      </c>
      <c r="AB377" s="259">
        <v>0</v>
      </c>
      <c r="AC377" s="259">
        <v>0</v>
      </c>
      <c r="AD377" s="259">
        <v>0</v>
      </c>
      <c r="AE377" s="262">
        <v>0</v>
      </c>
      <c r="AF377" s="258">
        <v>6656.3455746061163</v>
      </c>
      <c r="AG377" s="259">
        <v>0</v>
      </c>
      <c r="AH377" s="259">
        <v>0</v>
      </c>
      <c r="AI377" s="259">
        <v>0</v>
      </c>
      <c r="AJ377" s="259">
        <v>6656.3455746061163</v>
      </c>
      <c r="AK377" s="259">
        <v>0</v>
      </c>
      <c r="AL377" s="259">
        <v>0</v>
      </c>
      <c r="AM377" s="259">
        <v>6656.3455746061163</v>
      </c>
      <c r="AN377" s="259">
        <v>6656.3455746061163</v>
      </c>
      <c r="AO377" s="262">
        <v>0</v>
      </c>
      <c r="AP377" s="247"/>
      <c r="AQ377" s="263">
        <v>0</v>
      </c>
      <c r="AR377" s="264">
        <v>0</v>
      </c>
      <c r="AS377" s="264">
        <v>0</v>
      </c>
      <c r="AT377" s="264">
        <v>0</v>
      </c>
      <c r="AU377" s="264">
        <v>0</v>
      </c>
      <c r="AV377" s="264">
        <v>0</v>
      </c>
      <c r="AW377" s="264">
        <v>0</v>
      </c>
      <c r="AX377" s="264">
        <v>0</v>
      </c>
      <c r="AY377" s="264">
        <v>0</v>
      </c>
      <c r="AZ377" s="264">
        <v>0</v>
      </c>
      <c r="BA377" s="264">
        <v>0</v>
      </c>
      <c r="BB377" s="265">
        <v>0</v>
      </c>
    </row>
    <row r="378" spans="2:54" s="213" customFormat="1" ht="13.15" customHeight="1" x14ac:dyDescent="0.2">
      <c r="B378" s="251" t="s">
        <v>1334</v>
      </c>
      <c r="C378" s="252"/>
      <c r="D378" s="253"/>
      <c r="E378" s="254" t="s">
        <v>1337</v>
      </c>
      <c r="F378" s="252"/>
      <c r="G378" s="252"/>
      <c r="H378" s="255" t="s">
        <v>1338</v>
      </c>
      <c r="I378" s="256">
        <v>38281</v>
      </c>
      <c r="J378" s="257">
        <v>7</v>
      </c>
      <c r="K378" s="258">
        <v>8087.5115848007417</v>
      </c>
      <c r="L378" s="259">
        <v>0</v>
      </c>
      <c r="M378" s="259">
        <v>0</v>
      </c>
      <c r="N378" s="259">
        <v>0</v>
      </c>
      <c r="O378" s="259">
        <v>8087.5115848007417</v>
      </c>
      <c r="P378" s="259">
        <v>0</v>
      </c>
      <c r="Q378" s="259">
        <v>0</v>
      </c>
      <c r="R378" s="259">
        <v>8087.5115848007417</v>
      </c>
      <c r="S378" s="259">
        <v>8087.5115848007417</v>
      </c>
      <c r="T378" s="260">
        <v>0</v>
      </c>
      <c r="U378" s="261">
        <v>0</v>
      </c>
      <c r="V378" s="259">
        <v>0</v>
      </c>
      <c r="W378" s="259">
        <v>0</v>
      </c>
      <c r="X378" s="259">
        <v>0</v>
      </c>
      <c r="Y378" s="259">
        <v>0</v>
      </c>
      <c r="Z378" s="259">
        <v>0</v>
      </c>
      <c r="AA378" s="259">
        <v>0</v>
      </c>
      <c r="AB378" s="259">
        <v>0</v>
      </c>
      <c r="AC378" s="259">
        <v>0</v>
      </c>
      <c r="AD378" s="259">
        <v>0</v>
      </c>
      <c r="AE378" s="262">
        <v>0</v>
      </c>
      <c r="AF378" s="258">
        <v>8087.5115848007417</v>
      </c>
      <c r="AG378" s="259">
        <v>0</v>
      </c>
      <c r="AH378" s="259">
        <v>0</v>
      </c>
      <c r="AI378" s="259">
        <v>0</v>
      </c>
      <c r="AJ378" s="259">
        <v>8087.5115848007417</v>
      </c>
      <c r="AK378" s="259">
        <v>0</v>
      </c>
      <c r="AL378" s="259">
        <v>0</v>
      </c>
      <c r="AM378" s="259">
        <v>8087.5115848007417</v>
      </c>
      <c r="AN378" s="259">
        <v>8087.5115848007417</v>
      </c>
      <c r="AO378" s="262">
        <v>0</v>
      </c>
      <c r="AP378" s="247"/>
      <c r="AQ378" s="263">
        <v>0</v>
      </c>
      <c r="AR378" s="264">
        <v>0</v>
      </c>
      <c r="AS378" s="264">
        <v>0</v>
      </c>
      <c r="AT378" s="264">
        <v>0</v>
      </c>
      <c r="AU378" s="264">
        <v>0</v>
      </c>
      <c r="AV378" s="264">
        <v>0</v>
      </c>
      <c r="AW378" s="264">
        <v>0</v>
      </c>
      <c r="AX378" s="264">
        <v>0</v>
      </c>
      <c r="AY378" s="264">
        <v>0</v>
      </c>
      <c r="AZ378" s="264">
        <v>0</v>
      </c>
      <c r="BA378" s="264">
        <v>0</v>
      </c>
      <c r="BB378" s="265">
        <v>0</v>
      </c>
    </row>
    <row r="379" spans="2:54" s="213" customFormat="1" ht="13.15" customHeight="1" x14ac:dyDescent="0.2">
      <c r="B379" s="251" t="s">
        <v>1334</v>
      </c>
      <c r="C379" s="252"/>
      <c r="D379" s="253"/>
      <c r="E379" s="254" t="s">
        <v>1339</v>
      </c>
      <c r="F379" s="252"/>
      <c r="G379" s="252"/>
      <c r="H379" s="255" t="s">
        <v>1340</v>
      </c>
      <c r="I379" s="256">
        <v>38899</v>
      </c>
      <c r="J379" s="257">
        <v>7</v>
      </c>
      <c r="K379" s="258">
        <v>6079.9988415199259</v>
      </c>
      <c r="L379" s="259">
        <v>0</v>
      </c>
      <c r="M379" s="259">
        <v>0</v>
      </c>
      <c r="N379" s="259">
        <v>0</v>
      </c>
      <c r="O379" s="259">
        <v>6079.9988415199259</v>
      </c>
      <c r="P379" s="259">
        <v>0</v>
      </c>
      <c r="Q379" s="259">
        <v>0</v>
      </c>
      <c r="R379" s="259">
        <v>6079.9988415199259</v>
      </c>
      <c r="S379" s="259">
        <v>6051.0007750783352</v>
      </c>
      <c r="T379" s="260">
        <v>28.998066441590709</v>
      </c>
      <c r="U379" s="261">
        <v>0</v>
      </c>
      <c r="V379" s="259">
        <v>0</v>
      </c>
      <c r="W379" s="259">
        <v>0</v>
      </c>
      <c r="X379" s="259">
        <v>0</v>
      </c>
      <c r="Y379" s="259">
        <v>0</v>
      </c>
      <c r="Z379" s="259">
        <v>0</v>
      </c>
      <c r="AA379" s="259">
        <v>0</v>
      </c>
      <c r="AB379" s="259">
        <v>0</v>
      </c>
      <c r="AC379" s="259">
        <v>868.57126307427518</v>
      </c>
      <c r="AD379" s="259">
        <v>-868.57126307427518</v>
      </c>
      <c r="AE379" s="262">
        <v>868.57126307427518</v>
      </c>
      <c r="AF379" s="258">
        <v>6079.9988415199259</v>
      </c>
      <c r="AG379" s="259">
        <v>0</v>
      </c>
      <c r="AH379" s="259">
        <v>0</v>
      </c>
      <c r="AI379" s="259">
        <v>0</v>
      </c>
      <c r="AJ379" s="259">
        <v>6079.9988415199259</v>
      </c>
      <c r="AK379" s="259">
        <v>0</v>
      </c>
      <c r="AL379" s="259">
        <v>0</v>
      </c>
      <c r="AM379" s="259">
        <v>6079.9988415199259</v>
      </c>
      <c r="AN379" s="259">
        <v>5182.4295120040597</v>
      </c>
      <c r="AO379" s="262">
        <v>897.56932951586623</v>
      </c>
      <c r="AP379" s="247"/>
      <c r="AQ379" s="263">
        <v>125.71518410288438</v>
      </c>
      <c r="AR379" s="264">
        <v>0</v>
      </c>
      <c r="AS379" s="264">
        <v>74.548551101398758</v>
      </c>
      <c r="AT379" s="264">
        <v>0</v>
      </c>
      <c r="AU379" s="264">
        <v>0</v>
      </c>
      <c r="AV379" s="264">
        <v>0</v>
      </c>
      <c r="AW379" s="264">
        <v>0</v>
      </c>
      <c r="AX379" s="264">
        <v>0</v>
      </c>
      <c r="AY379" s="264">
        <v>0</v>
      </c>
      <c r="AZ379" s="264">
        <v>0</v>
      </c>
      <c r="BA379" s="264">
        <v>641.26363283806404</v>
      </c>
      <c r="BB379" s="265">
        <v>56.041961464543441</v>
      </c>
    </row>
    <row r="380" spans="2:54" s="213" customFormat="1" ht="13.15" customHeight="1" x14ac:dyDescent="0.2">
      <c r="B380" s="251" t="s">
        <v>1334</v>
      </c>
      <c r="C380" s="252"/>
      <c r="D380" s="253"/>
      <c r="E380" s="254" t="s">
        <v>1341</v>
      </c>
      <c r="F380" s="252"/>
      <c r="G380" s="252"/>
      <c r="H380" s="255" t="s">
        <v>1342</v>
      </c>
      <c r="I380" s="256">
        <v>39230</v>
      </c>
      <c r="J380" s="257">
        <v>7</v>
      </c>
      <c r="K380" s="258">
        <v>4077.8498609823914</v>
      </c>
      <c r="L380" s="259">
        <v>0</v>
      </c>
      <c r="M380" s="259">
        <v>0</v>
      </c>
      <c r="N380" s="259">
        <v>0</v>
      </c>
      <c r="O380" s="259">
        <v>4077.8498609823914</v>
      </c>
      <c r="P380" s="259">
        <v>0</v>
      </c>
      <c r="Q380" s="259">
        <v>0</v>
      </c>
      <c r="R380" s="259">
        <v>4077.8498609823914</v>
      </c>
      <c r="S380" s="259">
        <v>3683.7305265016112</v>
      </c>
      <c r="T380" s="260">
        <v>394.11933448078025</v>
      </c>
      <c r="U380" s="261">
        <v>0</v>
      </c>
      <c r="V380" s="259">
        <v>0</v>
      </c>
      <c r="W380" s="259">
        <v>0</v>
      </c>
      <c r="X380" s="259">
        <v>0</v>
      </c>
      <c r="Y380" s="259">
        <v>0</v>
      </c>
      <c r="Z380" s="259">
        <v>0</v>
      </c>
      <c r="AA380" s="259">
        <v>0</v>
      </c>
      <c r="AB380" s="259">
        <v>0</v>
      </c>
      <c r="AC380" s="259">
        <v>582.54998014034163</v>
      </c>
      <c r="AD380" s="259">
        <v>-582.54998014034163</v>
      </c>
      <c r="AE380" s="262">
        <v>582.54998014034163</v>
      </c>
      <c r="AF380" s="258">
        <v>4077.8498609823914</v>
      </c>
      <c r="AG380" s="259">
        <v>0</v>
      </c>
      <c r="AH380" s="259">
        <v>0</v>
      </c>
      <c r="AI380" s="259">
        <v>0</v>
      </c>
      <c r="AJ380" s="259">
        <v>4077.8498609823914</v>
      </c>
      <c r="AK380" s="259">
        <v>0</v>
      </c>
      <c r="AL380" s="259">
        <v>0</v>
      </c>
      <c r="AM380" s="259">
        <v>4077.8498609823914</v>
      </c>
      <c r="AN380" s="259">
        <v>3101.1805463612695</v>
      </c>
      <c r="AO380" s="262">
        <v>976.66931462112188</v>
      </c>
      <c r="AP380" s="247"/>
      <c r="AQ380" s="263">
        <v>136.79407111811506</v>
      </c>
      <c r="AR380" s="264">
        <v>0</v>
      </c>
      <c r="AS380" s="264">
        <v>81.11828236095468</v>
      </c>
      <c r="AT380" s="264">
        <v>0</v>
      </c>
      <c r="AU380" s="264">
        <v>0</v>
      </c>
      <c r="AV380" s="264">
        <v>0</v>
      </c>
      <c r="AW380" s="264">
        <v>0</v>
      </c>
      <c r="AX380" s="264">
        <v>0</v>
      </c>
      <c r="AY380" s="264">
        <v>0</v>
      </c>
      <c r="AZ380" s="264">
        <v>0</v>
      </c>
      <c r="BA380" s="264">
        <v>697.77619642286538</v>
      </c>
      <c r="BB380" s="265">
        <v>60.980764709420065</v>
      </c>
    </row>
    <row r="381" spans="2:54" s="213" customFormat="1" ht="13.15" customHeight="1" x14ac:dyDescent="0.2">
      <c r="B381" s="251" t="s">
        <v>1343</v>
      </c>
      <c r="C381" s="252"/>
      <c r="D381" s="253"/>
      <c r="E381" s="254" t="s">
        <v>1344</v>
      </c>
      <c r="F381" s="252"/>
      <c r="G381" s="252"/>
      <c r="H381" s="255" t="s">
        <v>1345</v>
      </c>
      <c r="I381" s="256">
        <v>36161</v>
      </c>
      <c r="J381" s="257">
        <v>7</v>
      </c>
      <c r="K381" s="258">
        <v>579.24003707136239</v>
      </c>
      <c r="L381" s="259">
        <v>0</v>
      </c>
      <c r="M381" s="259">
        <v>0</v>
      </c>
      <c r="N381" s="259">
        <v>0</v>
      </c>
      <c r="O381" s="259">
        <v>579.24003707136239</v>
      </c>
      <c r="P381" s="259">
        <v>0</v>
      </c>
      <c r="Q381" s="259">
        <v>0</v>
      </c>
      <c r="R381" s="259">
        <v>579.24003707136239</v>
      </c>
      <c r="S381" s="259">
        <v>579.24003707136239</v>
      </c>
      <c r="T381" s="260">
        <v>0</v>
      </c>
      <c r="U381" s="261">
        <v>0</v>
      </c>
      <c r="V381" s="259">
        <v>0</v>
      </c>
      <c r="W381" s="259">
        <v>0</v>
      </c>
      <c r="X381" s="259">
        <v>0</v>
      </c>
      <c r="Y381" s="259">
        <v>0</v>
      </c>
      <c r="Z381" s="259">
        <v>0</v>
      </c>
      <c r="AA381" s="259">
        <v>0</v>
      </c>
      <c r="AB381" s="259">
        <v>0</v>
      </c>
      <c r="AC381" s="259">
        <v>0</v>
      </c>
      <c r="AD381" s="259">
        <v>0</v>
      </c>
      <c r="AE381" s="262">
        <v>0</v>
      </c>
      <c r="AF381" s="258">
        <v>579.24003707136239</v>
      </c>
      <c r="AG381" s="259">
        <v>0</v>
      </c>
      <c r="AH381" s="259">
        <v>0</v>
      </c>
      <c r="AI381" s="259">
        <v>0</v>
      </c>
      <c r="AJ381" s="259">
        <v>579.24003707136239</v>
      </c>
      <c r="AK381" s="259">
        <v>0</v>
      </c>
      <c r="AL381" s="259">
        <v>0</v>
      </c>
      <c r="AM381" s="259">
        <v>579.24003707136239</v>
      </c>
      <c r="AN381" s="259">
        <v>579.24003707136239</v>
      </c>
      <c r="AO381" s="262">
        <v>0</v>
      </c>
      <c r="AP381" s="247"/>
      <c r="AQ381" s="263">
        <v>0</v>
      </c>
      <c r="AR381" s="264">
        <v>0</v>
      </c>
      <c r="AS381" s="264">
        <v>0</v>
      </c>
      <c r="AT381" s="264">
        <v>0</v>
      </c>
      <c r="AU381" s="264">
        <v>0</v>
      </c>
      <c r="AV381" s="264">
        <v>0</v>
      </c>
      <c r="AW381" s="264">
        <v>0</v>
      </c>
      <c r="AX381" s="264">
        <v>0</v>
      </c>
      <c r="AY381" s="264">
        <v>0</v>
      </c>
      <c r="AZ381" s="264">
        <v>0</v>
      </c>
      <c r="BA381" s="264">
        <v>0</v>
      </c>
      <c r="BB381" s="265">
        <v>0</v>
      </c>
    </row>
    <row r="382" spans="2:54" s="213" customFormat="1" ht="13.15" customHeight="1" x14ac:dyDescent="0.2">
      <c r="B382" s="251" t="s">
        <v>1343</v>
      </c>
      <c r="C382" s="252"/>
      <c r="D382" s="253"/>
      <c r="E382" s="254" t="s">
        <v>1346</v>
      </c>
      <c r="F382" s="252"/>
      <c r="G382" s="252"/>
      <c r="H382" s="255" t="s">
        <v>1347</v>
      </c>
      <c r="I382" s="256">
        <v>37622</v>
      </c>
      <c r="J382" s="257">
        <v>7</v>
      </c>
      <c r="K382" s="258">
        <v>2613.8206672845226</v>
      </c>
      <c r="L382" s="259">
        <v>0</v>
      </c>
      <c r="M382" s="259">
        <v>0</v>
      </c>
      <c r="N382" s="259">
        <v>0</v>
      </c>
      <c r="O382" s="259">
        <v>2613.8206672845226</v>
      </c>
      <c r="P382" s="259">
        <v>0</v>
      </c>
      <c r="Q382" s="259">
        <v>0</v>
      </c>
      <c r="R382" s="259">
        <v>2613.8206672845226</v>
      </c>
      <c r="S382" s="259">
        <v>2613.8206672845226</v>
      </c>
      <c r="T382" s="260">
        <v>0</v>
      </c>
      <c r="U382" s="261">
        <v>0</v>
      </c>
      <c r="V382" s="259">
        <v>0</v>
      </c>
      <c r="W382" s="259">
        <v>0</v>
      </c>
      <c r="X382" s="259">
        <v>0</v>
      </c>
      <c r="Y382" s="259">
        <v>0</v>
      </c>
      <c r="Z382" s="259">
        <v>0</v>
      </c>
      <c r="AA382" s="259">
        <v>0</v>
      </c>
      <c r="AB382" s="259">
        <v>0</v>
      </c>
      <c r="AC382" s="259">
        <v>0</v>
      </c>
      <c r="AD382" s="259">
        <v>0</v>
      </c>
      <c r="AE382" s="262">
        <v>0</v>
      </c>
      <c r="AF382" s="258">
        <v>2613.8206672845226</v>
      </c>
      <c r="AG382" s="259">
        <v>0</v>
      </c>
      <c r="AH382" s="259">
        <v>0</v>
      </c>
      <c r="AI382" s="259">
        <v>0</v>
      </c>
      <c r="AJ382" s="259">
        <v>2613.8206672845226</v>
      </c>
      <c r="AK382" s="259">
        <v>0</v>
      </c>
      <c r="AL382" s="259">
        <v>0</v>
      </c>
      <c r="AM382" s="259">
        <v>2613.8206672845226</v>
      </c>
      <c r="AN382" s="259">
        <v>2613.8206672845226</v>
      </c>
      <c r="AO382" s="262">
        <v>0</v>
      </c>
      <c r="AP382" s="247"/>
      <c r="AQ382" s="263">
        <v>0</v>
      </c>
      <c r="AR382" s="264">
        <v>0</v>
      </c>
      <c r="AS382" s="264">
        <v>0</v>
      </c>
      <c r="AT382" s="264">
        <v>0</v>
      </c>
      <c r="AU382" s="264">
        <v>0</v>
      </c>
      <c r="AV382" s="264">
        <v>0</v>
      </c>
      <c r="AW382" s="264">
        <v>0</v>
      </c>
      <c r="AX382" s="264">
        <v>0</v>
      </c>
      <c r="AY382" s="264">
        <v>0</v>
      </c>
      <c r="AZ382" s="264">
        <v>0</v>
      </c>
      <c r="BA382" s="264">
        <v>0</v>
      </c>
      <c r="BB382" s="265">
        <v>0</v>
      </c>
    </row>
    <row r="383" spans="2:54" s="213" customFormat="1" ht="13.15" customHeight="1" x14ac:dyDescent="0.2">
      <c r="B383" s="251" t="s">
        <v>1343</v>
      </c>
      <c r="C383" s="252"/>
      <c r="D383" s="253"/>
      <c r="E383" s="254" t="s">
        <v>1348</v>
      </c>
      <c r="F383" s="252"/>
      <c r="G383" s="252"/>
      <c r="H383" s="255" t="s">
        <v>1349</v>
      </c>
      <c r="I383" s="256">
        <v>39433</v>
      </c>
      <c r="J383" s="257">
        <v>7</v>
      </c>
      <c r="K383" s="258">
        <v>85582.715477293794</v>
      </c>
      <c r="L383" s="259">
        <v>0</v>
      </c>
      <c r="M383" s="259">
        <v>0</v>
      </c>
      <c r="N383" s="259">
        <v>0</v>
      </c>
      <c r="O383" s="259">
        <v>85582.715477293794</v>
      </c>
      <c r="P383" s="259">
        <v>0</v>
      </c>
      <c r="Q383" s="259">
        <v>0</v>
      </c>
      <c r="R383" s="259">
        <v>85582.715477293794</v>
      </c>
      <c r="S383" s="259">
        <v>78801.77950814247</v>
      </c>
      <c r="T383" s="260">
        <v>6780.9359691513237</v>
      </c>
      <c r="U383" s="261">
        <v>0</v>
      </c>
      <c r="V383" s="259">
        <v>0</v>
      </c>
      <c r="W383" s="259">
        <v>0</v>
      </c>
      <c r="X383" s="259">
        <v>0</v>
      </c>
      <c r="Y383" s="259">
        <v>0</v>
      </c>
      <c r="Z383" s="259">
        <v>0</v>
      </c>
      <c r="AA383" s="259">
        <v>0</v>
      </c>
      <c r="AB383" s="259">
        <v>0</v>
      </c>
      <c r="AC383" s="259">
        <v>12226.102211041971</v>
      </c>
      <c r="AD383" s="259">
        <v>-12226.102211041971</v>
      </c>
      <c r="AE383" s="262">
        <v>12226.102211041971</v>
      </c>
      <c r="AF383" s="258">
        <v>85582.715477293794</v>
      </c>
      <c r="AG383" s="259">
        <v>0</v>
      </c>
      <c r="AH383" s="259">
        <v>0</v>
      </c>
      <c r="AI383" s="259">
        <v>0</v>
      </c>
      <c r="AJ383" s="259">
        <v>85582.715477293794</v>
      </c>
      <c r="AK383" s="259">
        <v>0</v>
      </c>
      <c r="AL383" s="259">
        <v>0</v>
      </c>
      <c r="AM383" s="259">
        <v>85582.715477293794</v>
      </c>
      <c r="AN383" s="259">
        <v>66575.677297100498</v>
      </c>
      <c r="AO383" s="262">
        <v>19007.038180193296</v>
      </c>
      <c r="AP383" s="247"/>
      <c r="AQ383" s="263">
        <v>0</v>
      </c>
      <c r="AR383" s="264">
        <v>0</v>
      </c>
      <c r="AS383" s="264">
        <v>0</v>
      </c>
      <c r="AT383" s="264">
        <v>0</v>
      </c>
      <c r="AU383" s="264">
        <v>0</v>
      </c>
      <c r="AV383" s="264">
        <v>0</v>
      </c>
      <c r="AW383" s="264">
        <v>0</v>
      </c>
      <c r="AX383" s="264">
        <v>0</v>
      </c>
      <c r="AY383" s="264">
        <v>0</v>
      </c>
      <c r="AZ383" s="264">
        <v>0</v>
      </c>
      <c r="BA383" s="264">
        <v>0</v>
      </c>
      <c r="BB383" s="265">
        <v>19007.038180003226</v>
      </c>
    </row>
    <row r="384" spans="2:54" s="213" customFormat="1" ht="13.15" customHeight="1" x14ac:dyDescent="0.2">
      <c r="B384" s="251" t="s">
        <v>1343</v>
      </c>
      <c r="C384" s="252"/>
      <c r="D384" s="253"/>
      <c r="E384" s="254" t="s">
        <v>1350</v>
      </c>
      <c r="F384" s="252"/>
      <c r="G384" s="252"/>
      <c r="H384" s="255" t="s">
        <v>1351</v>
      </c>
      <c r="I384" s="256">
        <v>39483</v>
      </c>
      <c r="J384" s="257">
        <v>7</v>
      </c>
      <c r="K384" s="258">
        <v>85582.709684893416</v>
      </c>
      <c r="L384" s="259">
        <v>0</v>
      </c>
      <c r="M384" s="259">
        <v>0</v>
      </c>
      <c r="N384" s="259">
        <v>0</v>
      </c>
      <c r="O384" s="259">
        <v>85582.709684893416</v>
      </c>
      <c r="P384" s="259">
        <v>0</v>
      </c>
      <c r="Q384" s="259">
        <v>0</v>
      </c>
      <c r="R384" s="259">
        <v>85582.709684893416</v>
      </c>
      <c r="S384" s="259">
        <v>76054.626817710407</v>
      </c>
      <c r="T384" s="260">
        <v>9528.0828671830095</v>
      </c>
      <c r="U384" s="261">
        <v>0</v>
      </c>
      <c r="V384" s="259">
        <v>0</v>
      </c>
      <c r="W384" s="259">
        <v>0</v>
      </c>
      <c r="X384" s="259">
        <v>0</v>
      </c>
      <c r="Y384" s="259">
        <v>0</v>
      </c>
      <c r="Z384" s="259">
        <v>0</v>
      </c>
      <c r="AA384" s="259">
        <v>0</v>
      </c>
      <c r="AB384" s="259">
        <v>0</v>
      </c>
      <c r="AC384" s="259">
        <v>12226.101383556203</v>
      </c>
      <c r="AD384" s="259">
        <v>-12226.101383556203</v>
      </c>
      <c r="AE384" s="262">
        <v>12226.101383556203</v>
      </c>
      <c r="AF384" s="258">
        <v>85582.709684893416</v>
      </c>
      <c r="AG384" s="259">
        <v>0</v>
      </c>
      <c r="AH384" s="259">
        <v>0</v>
      </c>
      <c r="AI384" s="259">
        <v>0</v>
      </c>
      <c r="AJ384" s="259">
        <v>85582.709684893416</v>
      </c>
      <c r="AK384" s="259">
        <v>0</v>
      </c>
      <c r="AL384" s="259">
        <v>0</v>
      </c>
      <c r="AM384" s="259">
        <v>85582.709684893416</v>
      </c>
      <c r="AN384" s="259">
        <v>63828.525434154202</v>
      </c>
      <c r="AO384" s="262">
        <v>21754.184250739214</v>
      </c>
      <c r="AP384" s="247"/>
      <c r="AQ384" s="263">
        <v>0</v>
      </c>
      <c r="AR384" s="264">
        <v>0</v>
      </c>
      <c r="AS384" s="264">
        <v>0</v>
      </c>
      <c r="AT384" s="264">
        <v>0</v>
      </c>
      <c r="AU384" s="264">
        <v>0</v>
      </c>
      <c r="AV384" s="264">
        <v>0</v>
      </c>
      <c r="AW384" s="264">
        <v>0</v>
      </c>
      <c r="AX384" s="264">
        <v>0</v>
      </c>
      <c r="AY384" s="264">
        <v>0</v>
      </c>
      <c r="AZ384" s="264">
        <v>0</v>
      </c>
      <c r="BA384" s="264">
        <v>0</v>
      </c>
      <c r="BB384" s="265">
        <v>21754.184250521674</v>
      </c>
    </row>
    <row r="385" spans="2:54" s="213" customFormat="1" ht="13.15" customHeight="1" x14ac:dyDescent="0.2">
      <c r="B385" s="251" t="s">
        <v>1343</v>
      </c>
      <c r="C385" s="252"/>
      <c r="D385" s="253"/>
      <c r="E385" s="254" t="s">
        <v>1352</v>
      </c>
      <c r="F385" s="252"/>
      <c r="G385" s="252"/>
      <c r="H385" s="255" t="s">
        <v>1353</v>
      </c>
      <c r="I385" s="256">
        <v>39590</v>
      </c>
      <c r="J385" s="257">
        <v>7</v>
      </c>
      <c r="K385" s="258">
        <v>3122.0053290083411</v>
      </c>
      <c r="L385" s="259">
        <v>0</v>
      </c>
      <c r="M385" s="259">
        <v>0</v>
      </c>
      <c r="N385" s="259">
        <v>0</v>
      </c>
      <c r="O385" s="259">
        <v>3122.0053290083411</v>
      </c>
      <c r="P385" s="259">
        <v>0</v>
      </c>
      <c r="Q385" s="259">
        <v>0</v>
      </c>
      <c r="R385" s="259">
        <v>3122.0053290083411</v>
      </c>
      <c r="S385" s="259">
        <v>2337.6748063683303</v>
      </c>
      <c r="T385" s="260">
        <v>784.33052264001071</v>
      </c>
      <c r="U385" s="261">
        <v>0</v>
      </c>
      <c r="V385" s="259">
        <v>0</v>
      </c>
      <c r="W385" s="259">
        <v>0</v>
      </c>
      <c r="X385" s="259">
        <v>0</v>
      </c>
      <c r="Y385" s="259">
        <v>0</v>
      </c>
      <c r="Z385" s="259">
        <v>0</v>
      </c>
      <c r="AA385" s="259">
        <v>0</v>
      </c>
      <c r="AB385" s="259">
        <v>0</v>
      </c>
      <c r="AC385" s="259">
        <v>446.00076128690586</v>
      </c>
      <c r="AD385" s="259">
        <v>-446.00076128690586</v>
      </c>
      <c r="AE385" s="262">
        <v>446.00076128690586</v>
      </c>
      <c r="AF385" s="258">
        <v>3122.0053290083411</v>
      </c>
      <c r="AG385" s="259">
        <v>0</v>
      </c>
      <c r="AH385" s="259">
        <v>0</v>
      </c>
      <c r="AI385" s="259">
        <v>0</v>
      </c>
      <c r="AJ385" s="259">
        <v>3122.0053290083411</v>
      </c>
      <c r="AK385" s="259">
        <v>0</v>
      </c>
      <c r="AL385" s="259">
        <v>0</v>
      </c>
      <c r="AM385" s="259">
        <v>3122.0053290083411</v>
      </c>
      <c r="AN385" s="259">
        <v>1891.6740450814245</v>
      </c>
      <c r="AO385" s="262">
        <v>1230.3312839269165</v>
      </c>
      <c r="AP385" s="247"/>
      <c r="AQ385" s="263">
        <v>0</v>
      </c>
      <c r="AR385" s="264">
        <v>0</v>
      </c>
      <c r="AS385" s="264">
        <v>0</v>
      </c>
      <c r="AT385" s="264">
        <v>0</v>
      </c>
      <c r="AU385" s="264">
        <v>0</v>
      </c>
      <c r="AV385" s="264">
        <v>0</v>
      </c>
      <c r="AW385" s="264">
        <v>0</v>
      </c>
      <c r="AX385" s="264">
        <v>0</v>
      </c>
      <c r="AY385" s="264">
        <v>0</v>
      </c>
      <c r="AZ385" s="264">
        <v>0</v>
      </c>
      <c r="BA385" s="264">
        <v>1230.3312839146131</v>
      </c>
      <c r="BB385" s="265">
        <v>0</v>
      </c>
    </row>
    <row r="386" spans="2:54" s="213" customFormat="1" ht="13.15" customHeight="1" x14ac:dyDescent="0.2">
      <c r="B386" s="251" t="s">
        <v>1334</v>
      </c>
      <c r="C386" s="252"/>
      <c r="D386" s="253"/>
      <c r="E386" s="254" t="s">
        <v>1354</v>
      </c>
      <c r="F386" s="252"/>
      <c r="G386" s="252"/>
      <c r="H386" s="255" t="s">
        <v>1355</v>
      </c>
      <c r="I386" s="256">
        <v>38637</v>
      </c>
      <c r="J386" s="257">
        <v>7</v>
      </c>
      <c r="K386" s="258">
        <v>6082.0203892493055</v>
      </c>
      <c r="L386" s="259">
        <v>0</v>
      </c>
      <c r="M386" s="259">
        <v>0</v>
      </c>
      <c r="N386" s="259">
        <v>0</v>
      </c>
      <c r="O386" s="259">
        <v>6082.0203892493055</v>
      </c>
      <c r="P386" s="259">
        <v>0</v>
      </c>
      <c r="Q386" s="259">
        <v>0</v>
      </c>
      <c r="R386" s="259">
        <v>6082.0203892493055</v>
      </c>
      <c r="S386" s="259">
        <v>6082.0203892493055</v>
      </c>
      <c r="T386" s="260">
        <v>0</v>
      </c>
      <c r="U386" s="261">
        <v>0</v>
      </c>
      <c r="V386" s="259">
        <v>0</v>
      </c>
      <c r="W386" s="259">
        <v>0</v>
      </c>
      <c r="X386" s="259">
        <v>0</v>
      </c>
      <c r="Y386" s="259">
        <v>0</v>
      </c>
      <c r="Z386" s="259">
        <v>0</v>
      </c>
      <c r="AA386" s="259">
        <v>0</v>
      </c>
      <c r="AB386" s="259">
        <v>0</v>
      </c>
      <c r="AC386" s="259">
        <v>0</v>
      </c>
      <c r="AD386" s="259">
        <v>0</v>
      </c>
      <c r="AE386" s="262">
        <v>0</v>
      </c>
      <c r="AF386" s="258">
        <v>6082.0203892493055</v>
      </c>
      <c r="AG386" s="259">
        <v>0</v>
      </c>
      <c r="AH386" s="259">
        <v>0</v>
      </c>
      <c r="AI386" s="259">
        <v>0</v>
      </c>
      <c r="AJ386" s="259">
        <v>6082.0203892493055</v>
      </c>
      <c r="AK386" s="259">
        <v>0</v>
      </c>
      <c r="AL386" s="259">
        <v>0</v>
      </c>
      <c r="AM386" s="259">
        <v>6082.0203892493055</v>
      </c>
      <c r="AN386" s="259">
        <v>6082.0203892493055</v>
      </c>
      <c r="AO386" s="262">
        <v>0</v>
      </c>
      <c r="AP386" s="247"/>
      <c r="AQ386" s="263">
        <v>0</v>
      </c>
      <c r="AR386" s="264">
        <v>0</v>
      </c>
      <c r="AS386" s="264">
        <v>0</v>
      </c>
      <c r="AT386" s="264">
        <v>0</v>
      </c>
      <c r="AU386" s="264">
        <v>0</v>
      </c>
      <c r="AV386" s="264">
        <v>0</v>
      </c>
      <c r="AW386" s="264">
        <v>0</v>
      </c>
      <c r="AX386" s="264">
        <v>0</v>
      </c>
      <c r="AY386" s="264">
        <v>0</v>
      </c>
      <c r="AZ386" s="264">
        <v>0</v>
      </c>
      <c r="BA386" s="264">
        <v>0</v>
      </c>
      <c r="BB386" s="265">
        <v>0</v>
      </c>
    </row>
    <row r="387" spans="2:54" s="213" customFormat="1" ht="13.15" customHeight="1" x14ac:dyDescent="0.2">
      <c r="B387" s="251" t="s">
        <v>1343</v>
      </c>
      <c r="C387" s="252"/>
      <c r="D387" s="253"/>
      <c r="E387" s="254" t="s">
        <v>1356</v>
      </c>
      <c r="F387" s="252"/>
      <c r="G387" s="252"/>
      <c r="H387" s="255" t="s">
        <v>1357</v>
      </c>
      <c r="I387" s="256">
        <v>32509</v>
      </c>
      <c r="J387" s="257">
        <v>7</v>
      </c>
      <c r="K387" s="258">
        <v>6305.8966635773868</v>
      </c>
      <c r="L387" s="259">
        <v>0</v>
      </c>
      <c r="M387" s="259">
        <v>0</v>
      </c>
      <c r="N387" s="259">
        <v>0</v>
      </c>
      <c r="O387" s="259">
        <v>6305.8966635773868</v>
      </c>
      <c r="P387" s="259">
        <v>0</v>
      </c>
      <c r="Q387" s="259">
        <v>0</v>
      </c>
      <c r="R387" s="259">
        <v>6305.8966635773868</v>
      </c>
      <c r="S387" s="259">
        <v>6305.8966635773868</v>
      </c>
      <c r="T387" s="260">
        <v>0</v>
      </c>
      <c r="U387" s="261">
        <v>0</v>
      </c>
      <c r="V387" s="259">
        <v>0</v>
      </c>
      <c r="W387" s="259">
        <v>0</v>
      </c>
      <c r="X387" s="259">
        <v>0</v>
      </c>
      <c r="Y387" s="259">
        <v>0</v>
      </c>
      <c r="Z387" s="259">
        <v>0</v>
      </c>
      <c r="AA387" s="259">
        <v>0</v>
      </c>
      <c r="AB387" s="259">
        <v>0</v>
      </c>
      <c r="AC387" s="259">
        <v>0</v>
      </c>
      <c r="AD387" s="259">
        <v>0</v>
      </c>
      <c r="AE387" s="262">
        <v>0</v>
      </c>
      <c r="AF387" s="258">
        <v>6305.8966635773868</v>
      </c>
      <c r="AG387" s="259">
        <v>0</v>
      </c>
      <c r="AH387" s="259">
        <v>0</v>
      </c>
      <c r="AI387" s="259">
        <v>0</v>
      </c>
      <c r="AJ387" s="259">
        <v>6305.8966635773868</v>
      </c>
      <c r="AK387" s="259">
        <v>0</v>
      </c>
      <c r="AL387" s="259">
        <v>0</v>
      </c>
      <c r="AM387" s="259">
        <v>6305.8966635773868</v>
      </c>
      <c r="AN387" s="259">
        <v>6305.8966635773868</v>
      </c>
      <c r="AO387" s="262">
        <v>0</v>
      </c>
      <c r="AP387" s="247"/>
      <c r="AQ387" s="263">
        <v>0</v>
      </c>
      <c r="AR387" s="264">
        <v>0</v>
      </c>
      <c r="AS387" s="264">
        <v>0</v>
      </c>
      <c r="AT387" s="264">
        <v>0</v>
      </c>
      <c r="AU387" s="264">
        <v>0</v>
      </c>
      <c r="AV387" s="264">
        <v>0</v>
      </c>
      <c r="AW387" s="264">
        <v>0</v>
      </c>
      <c r="AX387" s="264">
        <v>0</v>
      </c>
      <c r="AY387" s="264">
        <v>0</v>
      </c>
      <c r="AZ387" s="264">
        <v>0</v>
      </c>
      <c r="BA387" s="264">
        <v>0</v>
      </c>
      <c r="BB387" s="265">
        <v>0</v>
      </c>
    </row>
    <row r="388" spans="2:54" s="213" customFormat="1" ht="13.15" customHeight="1" x14ac:dyDescent="0.2">
      <c r="B388" s="251" t="s">
        <v>1343</v>
      </c>
      <c r="C388" s="252"/>
      <c r="D388" s="253"/>
      <c r="E388" s="254" t="s">
        <v>1358</v>
      </c>
      <c r="F388" s="252"/>
      <c r="G388" s="252"/>
      <c r="H388" s="255" t="s">
        <v>1359</v>
      </c>
      <c r="I388" s="256">
        <v>31413</v>
      </c>
      <c r="J388" s="257">
        <v>7</v>
      </c>
      <c r="K388" s="258">
        <v>2769.3466172381836</v>
      </c>
      <c r="L388" s="259">
        <v>0</v>
      </c>
      <c r="M388" s="259">
        <v>0</v>
      </c>
      <c r="N388" s="259">
        <v>0</v>
      </c>
      <c r="O388" s="259">
        <v>2769.3466172381836</v>
      </c>
      <c r="P388" s="259">
        <v>0</v>
      </c>
      <c r="Q388" s="259">
        <v>0</v>
      </c>
      <c r="R388" s="259">
        <v>2769.3466172381836</v>
      </c>
      <c r="S388" s="259">
        <v>2769.3466172381836</v>
      </c>
      <c r="T388" s="260">
        <v>0</v>
      </c>
      <c r="U388" s="261">
        <v>0</v>
      </c>
      <c r="V388" s="259">
        <v>0</v>
      </c>
      <c r="W388" s="259">
        <v>0</v>
      </c>
      <c r="X388" s="259">
        <v>0</v>
      </c>
      <c r="Y388" s="259">
        <v>0</v>
      </c>
      <c r="Z388" s="259">
        <v>0</v>
      </c>
      <c r="AA388" s="259">
        <v>0</v>
      </c>
      <c r="AB388" s="259">
        <v>0</v>
      </c>
      <c r="AC388" s="259">
        <v>0</v>
      </c>
      <c r="AD388" s="259">
        <v>0</v>
      </c>
      <c r="AE388" s="262">
        <v>0</v>
      </c>
      <c r="AF388" s="258">
        <v>2769.3466172381836</v>
      </c>
      <c r="AG388" s="259">
        <v>0</v>
      </c>
      <c r="AH388" s="259">
        <v>0</v>
      </c>
      <c r="AI388" s="259">
        <v>0</v>
      </c>
      <c r="AJ388" s="259">
        <v>2769.3466172381836</v>
      </c>
      <c r="AK388" s="259">
        <v>0</v>
      </c>
      <c r="AL388" s="259">
        <v>0</v>
      </c>
      <c r="AM388" s="259">
        <v>2769.3466172381836</v>
      </c>
      <c r="AN388" s="259">
        <v>2769.3466172381836</v>
      </c>
      <c r="AO388" s="262">
        <v>0</v>
      </c>
      <c r="AP388" s="247"/>
      <c r="AQ388" s="263">
        <v>0</v>
      </c>
      <c r="AR388" s="264">
        <v>0</v>
      </c>
      <c r="AS388" s="264">
        <v>0</v>
      </c>
      <c r="AT388" s="264">
        <v>0</v>
      </c>
      <c r="AU388" s="264">
        <v>0</v>
      </c>
      <c r="AV388" s="264">
        <v>0</v>
      </c>
      <c r="AW388" s="264">
        <v>0</v>
      </c>
      <c r="AX388" s="264">
        <v>0</v>
      </c>
      <c r="AY388" s="264">
        <v>0</v>
      </c>
      <c r="AZ388" s="264">
        <v>0</v>
      </c>
      <c r="BA388" s="264">
        <v>0</v>
      </c>
      <c r="BB388" s="265">
        <v>0</v>
      </c>
    </row>
    <row r="389" spans="2:54" s="213" customFormat="1" ht="13.15" customHeight="1" x14ac:dyDescent="0.2">
      <c r="B389" s="251" t="s">
        <v>1343</v>
      </c>
      <c r="C389" s="252"/>
      <c r="D389" s="253"/>
      <c r="E389" s="254" t="s">
        <v>1360</v>
      </c>
      <c r="F389" s="252"/>
      <c r="G389" s="252"/>
      <c r="H389" s="255" t="s">
        <v>1361</v>
      </c>
      <c r="I389" s="256">
        <v>33239</v>
      </c>
      <c r="J389" s="257">
        <v>7</v>
      </c>
      <c r="K389" s="258">
        <v>4396.4318813716409</v>
      </c>
      <c r="L389" s="259">
        <v>0</v>
      </c>
      <c r="M389" s="259">
        <v>0</v>
      </c>
      <c r="N389" s="259">
        <v>0</v>
      </c>
      <c r="O389" s="259">
        <v>4396.4318813716409</v>
      </c>
      <c r="P389" s="259">
        <v>0</v>
      </c>
      <c r="Q389" s="259">
        <v>0</v>
      </c>
      <c r="R389" s="259">
        <v>4396.4318813716409</v>
      </c>
      <c r="S389" s="259">
        <v>4396.4318813716409</v>
      </c>
      <c r="T389" s="260">
        <v>0</v>
      </c>
      <c r="U389" s="261">
        <v>0</v>
      </c>
      <c r="V389" s="259">
        <v>0</v>
      </c>
      <c r="W389" s="259">
        <v>0</v>
      </c>
      <c r="X389" s="259">
        <v>0</v>
      </c>
      <c r="Y389" s="259">
        <v>0</v>
      </c>
      <c r="Z389" s="259">
        <v>0</v>
      </c>
      <c r="AA389" s="259">
        <v>0</v>
      </c>
      <c r="AB389" s="259">
        <v>0</v>
      </c>
      <c r="AC389" s="259">
        <v>0</v>
      </c>
      <c r="AD389" s="259">
        <v>0</v>
      </c>
      <c r="AE389" s="262">
        <v>0</v>
      </c>
      <c r="AF389" s="258">
        <v>4396.4318813716409</v>
      </c>
      <c r="AG389" s="259">
        <v>0</v>
      </c>
      <c r="AH389" s="259">
        <v>0</v>
      </c>
      <c r="AI389" s="259">
        <v>0</v>
      </c>
      <c r="AJ389" s="259">
        <v>4396.4318813716409</v>
      </c>
      <c r="AK389" s="259">
        <v>0</v>
      </c>
      <c r="AL389" s="259">
        <v>0</v>
      </c>
      <c r="AM389" s="259">
        <v>4396.4318813716409</v>
      </c>
      <c r="AN389" s="259">
        <v>4396.4318813716409</v>
      </c>
      <c r="AO389" s="262">
        <v>0</v>
      </c>
      <c r="AP389" s="247"/>
      <c r="AQ389" s="263">
        <v>0</v>
      </c>
      <c r="AR389" s="264">
        <v>0</v>
      </c>
      <c r="AS389" s="264">
        <v>0</v>
      </c>
      <c r="AT389" s="264">
        <v>0</v>
      </c>
      <c r="AU389" s="264">
        <v>0</v>
      </c>
      <c r="AV389" s="264">
        <v>0</v>
      </c>
      <c r="AW389" s="264">
        <v>0</v>
      </c>
      <c r="AX389" s="264">
        <v>0</v>
      </c>
      <c r="AY389" s="264">
        <v>0</v>
      </c>
      <c r="AZ389" s="264">
        <v>0</v>
      </c>
      <c r="BA389" s="264">
        <v>0</v>
      </c>
      <c r="BB389" s="265">
        <v>0</v>
      </c>
    </row>
    <row r="390" spans="2:54" s="213" customFormat="1" ht="13.15" customHeight="1" x14ac:dyDescent="0.2">
      <c r="B390" s="251" t="s">
        <v>1343</v>
      </c>
      <c r="C390" s="252"/>
      <c r="D390" s="253"/>
      <c r="E390" s="254" t="s">
        <v>1362</v>
      </c>
      <c r="F390" s="252"/>
      <c r="G390" s="252"/>
      <c r="H390" s="255" t="s">
        <v>1363</v>
      </c>
      <c r="I390" s="256">
        <v>38882</v>
      </c>
      <c r="J390" s="257">
        <v>7</v>
      </c>
      <c r="K390" s="258">
        <v>57127.548656163119</v>
      </c>
      <c r="L390" s="259">
        <v>0</v>
      </c>
      <c r="M390" s="259">
        <v>0</v>
      </c>
      <c r="N390" s="259">
        <v>0</v>
      </c>
      <c r="O390" s="259">
        <v>57127.548656163119</v>
      </c>
      <c r="P390" s="259">
        <v>0</v>
      </c>
      <c r="Q390" s="259">
        <v>0</v>
      </c>
      <c r="R390" s="259">
        <v>57127.548656163119</v>
      </c>
      <c r="S390" s="259">
        <v>57059.345624255264</v>
      </c>
      <c r="T390" s="260">
        <v>68.203031907854893</v>
      </c>
      <c r="U390" s="261">
        <v>0</v>
      </c>
      <c r="V390" s="259">
        <v>0</v>
      </c>
      <c r="W390" s="259">
        <v>0</v>
      </c>
      <c r="X390" s="259">
        <v>0</v>
      </c>
      <c r="Y390" s="259">
        <v>0</v>
      </c>
      <c r="Z390" s="259">
        <v>0</v>
      </c>
      <c r="AA390" s="259">
        <v>0</v>
      </c>
      <c r="AB390" s="259">
        <v>0</v>
      </c>
      <c r="AC390" s="259">
        <v>8161.0783794518738</v>
      </c>
      <c r="AD390" s="259">
        <v>-8161.0783794518738</v>
      </c>
      <c r="AE390" s="262">
        <v>8161.0783794518738</v>
      </c>
      <c r="AF390" s="258">
        <v>57127.548656163119</v>
      </c>
      <c r="AG390" s="259">
        <v>0</v>
      </c>
      <c r="AH390" s="259">
        <v>0</v>
      </c>
      <c r="AI390" s="259">
        <v>0</v>
      </c>
      <c r="AJ390" s="259">
        <v>57127.548656163119</v>
      </c>
      <c r="AK390" s="259">
        <v>0</v>
      </c>
      <c r="AL390" s="259">
        <v>0</v>
      </c>
      <c r="AM390" s="259">
        <v>57127.548656163119</v>
      </c>
      <c r="AN390" s="259">
        <v>48898.267244803392</v>
      </c>
      <c r="AO390" s="262">
        <v>8229.2814113597269</v>
      </c>
      <c r="AP390" s="247"/>
      <c r="AQ390" s="263">
        <v>0</v>
      </c>
      <c r="AR390" s="264">
        <v>0</v>
      </c>
      <c r="AS390" s="264">
        <v>0</v>
      </c>
      <c r="AT390" s="264">
        <v>0</v>
      </c>
      <c r="AU390" s="264">
        <v>0</v>
      </c>
      <c r="AV390" s="264">
        <v>0</v>
      </c>
      <c r="AW390" s="264">
        <v>0</v>
      </c>
      <c r="AX390" s="264">
        <v>0</v>
      </c>
      <c r="AY390" s="264">
        <v>0</v>
      </c>
      <c r="AZ390" s="264">
        <v>0</v>
      </c>
      <c r="BA390" s="264">
        <v>0</v>
      </c>
      <c r="BB390" s="265">
        <v>8229.281411277434</v>
      </c>
    </row>
    <row r="391" spans="2:54" s="213" customFormat="1" ht="13.15" customHeight="1" x14ac:dyDescent="0.2">
      <c r="B391" s="251" t="s">
        <v>1343</v>
      </c>
      <c r="C391" s="252"/>
      <c r="D391" s="253"/>
      <c r="E391" s="254" t="s">
        <v>1364</v>
      </c>
      <c r="F391" s="252"/>
      <c r="G391" s="252"/>
      <c r="H391" s="255" t="s">
        <v>1365</v>
      </c>
      <c r="I391" s="256">
        <v>38842</v>
      </c>
      <c r="J391" s="257">
        <v>7</v>
      </c>
      <c r="K391" s="258">
        <v>39243.512511584799</v>
      </c>
      <c r="L391" s="259">
        <v>0</v>
      </c>
      <c r="M391" s="259">
        <v>0</v>
      </c>
      <c r="N391" s="259">
        <v>0</v>
      </c>
      <c r="O391" s="259">
        <v>39243.512511584799</v>
      </c>
      <c r="P391" s="259">
        <v>0</v>
      </c>
      <c r="Q391" s="259">
        <v>0</v>
      </c>
      <c r="R391" s="259">
        <v>39243.512511584799</v>
      </c>
      <c r="S391" s="259">
        <v>39243.512511584799</v>
      </c>
      <c r="T391" s="260">
        <v>0</v>
      </c>
      <c r="U391" s="261">
        <v>0</v>
      </c>
      <c r="V391" s="259">
        <v>0</v>
      </c>
      <c r="W391" s="259">
        <v>0</v>
      </c>
      <c r="X391" s="259">
        <v>0</v>
      </c>
      <c r="Y391" s="259">
        <v>0</v>
      </c>
      <c r="Z391" s="259">
        <v>0</v>
      </c>
      <c r="AA391" s="259">
        <v>0</v>
      </c>
      <c r="AB391" s="259">
        <v>0</v>
      </c>
      <c r="AC391" s="259">
        <v>0</v>
      </c>
      <c r="AD391" s="259">
        <v>0</v>
      </c>
      <c r="AE391" s="262">
        <v>0</v>
      </c>
      <c r="AF391" s="258">
        <v>39243.512511584799</v>
      </c>
      <c r="AG391" s="259">
        <v>0</v>
      </c>
      <c r="AH391" s="259">
        <v>0</v>
      </c>
      <c r="AI391" s="259">
        <v>0</v>
      </c>
      <c r="AJ391" s="259">
        <v>39243.512511584799</v>
      </c>
      <c r="AK391" s="259">
        <v>0</v>
      </c>
      <c r="AL391" s="259">
        <v>0</v>
      </c>
      <c r="AM391" s="259">
        <v>39243.512511584799</v>
      </c>
      <c r="AN391" s="259">
        <v>39243.512511584799</v>
      </c>
      <c r="AO391" s="262">
        <v>0</v>
      </c>
      <c r="AP391" s="247"/>
      <c r="AQ391" s="263">
        <v>0</v>
      </c>
      <c r="AR391" s="264">
        <v>0</v>
      </c>
      <c r="AS391" s="264">
        <v>0</v>
      </c>
      <c r="AT391" s="264">
        <v>0</v>
      </c>
      <c r="AU391" s="264">
        <v>0</v>
      </c>
      <c r="AV391" s="264">
        <v>0</v>
      </c>
      <c r="AW391" s="264">
        <v>0</v>
      </c>
      <c r="AX391" s="264">
        <v>0</v>
      </c>
      <c r="AY391" s="264">
        <v>0</v>
      </c>
      <c r="AZ391" s="264">
        <v>0</v>
      </c>
      <c r="BA391" s="264">
        <v>0</v>
      </c>
      <c r="BB391" s="265">
        <v>0</v>
      </c>
    </row>
    <row r="392" spans="2:54" s="213" customFormat="1" ht="13.15" customHeight="1" x14ac:dyDescent="0.2">
      <c r="B392" s="251" t="s">
        <v>1343</v>
      </c>
      <c r="C392" s="252"/>
      <c r="D392" s="253"/>
      <c r="E392" s="254" t="s">
        <v>1366</v>
      </c>
      <c r="F392" s="252"/>
      <c r="G392" s="252"/>
      <c r="H392" s="255" t="s">
        <v>1367</v>
      </c>
      <c r="I392" s="256">
        <v>39295</v>
      </c>
      <c r="J392" s="257">
        <v>7</v>
      </c>
      <c r="K392" s="258">
        <v>26500.231696014831</v>
      </c>
      <c r="L392" s="259">
        <v>26500.231696014831</v>
      </c>
      <c r="M392" s="259">
        <v>0</v>
      </c>
      <c r="N392" s="259">
        <v>0</v>
      </c>
      <c r="O392" s="259">
        <v>0</v>
      </c>
      <c r="P392" s="259">
        <v>0</v>
      </c>
      <c r="Q392" s="259">
        <v>0</v>
      </c>
      <c r="R392" s="259">
        <v>0</v>
      </c>
      <c r="S392" s="259">
        <v>0</v>
      </c>
      <c r="T392" s="260">
        <v>0</v>
      </c>
      <c r="U392" s="261">
        <v>0</v>
      </c>
      <c r="V392" s="259">
        <v>0</v>
      </c>
      <c r="W392" s="259">
        <v>0</v>
      </c>
      <c r="X392" s="259">
        <v>0</v>
      </c>
      <c r="Y392" s="259">
        <v>0</v>
      </c>
      <c r="Z392" s="259">
        <v>0</v>
      </c>
      <c r="AA392" s="259">
        <v>0</v>
      </c>
      <c r="AB392" s="259">
        <v>0</v>
      </c>
      <c r="AC392" s="259">
        <v>0</v>
      </c>
      <c r="AD392" s="259">
        <v>0</v>
      </c>
      <c r="AE392" s="262">
        <v>0</v>
      </c>
      <c r="AF392" s="258">
        <v>26500.231696014831</v>
      </c>
      <c r="AG392" s="259">
        <v>26500.231696014831</v>
      </c>
      <c r="AH392" s="259">
        <v>0</v>
      </c>
      <c r="AI392" s="259">
        <v>0</v>
      </c>
      <c r="AJ392" s="259">
        <v>0</v>
      </c>
      <c r="AK392" s="259">
        <v>0</v>
      </c>
      <c r="AL392" s="259">
        <v>0</v>
      </c>
      <c r="AM392" s="259">
        <v>0</v>
      </c>
      <c r="AN392" s="259">
        <v>0</v>
      </c>
      <c r="AO392" s="262">
        <v>0</v>
      </c>
      <c r="AP392" s="247"/>
      <c r="AQ392" s="263">
        <v>0</v>
      </c>
      <c r="AR392" s="264">
        <v>0</v>
      </c>
      <c r="AS392" s="264">
        <v>0</v>
      </c>
      <c r="AT392" s="264">
        <v>0</v>
      </c>
      <c r="AU392" s="264">
        <v>0</v>
      </c>
      <c r="AV392" s="264">
        <v>0</v>
      </c>
      <c r="AW392" s="264">
        <v>0</v>
      </c>
      <c r="AX392" s="264">
        <v>0</v>
      </c>
      <c r="AY392" s="264">
        <v>0</v>
      </c>
      <c r="AZ392" s="264">
        <v>0</v>
      </c>
      <c r="BA392" s="264">
        <v>0</v>
      </c>
      <c r="BB392" s="265">
        <v>0</v>
      </c>
    </row>
    <row r="393" spans="2:54" s="213" customFormat="1" ht="13.15" customHeight="1" x14ac:dyDescent="0.2">
      <c r="B393" s="251" t="s">
        <v>1343</v>
      </c>
      <c r="C393" s="252"/>
      <c r="D393" s="253"/>
      <c r="E393" s="254" t="s">
        <v>1368</v>
      </c>
      <c r="F393" s="252"/>
      <c r="G393" s="252"/>
      <c r="H393" s="255" t="s">
        <v>1369</v>
      </c>
      <c r="I393" s="256">
        <v>39387</v>
      </c>
      <c r="J393" s="257">
        <v>7</v>
      </c>
      <c r="K393" s="258">
        <v>43000</v>
      </c>
      <c r="L393" s="259">
        <v>43000</v>
      </c>
      <c r="M393" s="259">
        <v>0</v>
      </c>
      <c r="N393" s="259">
        <v>0</v>
      </c>
      <c r="O393" s="259">
        <v>0</v>
      </c>
      <c r="P393" s="259">
        <v>0</v>
      </c>
      <c r="Q393" s="259">
        <v>0</v>
      </c>
      <c r="R393" s="259">
        <v>0</v>
      </c>
      <c r="S393" s="259">
        <v>0</v>
      </c>
      <c r="T393" s="260">
        <v>0</v>
      </c>
      <c r="U393" s="261">
        <v>0</v>
      </c>
      <c r="V393" s="259">
        <v>0</v>
      </c>
      <c r="W393" s="259">
        <v>0</v>
      </c>
      <c r="X393" s="259">
        <v>0</v>
      </c>
      <c r="Y393" s="259">
        <v>0</v>
      </c>
      <c r="Z393" s="259">
        <v>0</v>
      </c>
      <c r="AA393" s="259">
        <v>0</v>
      </c>
      <c r="AB393" s="259">
        <v>0</v>
      </c>
      <c r="AC393" s="259">
        <v>0</v>
      </c>
      <c r="AD393" s="259">
        <v>0</v>
      </c>
      <c r="AE393" s="262">
        <v>0</v>
      </c>
      <c r="AF393" s="258">
        <v>43000</v>
      </c>
      <c r="AG393" s="259">
        <v>43000</v>
      </c>
      <c r="AH393" s="259">
        <v>0</v>
      </c>
      <c r="AI393" s="259">
        <v>0</v>
      </c>
      <c r="AJ393" s="259">
        <v>0</v>
      </c>
      <c r="AK393" s="259">
        <v>0</v>
      </c>
      <c r="AL393" s="259">
        <v>0</v>
      </c>
      <c r="AM393" s="259">
        <v>0</v>
      </c>
      <c r="AN393" s="259">
        <v>0</v>
      </c>
      <c r="AO393" s="262">
        <v>0</v>
      </c>
      <c r="AP393" s="247"/>
      <c r="AQ393" s="263">
        <v>0</v>
      </c>
      <c r="AR393" s="264">
        <v>0</v>
      </c>
      <c r="AS393" s="264">
        <v>0</v>
      </c>
      <c r="AT393" s="264">
        <v>0</v>
      </c>
      <c r="AU393" s="264">
        <v>0</v>
      </c>
      <c r="AV393" s="264">
        <v>0</v>
      </c>
      <c r="AW393" s="264">
        <v>0</v>
      </c>
      <c r="AX393" s="264">
        <v>0</v>
      </c>
      <c r="AY393" s="264">
        <v>0</v>
      </c>
      <c r="AZ393" s="264">
        <v>0</v>
      </c>
      <c r="BA393" s="264">
        <v>0</v>
      </c>
      <c r="BB393" s="265">
        <v>0</v>
      </c>
    </row>
    <row r="394" spans="2:54" s="213" customFormat="1" ht="13.15" customHeight="1" x14ac:dyDescent="0.2">
      <c r="B394" s="251" t="s">
        <v>1334</v>
      </c>
      <c r="C394" s="252"/>
      <c r="D394" s="253"/>
      <c r="E394" s="254" t="s">
        <v>1370</v>
      </c>
      <c r="F394" s="252"/>
      <c r="G394" s="252"/>
      <c r="H394" s="255" t="s">
        <v>1371</v>
      </c>
      <c r="I394" s="256">
        <v>39417</v>
      </c>
      <c r="J394" s="257">
        <v>7</v>
      </c>
      <c r="K394" s="258">
        <v>3808.5032437442078</v>
      </c>
      <c r="L394" s="259">
        <v>3808.5032437442078</v>
      </c>
      <c r="M394" s="259">
        <v>0</v>
      </c>
      <c r="N394" s="259">
        <v>0</v>
      </c>
      <c r="O394" s="259">
        <v>0</v>
      </c>
      <c r="P394" s="259">
        <v>0</v>
      </c>
      <c r="Q394" s="259">
        <v>0</v>
      </c>
      <c r="R394" s="259">
        <v>0</v>
      </c>
      <c r="S394" s="259">
        <v>0</v>
      </c>
      <c r="T394" s="260">
        <v>0</v>
      </c>
      <c r="U394" s="261">
        <v>0</v>
      </c>
      <c r="V394" s="259">
        <v>0</v>
      </c>
      <c r="W394" s="259">
        <v>0</v>
      </c>
      <c r="X394" s="259">
        <v>0</v>
      </c>
      <c r="Y394" s="259">
        <v>0</v>
      </c>
      <c r="Z394" s="259">
        <v>0</v>
      </c>
      <c r="AA394" s="259">
        <v>0</v>
      </c>
      <c r="AB394" s="259">
        <v>0</v>
      </c>
      <c r="AC394" s="259">
        <v>0</v>
      </c>
      <c r="AD394" s="259">
        <v>0</v>
      </c>
      <c r="AE394" s="262">
        <v>0</v>
      </c>
      <c r="AF394" s="258">
        <v>3808.5032437442078</v>
      </c>
      <c r="AG394" s="259">
        <v>3808.5032437442078</v>
      </c>
      <c r="AH394" s="259">
        <v>0</v>
      </c>
      <c r="AI394" s="259">
        <v>0</v>
      </c>
      <c r="AJ394" s="259">
        <v>0</v>
      </c>
      <c r="AK394" s="259">
        <v>0</v>
      </c>
      <c r="AL394" s="259">
        <v>0</v>
      </c>
      <c r="AM394" s="259">
        <v>0</v>
      </c>
      <c r="AN394" s="259">
        <v>0</v>
      </c>
      <c r="AO394" s="262">
        <v>0</v>
      </c>
      <c r="AP394" s="247"/>
      <c r="AQ394" s="263">
        <v>0</v>
      </c>
      <c r="AR394" s="264">
        <v>0</v>
      </c>
      <c r="AS394" s="264">
        <v>0</v>
      </c>
      <c r="AT394" s="264">
        <v>0</v>
      </c>
      <c r="AU394" s="264">
        <v>0</v>
      </c>
      <c r="AV394" s="264">
        <v>0</v>
      </c>
      <c r="AW394" s="264">
        <v>0</v>
      </c>
      <c r="AX394" s="264">
        <v>0</v>
      </c>
      <c r="AY394" s="264">
        <v>0</v>
      </c>
      <c r="AZ394" s="264">
        <v>0</v>
      </c>
      <c r="BA394" s="264">
        <v>0</v>
      </c>
      <c r="BB394" s="265">
        <v>0</v>
      </c>
    </row>
    <row r="395" spans="2:54" s="213" customFormat="1" ht="13.15" customHeight="1" x14ac:dyDescent="0.2">
      <c r="B395" s="251" t="s">
        <v>1343</v>
      </c>
      <c r="C395" s="252"/>
      <c r="D395" s="253"/>
      <c r="E395" s="254" t="s">
        <v>1372</v>
      </c>
      <c r="F395" s="252"/>
      <c r="G395" s="252"/>
      <c r="H395" s="255" t="s">
        <v>1373</v>
      </c>
      <c r="I395" s="256">
        <v>39417</v>
      </c>
      <c r="J395" s="257">
        <v>7</v>
      </c>
      <c r="K395" s="258">
        <v>13032.900834105654</v>
      </c>
      <c r="L395" s="259">
        <v>13032.900834105654</v>
      </c>
      <c r="M395" s="259">
        <v>0</v>
      </c>
      <c r="N395" s="259">
        <v>0</v>
      </c>
      <c r="O395" s="259">
        <v>0</v>
      </c>
      <c r="P395" s="259">
        <v>0</v>
      </c>
      <c r="Q395" s="259">
        <v>0</v>
      </c>
      <c r="R395" s="259">
        <v>0</v>
      </c>
      <c r="S395" s="259">
        <v>0</v>
      </c>
      <c r="T395" s="260">
        <v>0</v>
      </c>
      <c r="U395" s="261">
        <v>0</v>
      </c>
      <c r="V395" s="259">
        <v>0</v>
      </c>
      <c r="W395" s="259">
        <v>0</v>
      </c>
      <c r="X395" s="259">
        <v>0</v>
      </c>
      <c r="Y395" s="259">
        <v>0</v>
      </c>
      <c r="Z395" s="259">
        <v>0</v>
      </c>
      <c r="AA395" s="259">
        <v>0</v>
      </c>
      <c r="AB395" s="259">
        <v>0</v>
      </c>
      <c r="AC395" s="259">
        <v>0</v>
      </c>
      <c r="AD395" s="259">
        <v>0</v>
      </c>
      <c r="AE395" s="262">
        <v>0</v>
      </c>
      <c r="AF395" s="258">
        <v>13032.900834105654</v>
      </c>
      <c r="AG395" s="259">
        <v>13032.900834105654</v>
      </c>
      <c r="AH395" s="259">
        <v>0</v>
      </c>
      <c r="AI395" s="259">
        <v>0</v>
      </c>
      <c r="AJ395" s="259">
        <v>0</v>
      </c>
      <c r="AK395" s="259">
        <v>0</v>
      </c>
      <c r="AL395" s="259">
        <v>0</v>
      </c>
      <c r="AM395" s="259">
        <v>0</v>
      </c>
      <c r="AN395" s="259">
        <v>0</v>
      </c>
      <c r="AO395" s="262">
        <v>0</v>
      </c>
      <c r="AP395" s="247"/>
      <c r="AQ395" s="263">
        <v>0</v>
      </c>
      <c r="AR395" s="264">
        <v>0</v>
      </c>
      <c r="AS395" s="264">
        <v>0</v>
      </c>
      <c r="AT395" s="264">
        <v>0</v>
      </c>
      <c r="AU395" s="264">
        <v>0</v>
      </c>
      <c r="AV395" s="264">
        <v>0</v>
      </c>
      <c r="AW395" s="264">
        <v>0</v>
      </c>
      <c r="AX395" s="264">
        <v>0</v>
      </c>
      <c r="AY395" s="264">
        <v>0</v>
      </c>
      <c r="AZ395" s="264">
        <v>0</v>
      </c>
      <c r="BA395" s="264">
        <v>0</v>
      </c>
      <c r="BB395" s="265">
        <v>0</v>
      </c>
    </row>
    <row r="396" spans="2:54" s="213" customFormat="1" ht="13.15" customHeight="1" x14ac:dyDescent="0.2">
      <c r="B396" s="251" t="s">
        <v>1343</v>
      </c>
      <c r="C396" s="252"/>
      <c r="D396" s="253"/>
      <c r="E396" s="254" t="s">
        <v>1374</v>
      </c>
      <c r="F396" s="252"/>
      <c r="G396" s="252"/>
      <c r="H396" s="255" t="s">
        <v>1375</v>
      </c>
      <c r="I396" s="256">
        <v>39448</v>
      </c>
      <c r="J396" s="257">
        <v>7</v>
      </c>
      <c r="K396" s="258">
        <v>85582.715477293794</v>
      </c>
      <c r="L396" s="259">
        <v>85582.715477293794</v>
      </c>
      <c r="M396" s="259">
        <v>0</v>
      </c>
      <c r="N396" s="259">
        <v>0</v>
      </c>
      <c r="O396" s="259">
        <v>0</v>
      </c>
      <c r="P396" s="259">
        <v>0</v>
      </c>
      <c r="Q396" s="259">
        <v>0</v>
      </c>
      <c r="R396" s="259">
        <v>0</v>
      </c>
      <c r="S396" s="259">
        <v>0</v>
      </c>
      <c r="T396" s="260">
        <v>0</v>
      </c>
      <c r="U396" s="261">
        <v>0</v>
      </c>
      <c r="V396" s="259">
        <v>0</v>
      </c>
      <c r="W396" s="259">
        <v>0</v>
      </c>
      <c r="X396" s="259">
        <v>0</v>
      </c>
      <c r="Y396" s="259">
        <v>0</v>
      </c>
      <c r="Z396" s="259">
        <v>0</v>
      </c>
      <c r="AA396" s="259">
        <v>0</v>
      </c>
      <c r="AB396" s="259">
        <v>0</v>
      </c>
      <c r="AC396" s="259">
        <v>0</v>
      </c>
      <c r="AD396" s="259">
        <v>0</v>
      </c>
      <c r="AE396" s="262">
        <v>0</v>
      </c>
      <c r="AF396" s="258">
        <v>85582.715477293794</v>
      </c>
      <c r="AG396" s="259">
        <v>85582.715477293794</v>
      </c>
      <c r="AH396" s="259">
        <v>0</v>
      </c>
      <c r="AI396" s="259">
        <v>0</v>
      </c>
      <c r="AJ396" s="259">
        <v>0</v>
      </c>
      <c r="AK396" s="259">
        <v>0</v>
      </c>
      <c r="AL396" s="259">
        <v>0</v>
      </c>
      <c r="AM396" s="259">
        <v>0</v>
      </c>
      <c r="AN396" s="259">
        <v>0</v>
      </c>
      <c r="AO396" s="262">
        <v>0</v>
      </c>
      <c r="AP396" s="247"/>
      <c r="AQ396" s="263">
        <v>0</v>
      </c>
      <c r="AR396" s="264">
        <v>0</v>
      </c>
      <c r="AS396" s="264">
        <v>0</v>
      </c>
      <c r="AT396" s="264">
        <v>0</v>
      </c>
      <c r="AU396" s="264">
        <v>0</v>
      </c>
      <c r="AV396" s="264">
        <v>0</v>
      </c>
      <c r="AW396" s="264">
        <v>0</v>
      </c>
      <c r="AX396" s="264">
        <v>0</v>
      </c>
      <c r="AY396" s="264">
        <v>0</v>
      </c>
      <c r="AZ396" s="264">
        <v>0</v>
      </c>
      <c r="BA396" s="264">
        <v>0</v>
      </c>
      <c r="BB396" s="265">
        <v>0</v>
      </c>
    </row>
    <row r="397" spans="2:54" s="213" customFormat="1" ht="13.15" customHeight="1" x14ac:dyDescent="0.2">
      <c r="B397" s="251" t="s">
        <v>1343</v>
      </c>
      <c r="C397" s="252"/>
      <c r="D397" s="253"/>
      <c r="E397" s="254" t="s">
        <v>1376</v>
      </c>
      <c r="F397" s="252"/>
      <c r="G397" s="252"/>
      <c r="H397" s="255" t="s">
        <v>1377</v>
      </c>
      <c r="I397" s="256">
        <v>39479</v>
      </c>
      <c r="J397" s="257">
        <v>7</v>
      </c>
      <c r="K397" s="258">
        <v>85582.715477293794</v>
      </c>
      <c r="L397" s="259">
        <v>0</v>
      </c>
      <c r="M397" s="259">
        <v>0</v>
      </c>
      <c r="N397" s="259">
        <v>0</v>
      </c>
      <c r="O397" s="259">
        <v>85582.715477293794</v>
      </c>
      <c r="P397" s="259">
        <v>0</v>
      </c>
      <c r="Q397" s="259">
        <v>0</v>
      </c>
      <c r="R397" s="259">
        <v>85582.715477293794</v>
      </c>
      <c r="S397" s="259">
        <v>71216.909257910767</v>
      </c>
      <c r="T397" s="260">
        <v>14365.806219383026</v>
      </c>
      <c r="U397" s="261">
        <v>0</v>
      </c>
      <c r="V397" s="259">
        <v>0</v>
      </c>
      <c r="W397" s="259">
        <v>0</v>
      </c>
      <c r="X397" s="259">
        <v>0</v>
      </c>
      <c r="Y397" s="259">
        <v>0</v>
      </c>
      <c r="Z397" s="259">
        <v>0</v>
      </c>
      <c r="AA397" s="259">
        <v>0</v>
      </c>
      <c r="AB397" s="259">
        <v>0</v>
      </c>
      <c r="AC397" s="259">
        <v>12226.102211041971</v>
      </c>
      <c r="AD397" s="259">
        <v>-12226.102211041971</v>
      </c>
      <c r="AE397" s="262">
        <v>12226.102211041971</v>
      </c>
      <c r="AF397" s="258">
        <v>85582.715477293794</v>
      </c>
      <c r="AG397" s="259">
        <v>0</v>
      </c>
      <c r="AH397" s="259">
        <v>0</v>
      </c>
      <c r="AI397" s="259">
        <v>0</v>
      </c>
      <c r="AJ397" s="259">
        <v>85582.715477293794</v>
      </c>
      <c r="AK397" s="259">
        <v>0</v>
      </c>
      <c r="AL397" s="259">
        <v>0</v>
      </c>
      <c r="AM397" s="259">
        <v>85582.715477293794</v>
      </c>
      <c r="AN397" s="259">
        <v>58990.807046868795</v>
      </c>
      <c r="AO397" s="262">
        <v>26591.908430424999</v>
      </c>
      <c r="AP397" s="247"/>
      <c r="AQ397" s="263">
        <v>0</v>
      </c>
      <c r="AR397" s="264">
        <v>0</v>
      </c>
      <c r="AS397" s="264">
        <v>0</v>
      </c>
      <c r="AT397" s="264">
        <v>0</v>
      </c>
      <c r="AU397" s="264">
        <v>0</v>
      </c>
      <c r="AV397" s="264">
        <v>0</v>
      </c>
      <c r="AW397" s="264">
        <v>0</v>
      </c>
      <c r="AX397" s="264">
        <v>0</v>
      </c>
      <c r="AY397" s="264">
        <v>0</v>
      </c>
      <c r="AZ397" s="264">
        <v>0</v>
      </c>
      <c r="BA397" s="264">
        <v>0</v>
      </c>
      <c r="BB397" s="265">
        <v>26591.908430159081</v>
      </c>
    </row>
    <row r="398" spans="2:54" s="213" customFormat="1" ht="13.15" customHeight="1" x14ac:dyDescent="0.2">
      <c r="B398" s="251" t="s">
        <v>1334</v>
      </c>
      <c r="C398" s="252"/>
      <c r="D398" s="253"/>
      <c r="E398" s="254" t="s">
        <v>1378</v>
      </c>
      <c r="F398" s="252"/>
      <c r="G398" s="252"/>
      <c r="H398" s="255" t="s">
        <v>1379</v>
      </c>
      <c r="I398" s="256">
        <v>40203</v>
      </c>
      <c r="J398" s="257">
        <v>7</v>
      </c>
      <c r="K398" s="258">
        <v>8619.4277108433744</v>
      </c>
      <c r="L398" s="259">
        <v>0</v>
      </c>
      <c r="M398" s="259">
        <v>0</v>
      </c>
      <c r="N398" s="259">
        <v>0</v>
      </c>
      <c r="O398" s="259">
        <v>8619.4277108433744</v>
      </c>
      <c r="P398" s="259">
        <v>0</v>
      </c>
      <c r="Q398" s="259">
        <v>0</v>
      </c>
      <c r="R398" s="259">
        <v>8619.4277108433744</v>
      </c>
      <c r="S398" s="259">
        <v>6669.7064356326409</v>
      </c>
      <c r="T398" s="260">
        <v>1949.7212752107334</v>
      </c>
      <c r="U398" s="261">
        <v>0</v>
      </c>
      <c r="V398" s="259">
        <v>0</v>
      </c>
      <c r="W398" s="259">
        <v>0</v>
      </c>
      <c r="X398" s="259">
        <v>0</v>
      </c>
      <c r="Y398" s="259">
        <v>0</v>
      </c>
      <c r="Z398" s="259">
        <v>0</v>
      </c>
      <c r="AA398" s="259">
        <v>0</v>
      </c>
      <c r="AB398" s="259">
        <v>0</v>
      </c>
      <c r="AC398" s="259">
        <v>1231.3468158347678</v>
      </c>
      <c r="AD398" s="259">
        <v>-1231.3468158347678</v>
      </c>
      <c r="AE398" s="262">
        <v>1231.3468158347678</v>
      </c>
      <c r="AF398" s="258">
        <v>8619.4277108433744</v>
      </c>
      <c r="AG398" s="259">
        <v>0</v>
      </c>
      <c r="AH398" s="259">
        <v>0</v>
      </c>
      <c r="AI398" s="259">
        <v>0</v>
      </c>
      <c r="AJ398" s="259">
        <v>8619.4277108433744</v>
      </c>
      <c r="AK398" s="259">
        <v>0</v>
      </c>
      <c r="AL398" s="259">
        <v>0</v>
      </c>
      <c r="AM398" s="259">
        <v>8619.4277108433744</v>
      </c>
      <c r="AN398" s="259">
        <v>5438.3596197978732</v>
      </c>
      <c r="AO398" s="262">
        <v>3181.0680910455012</v>
      </c>
      <c r="AP398" s="247"/>
      <c r="AQ398" s="263">
        <v>445.54615176668318</v>
      </c>
      <c r="AR398" s="264">
        <v>0</v>
      </c>
      <c r="AS398" s="264">
        <v>264.20690786108526</v>
      </c>
      <c r="AT398" s="264">
        <v>0</v>
      </c>
      <c r="AU398" s="264">
        <v>0</v>
      </c>
      <c r="AV398" s="264">
        <v>0</v>
      </c>
      <c r="AW398" s="264">
        <v>0</v>
      </c>
      <c r="AX398" s="264">
        <v>0</v>
      </c>
      <c r="AY398" s="264">
        <v>0</v>
      </c>
      <c r="AZ398" s="264">
        <v>0</v>
      </c>
      <c r="BA398" s="264">
        <v>2272.6971759043649</v>
      </c>
      <c r="BB398" s="265">
        <v>198.61785548155748</v>
      </c>
    </row>
    <row r="399" spans="2:54" s="213" customFormat="1" ht="13.15" customHeight="1" x14ac:dyDescent="0.2">
      <c r="B399" s="251" t="s">
        <v>1343</v>
      </c>
      <c r="C399" s="252"/>
      <c r="D399" s="253"/>
      <c r="E399" s="254" t="s">
        <v>1380</v>
      </c>
      <c r="F399" s="252"/>
      <c r="G399" s="252"/>
      <c r="H399" s="255" t="s">
        <v>1381</v>
      </c>
      <c r="I399" s="256">
        <v>40491</v>
      </c>
      <c r="J399" s="257">
        <v>7</v>
      </c>
      <c r="K399" s="258">
        <v>92012.27988878591</v>
      </c>
      <c r="L399" s="259">
        <v>28962.001853568119</v>
      </c>
      <c r="M399" s="259">
        <v>0</v>
      </c>
      <c r="N399" s="259">
        <v>0</v>
      </c>
      <c r="O399" s="259">
        <v>63050.278035217794</v>
      </c>
      <c r="P399" s="259">
        <v>0</v>
      </c>
      <c r="Q399" s="259">
        <v>0</v>
      </c>
      <c r="R399" s="259">
        <v>63050.278035217794</v>
      </c>
      <c r="S399" s="259">
        <v>26906.139225427025</v>
      </c>
      <c r="T399" s="260">
        <v>36144.138809790769</v>
      </c>
      <c r="U399" s="261">
        <v>0</v>
      </c>
      <c r="V399" s="259">
        <v>0</v>
      </c>
      <c r="W399" s="259">
        <v>0</v>
      </c>
      <c r="X399" s="259">
        <v>0</v>
      </c>
      <c r="Y399" s="259">
        <v>0</v>
      </c>
      <c r="Z399" s="259">
        <v>0</v>
      </c>
      <c r="AA399" s="259">
        <v>0</v>
      </c>
      <c r="AB399" s="259">
        <v>0</v>
      </c>
      <c r="AC399" s="259">
        <v>13144.611412683702</v>
      </c>
      <c r="AD399" s="259">
        <v>-13144.611412683702</v>
      </c>
      <c r="AE399" s="262">
        <v>13144.611412683702</v>
      </c>
      <c r="AF399" s="258">
        <v>92012.27988878591</v>
      </c>
      <c r="AG399" s="259">
        <v>28962.001853568119</v>
      </c>
      <c r="AH399" s="259">
        <v>0</v>
      </c>
      <c r="AI399" s="259">
        <v>0</v>
      </c>
      <c r="AJ399" s="259">
        <v>63050.278035217794</v>
      </c>
      <c r="AK399" s="259">
        <v>0</v>
      </c>
      <c r="AL399" s="259">
        <v>0</v>
      </c>
      <c r="AM399" s="259">
        <v>63050.278035217794</v>
      </c>
      <c r="AN399" s="259">
        <v>13761.527812743323</v>
      </c>
      <c r="AO399" s="262">
        <v>49288.750222474468</v>
      </c>
      <c r="AP399" s="247"/>
      <c r="AQ399" s="263">
        <v>0</v>
      </c>
      <c r="AR399" s="264">
        <v>0</v>
      </c>
      <c r="AS399" s="264">
        <v>0</v>
      </c>
      <c r="AT399" s="264">
        <v>0</v>
      </c>
      <c r="AU399" s="264">
        <v>0</v>
      </c>
      <c r="AV399" s="264">
        <v>0</v>
      </c>
      <c r="AW399" s="264">
        <v>0</v>
      </c>
      <c r="AX399" s="264">
        <v>0</v>
      </c>
      <c r="AY399" s="264">
        <v>0</v>
      </c>
      <c r="AZ399" s="264">
        <v>0</v>
      </c>
      <c r="BA399" s="264">
        <v>0</v>
      </c>
      <c r="BB399" s="265">
        <v>49288.75022198158</v>
      </c>
    </row>
    <row r="400" spans="2:54" s="213" customFormat="1" ht="13.15" customHeight="1" x14ac:dyDescent="0.2">
      <c r="B400" s="251" t="s">
        <v>1334</v>
      </c>
      <c r="C400" s="252"/>
      <c r="D400" s="253"/>
      <c r="E400" s="254" t="s">
        <v>1382</v>
      </c>
      <c r="F400" s="252"/>
      <c r="G400" s="252"/>
      <c r="H400" s="255" t="s">
        <v>1383</v>
      </c>
      <c r="I400" s="256">
        <v>40767</v>
      </c>
      <c r="J400" s="257">
        <v>7</v>
      </c>
      <c r="K400" s="258">
        <v>1626.9114921223354</v>
      </c>
      <c r="L400" s="259">
        <v>0</v>
      </c>
      <c r="M400" s="259">
        <v>0</v>
      </c>
      <c r="N400" s="259">
        <v>0</v>
      </c>
      <c r="O400" s="259">
        <v>1626.9114921223354</v>
      </c>
      <c r="P400" s="259">
        <v>0</v>
      </c>
      <c r="Q400" s="259">
        <v>0</v>
      </c>
      <c r="R400" s="259">
        <v>1626.9114921223354</v>
      </c>
      <c r="S400" s="259">
        <v>784.38686062933039</v>
      </c>
      <c r="T400" s="260">
        <v>842.52463149300502</v>
      </c>
      <c r="U400" s="261">
        <v>0</v>
      </c>
      <c r="V400" s="259">
        <v>0</v>
      </c>
      <c r="W400" s="259">
        <v>0</v>
      </c>
      <c r="X400" s="259">
        <v>0</v>
      </c>
      <c r="Y400" s="259">
        <v>0</v>
      </c>
      <c r="Z400" s="259">
        <v>0</v>
      </c>
      <c r="AA400" s="259">
        <v>0</v>
      </c>
      <c r="AB400" s="259">
        <v>0</v>
      </c>
      <c r="AC400" s="259">
        <v>232.4159274460479</v>
      </c>
      <c r="AD400" s="259">
        <v>-232.4159274460479</v>
      </c>
      <c r="AE400" s="262">
        <v>232.4159274460479</v>
      </c>
      <c r="AF400" s="258">
        <v>1626.9114921223354</v>
      </c>
      <c r="AG400" s="259">
        <v>0</v>
      </c>
      <c r="AH400" s="259">
        <v>0</v>
      </c>
      <c r="AI400" s="259">
        <v>0</v>
      </c>
      <c r="AJ400" s="259">
        <v>1626.9114921223354</v>
      </c>
      <c r="AK400" s="259">
        <v>0</v>
      </c>
      <c r="AL400" s="259">
        <v>0</v>
      </c>
      <c r="AM400" s="259">
        <v>1626.9114921223354</v>
      </c>
      <c r="AN400" s="259">
        <v>551.97093318328245</v>
      </c>
      <c r="AO400" s="262">
        <v>1074.9405589390531</v>
      </c>
      <c r="AP400" s="247"/>
      <c r="AQ400" s="263">
        <v>0</v>
      </c>
      <c r="AR400" s="264">
        <v>0</v>
      </c>
      <c r="AS400" s="264">
        <v>0</v>
      </c>
      <c r="AT400" s="264">
        <v>0</v>
      </c>
      <c r="AU400" s="264">
        <v>0</v>
      </c>
      <c r="AV400" s="264">
        <v>0</v>
      </c>
      <c r="AW400" s="264">
        <v>0</v>
      </c>
      <c r="AX400" s="264">
        <v>0</v>
      </c>
      <c r="AY400" s="264">
        <v>0</v>
      </c>
      <c r="AZ400" s="264">
        <v>0</v>
      </c>
      <c r="BA400" s="264">
        <v>1074.9405589283037</v>
      </c>
      <c r="BB400" s="265">
        <v>0</v>
      </c>
    </row>
    <row r="401" spans="2:54" s="213" customFormat="1" ht="13.15" customHeight="1" x14ac:dyDescent="0.2">
      <c r="B401" s="251" t="s">
        <v>1343</v>
      </c>
      <c r="C401" s="252"/>
      <c r="D401" s="253"/>
      <c r="E401" s="254" t="s">
        <v>1384</v>
      </c>
      <c r="F401" s="252"/>
      <c r="G401" s="252"/>
      <c r="H401" s="255" t="s">
        <v>1385</v>
      </c>
      <c r="I401" s="256">
        <v>41116</v>
      </c>
      <c r="J401" s="257">
        <v>7</v>
      </c>
      <c r="K401" s="258">
        <v>122132.76181649676</v>
      </c>
      <c r="L401" s="259">
        <v>0</v>
      </c>
      <c r="M401" s="259">
        <v>0</v>
      </c>
      <c r="N401" s="259">
        <v>0</v>
      </c>
      <c r="O401" s="259">
        <v>122132.76181649676</v>
      </c>
      <c r="P401" s="259">
        <v>0</v>
      </c>
      <c r="Q401" s="259">
        <v>0</v>
      </c>
      <c r="R401" s="259">
        <v>122132.76181649676</v>
      </c>
      <c r="S401" s="259">
        <v>59612.419458051998</v>
      </c>
      <c r="T401" s="260">
        <v>62520.342358444759</v>
      </c>
      <c r="U401" s="261">
        <v>0</v>
      </c>
      <c r="V401" s="259">
        <v>0</v>
      </c>
      <c r="W401" s="259">
        <v>0</v>
      </c>
      <c r="X401" s="259">
        <v>0</v>
      </c>
      <c r="Y401" s="259">
        <v>0</v>
      </c>
      <c r="Z401" s="259">
        <v>0</v>
      </c>
      <c r="AA401" s="259">
        <v>0</v>
      </c>
      <c r="AB401" s="259">
        <v>0</v>
      </c>
      <c r="AC401" s="259">
        <v>17447.53740235668</v>
      </c>
      <c r="AD401" s="259">
        <v>-17447.53740235668</v>
      </c>
      <c r="AE401" s="262">
        <v>17447.53740235668</v>
      </c>
      <c r="AF401" s="258">
        <v>122132.76181649676</v>
      </c>
      <c r="AG401" s="259">
        <v>0</v>
      </c>
      <c r="AH401" s="259">
        <v>0</v>
      </c>
      <c r="AI401" s="259">
        <v>0</v>
      </c>
      <c r="AJ401" s="259">
        <v>122132.76181649676</v>
      </c>
      <c r="AK401" s="259">
        <v>0</v>
      </c>
      <c r="AL401" s="259">
        <v>0</v>
      </c>
      <c r="AM401" s="259">
        <v>122132.76181649676</v>
      </c>
      <c r="AN401" s="259">
        <v>42164.882055695314</v>
      </c>
      <c r="AO401" s="262">
        <v>79967.879760801443</v>
      </c>
      <c r="AP401" s="247"/>
      <c r="AQ401" s="263">
        <v>0</v>
      </c>
      <c r="AR401" s="264">
        <v>0</v>
      </c>
      <c r="AS401" s="264">
        <v>0</v>
      </c>
      <c r="AT401" s="264">
        <v>0</v>
      </c>
      <c r="AU401" s="264">
        <v>0</v>
      </c>
      <c r="AV401" s="264">
        <v>0</v>
      </c>
      <c r="AW401" s="264">
        <v>0</v>
      </c>
      <c r="AX401" s="264">
        <v>0</v>
      </c>
      <c r="AY401" s="264">
        <v>0</v>
      </c>
      <c r="AZ401" s="264">
        <v>0</v>
      </c>
      <c r="BA401" s="264">
        <v>0</v>
      </c>
      <c r="BB401" s="265">
        <v>79967.879760001757</v>
      </c>
    </row>
    <row r="402" spans="2:54" s="213" customFormat="1" ht="13.15" customHeight="1" x14ac:dyDescent="0.2">
      <c r="B402" s="251" t="s">
        <v>1343</v>
      </c>
      <c r="C402" s="252"/>
      <c r="D402" s="253"/>
      <c r="E402" s="254" t="s">
        <v>1386</v>
      </c>
      <c r="F402" s="252"/>
      <c r="G402" s="252"/>
      <c r="H402" s="255" t="s">
        <v>1387</v>
      </c>
      <c r="I402" s="256">
        <v>41116</v>
      </c>
      <c r="J402" s="257">
        <v>7</v>
      </c>
      <c r="K402" s="258">
        <v>167834.80074142726</v>
      </c>
      <c r="L402" s="259">
        <v>0</v>
      </c>
      <c r="M402" s="259">
        <v>0</v>
      </c>
      <c r="N402" s="259">
        <v>0</v>
      </c>
      <c r="O402" s="259">
        <v>167834.80074142726</v>
      </c>
      <c r="P402" s="259">
        <v>0</v>
      </c>
      <c r="Q402" s="259">
        <v>0</v>
      </c>
      <c r="R402" s="259">
        <v>167834.80074142726</v>
      </c>
      <c r="S402" s="259">
        <v>81919.367028553796</v>
      </c>
      <c r="T402" s="260">
        <v>85915.433712873462</v>
      </c>
      <c r="U402" s="261">
        <v>0</v>
      </c>
      <c r="V402" s="259">
        <v>0</v>
      </c>
      <c r="W402" s="259">
        <v>0</v>
      </c>
      <c r="X402" s="259">
        <v>0</v>
      </c>
      <c r="Y402" s="259">
        <v>0</v>
      </c>
      <c r="Z402" s="259">
        <v>0</v>
      </c>
      <c r="AA402" s="259">
        <v>0</v>
      </c>
      <c r="AB402" s="259">
        <v>0</v>
      </c>
      <c r="AC402" s="259">
        <v>23976.400105918179</v>
      </c>
      <c r="AD402" s="259">
        <v>-23976.400105918179</v>
      </c>
      <c r="AE402" s="262">
        <v>23976.400105918179</v>
      </c>
      <c r="AF402" s="258">
        <v>167834.80074142726</v>
      </c>
      <c r="AG402" s="259">
        <v>0</v>
      </c>
      <c r="AH402" s="259">
        <v>0</v>
      </c>
      <c r="AI402" s="259">
        <v>0</v>
      </c>
      <c r="AJ402" s="259">
        <v>167834.80074142726</v>
      </c>
      <c r="AK402" s="259">
        <v>0</v>
      </c>
      <c r="AL402" s="259">
        <v>0</v>
      </c>
      <c r="AM402" s="259">
        <v>167834.80074142726</v>
      </c>
      <c r="AN402" s="259">
        <v>57942.96692263562</v>
      </c>
      <c r="AO402" s="262">
        <v>109891.83381879164</v>
      </c>
      <c r="AP402" s="247"/>
      <c r="AQ402" s="263">
        <v>0</v>
      </c>
      <c r="AR402" s="264">
        <v>0</v>
      </c>
      <c r="AS402" s="264">
        <v>0</v>
      </c>
      <c r="AT402" s="264">
        <v>0</v>
      </c>
      <c r="AU402" s="264">
        <v>0</v>
      </c>
      <c r="AV402" s="264">
        <v>0</v>
      </c>
      <c r="AW402" s="264">
        <v>0</v>
      </c>
      <c r="AX402" s="264">
        <v>0</v>
      </c>
      <c r="AY402" s="264">
        <v>0</v>
      </c>
      <c r="AZ402" s="264">
        <v>0</v>
      </c>
      <c r="BA402" s="264">
        <v>0</v>
      </c>
      <c r="BB402" s="265">
        <v>109891.83381769272</v>
      </c>
    </row>
    <row r="403" spans="2:54" s="213" customFormat="1" ht="13.15" customHeight="1" x14ac:dyDescent="0.2">
      <c r="B403" s="251" t="s">
        <v>1343</v>
      </c>
      <c r="C403" s="252"/>
      <c r="D403" s="253"/>
      <c r="E403" s="254" t="s">
        <v>1388</v>
      </c>
      <c r="F403" s="252"/>
      <c r="G403" s="252"/>
      <c r="H403" s="255" t="s">
        <v>1389</v>
      </c>
      <c r="I403" s="256">
        <v>41375</v>
      </c>
      <c r="J403" s="257">
        <v>7</v>
      </c>
      <c r="K403" s="258">
        <v>12743.280815569973</v>
      </c>
      <c r="L403" s="259">
        <v>0</v>
      </c>
      <c r="M403" s="259">
        <v>0</v>
      </c>
      <c r="N403" s="259">
        <v>0</v>
      </c>
      <c r="O403" s="259">
        <v>12743.280815569973</v>
      </c>
      <c r="P403" s="259">
        <v>0</v>
      </c>
      <c r="Q403" s="259">
        <v>0</v>
      </c>
      <c r="R403" s="259">
        <v>12743.280815569973</v>
      </c>
      <c r="S403" s="259">
        <v>4854.583167836181</v>
      </c>
      <c r="T403" s="260">
        <v>7888.6976477337921</v>
      </c>
      <c r="U403" s="261">
        <v>0</v>
      </c>
      <c r="V403" s="259">
        <v>0</v>
      </c>
      <c r="W403" s="259">
        <v>0</v>
      </c>
      <c r="X403" s="259">
        <v>0</v>
      </c>
      <c r="Y403" s="259">
        <v>0</v>
      </c>
      <c r="Z403" s="259">
        <v>0</v>
      </c>
      <c r="AA403" s="259">
        <v>0</v>
      </c>
      <c r="AB403" s="259">
        <v>0</v>
      </c>
      <c r="AC403" s="259">
        <v>1820.4686879385677</v>
      </c>
      <c r="AD403" s="259">
        <v>-1820.4686879385677</v>
      </c>
      <c r="AE403" s="262">
        <v>1820.4686879385677</v>
      </c>
      <c r="AF403" s="258">
        <v>12743.280815569973</v>
      </c>
      <c r="AG403" s="259">
        <v>0</v>
      </c>
      <c r="AH403" s="259">
        <v>0</v>
      </c>
      <c r="AI403" s="259">
        <v>0</v>
      </c>
      <c r="AJ403" s="259">
        <v>12743.280815569973</v>
      </c>
      <c r="AK403" s="259">
        <v>0</v>
      </c>
      <c r="AL403" s="259">
        <v>0</v>
      </c>
      <c r="AM403" s="259">
        <v>12743.280815569973</v>
      </c>
      <c r="AN403" s="259">
        <v>3034.1144798976134</v>
      </c>
      <c r="AO403" s="262">
        <v>9709.1663356723602</v>
      </c>
      <c r="AP403" s="247"/>
      <c r="AQ403" s="263">
        <v>0</v>
      </c>
      <c r="AR403" s="264">
        <v>0</v>
      </c>
      <c r="AS403" s="264">
        <v>0</v>
      </c>
      <c r="AT403" s="264">
        <v>0</v>
      </c>
      <c r="AU403" s="264">
        <v>0</v>
      </c>
      <c r="AV403" s="264">
        <v>0</v>
      </c>
      <c r="AW403" s="264">
        <v>0</v>
      </c>
      <c r="AX403" s="264">
        <v>0</v>
      </c>
      <c r="AY403" s="264">
        <v>0</v>
      </c>
      <c r="AZ403" s="264">
        <v>0</v>
      </c>
      <c r="BA403" s="264">
        <v>9709.166335575268</v>
      </c>
      <c r="BB403" s="265">
        <v>0</v>
      </c>
    </row>
    <row r="404" spans="2:54" s="213" customFormat="1" ht="13.15" customHeight="1" x14ac:dyDescent="0.2">
      <c r="B404" s="251" t="s">
        <v>1334</v>
      </c>
      <c r="C404" s="252"/>
      <c r="D404" s="253"/>
      <c r="E404" s="254" t="s">
        <v>1390</v>
      </c>
      <c r="F404" s="252"/>
      <c r="G404" s="252"/>
      <c r="H404" s="255" t="s">
        <v>1391</v>
      </c>
      <c r="I404" s="256">
        <v>41536</v>
      </c>
      <c r="J404" s="257">
        <v>7</v>
      </c>
      <c r="K404" s="258">
        <v>2606.5801668211307</v>
      </c>
      <c r="L404" s="259">
        <v>0</v>
      </c>
      <c r="M404" s="259">
        <v>0</v>
      </c>
      <c r="N404" s="259">
        <v>0</v>
      </c>
      <c r="O404" s="259">
        <v>2606.5801668211307</v>
      </c>
      <c r="P404" s="259">
        <v>0</v>
      </c>
      <c r="Q404" s="259">
        <v>0</v>
      </c>
      <c r="R404" s="259">
        <v>2606.5801668211307</v>
      </c>
      <c r="S404" s="259">
        <v>837.82933933536333</v>
      </c>
      <c r="T404" s="260">
        <v>1768.7508274857673</v>
      </c>
      <c r="U404" s="261">
        <v>0</v>
      </c>
      <c r="V404" s="259">
        <v>0</v>
      </c>
      <c r="W404" s="259">
        <v>0</v>
      </c>
      <c r="X404" s="259">
        <v>0</v>
      </c>
      <c r="Y404" s="259">
        <v>0</v>
      </c>
      <c r="Z404" s="259">
        <v>0</v>
      </c>
      <c r="AA404" s="259">
        <v>0</v>
      </c>
      <c r="AB404" s="259">
        <v>0</v>
      </c>
      <c r="AC404" s="259">
        <v>372.3685952601615</v>
      </c>
      <c r="AD404" s="259">
        <v>-372.3685952601615</v>
      </c>
      <c r="AE404" s="262">
        <v>372.3685952601615</v>
      </c>
      <c r="AF404" s="258">
        <v>2606.5801668211307</v>
      </c>
      <c r="AG404" s="259">
        <v>0</v>
      </c>
      <c r="AH404" s="259">
        <v>0</v>
      </c>
      <c r="AI404" s="259">
        <v>0</v>
      </c>
      <c r="AJ404" s="259">
        <v>2606.5801668211307</v>
      </c>
      <c r="AK404" s="259">
        <v>0</v>
      </c>
      <c r="AL404" s="259">
        <v>0</v>
      </c>
      <c r="AM404" s="259">
        <v>2606.5801668211307</v>
      </c>
      <c r="AN404" s="259">
        <v>465.46074407520183</v>
      </c>
      <c r="AO404" s="262">
        <v>2141.1194227459287</v>
      </c>
      <c r="AP404" s="247"/>
      <c r="AQ404" s="263">
        <v>0</v>
      </c>
      <c r="AR404" s="264">
        <v>0</v>
      </c>
      <c r="AS404" s="264">
        <v>0</v>
      </c>
      <c r="AT404" s="264">
        <v>0</v>
      </c>
      <c r="AU404" s="264">
        <v>0</v>
      </c>
      <c r="AV404" s="264">
        <v>0</v>
      </c>
      <c r="AW404" s="264">
        <v>0</v>
      </c>
      <c r="AX404" s="264">
        <v>0</v>
      </c>
      <c r="AY404" s="264">
        <v>0</v>
      </c>
      <c r="AZ404" s="264">
        <v>0</v>
      </c>
      <c r="BA404" s="264">
        <v>2141.1194227245173</v>
      </c>
      <c r="BB404" s="265">
        <v>0</v>
      </c>
    </row>
    <row r="405" spans="2:54" s="213" customFormat="1" ht="13.15" customHeight="1" x14ac:dyDescent="0.2">
      <c r="B405" s="251" t="s">
        <v>1334</v>
      </c>
      <c r="C405" s="252"/>
      <c r="D405" s="253"/>
      <c r="E405" s="254" t="s">
        <v>1392</v>
      </c>
      <c r="F405" s="252"/>
      <c r="G405" s="252"/>
      <c r="H405" s="255" t="s">
        <v>1393</v>
      </c>
      <c r="I405" s="256">
        <v>41599</v>
      </c>
      <c r="J405" s="257">
        <v>7</v>
      </c>
      <c r="K405" s="258">
        <v>2633.5959221501394</v>
      </c>
      <c r="L405" s="259">
        <v>0</v>
      </c>
      <c r="M405" s="259">
        <v>0</v>
      </c>
      <c r="N405" s="259">
        <v>0</v>
      </c>
      <c r="O405" s="259">
        <v>2633.5959221501394</v>
      </c>
      <c r="P405" s="259">
        <v>0</v>
      </c>
      <c r="Q405" s="259">
        <v>0</v>
      </c>
      <c r="R405" s="259">
        <v>2633.5959221501394</v>
      </c>
      <c r="S405" s="259">
        <v>783.80831016373202</v>
      </c>
      <c r="T405" s="260">
        <v>1849.7876119864072</v>
      </c>
      <c r="U405" s="261">
        <v>0</v>
      </c>
      <c r="V405" s="259">
        <v>0</v>
      </c>
      <c r="W405" s="259">
        <v>0</v>
      </c>
      <c r="X405" s="259">
        <v>0</v>
      </c>
      <c r="Y405" s="259">
        <v>0</v>
      </c>
      <c r="Z405" s="259">
        <v>0</v>
      </c>
      <c r="AA405" s="259">
        <v>0</v>
      </c>
      <c r="AB405" s="259">
        <v>0</v>
      </c>
      <c r="AC405" s="259">
        <v>376.22798887859136</v>
      </c>
      <c r="AD405" s="259">
        <v>-376.22798887859136</v>
      </c>
      <c r="AE405" s="262">
        <v>376.22798887859136</v>
      </c>
      <c r="AF405" s="258">
        <v>2633.5959221501394</v>
      </c>
      <c r="AG405" s="259">
        <v>0</v>
      </c>
      <c r="AH405" s="259">
        <v>0</v>
      </c>
      <c r="AI405" s="259">
        <v>0</v>
      </c>
      <c r="AJ405" s="259">
        <v>2633.5959221501394</v>
      </c>
      <c r="AK405" s="259">
        <v>0</v>
      </c>
      <c r="AL405" s="259">
        <v>0</v>
      </c>
      <c r="AM405" s="259">
        <v>2633.5959221501394</v>
      </c>
      <c r="AN405" s="259">
        <v>407.58032128514066</v>
      </c>
      <c r="AO405" s="262">
        <v>2226.0156008649988</v>
      </c>
      <c r="AP405" s="247"/>
      <c r="AQ405" s="263">
        <v>0</v>
      </c>
      <c r="AR405" s="264">
        <v>0</v>
      </c>
      <c r="AS405" s="264">
        <v>0</v>
      </c>
      <c r="AT405" s="264">
        <v>0</v>
      </c>
      <c r="AU405" s="264">
        <v>0</v>
      </c>
      <c r="AV405" s="264">
        <v>0</v>
      </c>
      <c r="AW405" s="264">
        <v>0</v>
      </c>
      <c r="AX405" s="264">
        <v>0</v>
      </c>
      <c r="AY405" s="264">
        <v>0</v>
      </c>
      <c r="AZ405" s="264">
        <v>0</v>
      </c>
      <c r="BA405" s="264">
        <v>2226.0156008427384</v>
      </c>
      <c r="BB405" s="265">
        <v>0</v>
      </c>
    </row>
    <row r="406" spans="2:54" s="213" customFormat="1" ht="13.15" customHeight="1" x14ac:dyDescent="0.2">
      <c r="B406" s="251" t="s">
        <v>1334</v>
      </c>
      <c r="C406" s="252"/>
      <c r="D406" s="253"/>
      <c r="E406" s="254" t="s">
        <v>1394</v>
      </c>
      <c r="F406" s="252"/>
      <c r="G406" s="252"/>
      <c r="H406" s="255" t="s">
        <v>1395</v>
      </c>
      <c r="I406" s="256">
        <v>41725</v>
      </c>
      <c r="J406" s="257">
        <v>7</v>
      </c>
      <c r="K406" s="258">
        <v>1071.5940685820203</v>
      </c>
      <c r="L406" s="259">
        <v>0</v>
      </c>
      <c r="M406" s="259">
        <v>0</v>
      </c>
      <c r="N406" s="259">
        <v>0</v>
      </c>
      <c r="O406" s="259">
        <v>1071.5940685820203</v>
      </c>
      <c r="P406" s="259">
        <v>0</v>
      </c>
      <c r="Q406" s="259">
        <v>0</v>
      </c>
      <c r="R406" s="259">
        <v>1071.5940685820203</v>
      </c>
      <c r="S406" s="259">
        <v>306.16973388057721</v>
      </c>
      <c r="T406" s="260">
        <v>765.42433470144306</v>
      </c>
      <c r="U406" s="261">
        <v>0</v>
      </c>
      <c r="V406" s="259">
        <v>0</v>
      </c>
      <c r="W406" s="259">
        <v>0</v>
      </c>
      <c r="X406" s="259">
        <v>0</v>
      </c>
      <c r="Y406" s="259">
        <v>0</v>
      </c>
      <c r="Z406" s="259">
        <v>0</v>
      </c>
      <c r="AA406" s="259">
        <v>0</v>
      </c>
      <c r="AB406" s="259">
        <v>0</v>
      </c>
      <c r="AC406" s="259">
        <v>153.08486694028861</v>
      </c>
      <c r="AD406" s="259">
        <v>-153.08486694028861</v>
      </c>
      <c r="AE406" s="262">
        <v>153.08486694028861</v>
      </c>
      <c r="AF406" s="258">
        <v>1071.5940685820203</v>
      </c>
      <c r="AG406" s="259">
        <v>0</v>
      </c>
      <c r="AH406" s="259">
        <v>0</v>
      </c>
      <c r="AI406" s="259">
        <v>0</v>
      </c>
      <c r="AJ406" s="259">
        <v>1071.5940685820203</v>
      </c>
      <c r="AK406" s="259">
        <v>0</v>
      </c>
      <c r="AL406" s="259">
        <v>0</v>
      </c>
      <c r="AM406" s="259">
        <v>1071.5940685820203</v>
      </c>
      <c r="AN406" s="259">
        <v>153.08486694028861</v>
      </c>
      <c r="AO406" s="262">
        <v>918.50920164173169</v>
      </c>
      <c r="AP406" s="247"/>
      <c r="AQ406" s="263">
        <v>128.64806047558079</v>
      </c>
      <c r="AR406" s="264">
        <v>0</v>
      </c>
      <c r="AS406" s="264">
        <v>76.287733887506022</v>
      </c>
      <c r="AT406" s="264">
        <v>0</v>
      </c>
      <c r="AU406" s="264">
        <v>0</v>
      </c>
      <c r="AV406" s="264">
        <v>0</v>
      </c>
      <c r="AW406" s="264">
        <v>0</v>
      </c>
      <c r="AX406" s="264">
        <v>0</v>
      </c>
      <c r="AY406" s="264">
        <v>0</v>
      </c>
      <c r="AZ406" s="264">
        <v>0</v>
      </c>
      <c r="BA406" s="264">
        <v>656.22401308840051</v>
      </c>
      <c r="BB406" s="265">
        <v>57.349394181059267</v>
      </c>
    </row>
    <row r="407" spans="2:54" s="213" customFormat="1" ht="13.15" customHeight="1" x14ac:dyDescent="0.2">
      <c r="B407" s="251" t="s">
        <v>1343</v>
      </c>
      <c r="C407" s="252"/>
      <c r="D407" s="253"/>
      <c r="E407" s="254" t="s">
        <v>1396</v>
      </c>
      <c r="F407" s="252"/>
      <c r="G407" s="252"/>
      <c r="H407" s="255" t="s">
        <v>1397</v>
      </c>
      <c r="I407" s="256">
        <v>41726</v>
      </c>
      <c r="J407" s="257">
        <v>7</v>
      </c>
      <c r="K407" s="258">
        <v>12679.998841519926</v>
      </c>
      <c r="L407" s="259">
        <v>0</v>
      </c>
      <c r="M407" s="259">
        <v>0</v>
      </c>
      <c r="N407" s="259">
        <v>0</v>
      </c>
      <c r="O407" s="259">
        <v>12679.998841519926</v>
      </c>
      <c r="P407" s="259">
        <v>0</v>
      </c>
      <c r="Q407" s="259">
        <v>0</v>
      </c>
      <c r="R407" s="259">
        <v>12679.998841519926</v>
      </c>
      <c r="S407" s="259">
        <v>3622.8568118628359</v>
      </c>
      <c r="T407" s="260">
        <v>9057.1420296570905</v>
      </c>
      <c r="U407" s="261">
        <v>0</v>
      </c>
      <c r="V407" s="259">
        <v>0</v>
      </c>
      <c r="W407" s="259">
        <v>0</v>
      </c>
      <c r="X407" s="259">
        <v>0</v>
      </c>
      <c r="Y407" s="259">
        <v>0</v>
      </c>
      <c r="Z407" s="259">
        <v>0</v>
      </c>
      <c r="AA407" s="259">
        <v>0</v>
      </c>
      <c r="AB407" s="259">
        <v>0</v>
      </c>
      <c r="AC407" s="259">
        <v>1811.428405931418</v>
      </c>
      <c r="AD407" s="259">
        <v>-1811.428405931418</v>
      </c>
      <c r="AE407" s="262">
        <v>1811.428405931418</v>
      </c>
      <c r="AF407" s="258">
        <v>12679.998841519926</v>
      </c>
      <c r="AG407" s="259">
        <v>0</v>
      </c>
      <c r="AH407" s="259">
        <v>0</v>
      </c>
      <c r="AI407" s="259">
        <v>0</v>
      </c>
      <c r="AJ407" s="259">
        <v>12679.998841519926</v>
      </c>
      <c r="AK407" s="259">
        <v>0</v>
      </c>
      <c r="AL407" s="259">
        <v>0</v>
      </c>
      <c r="AM407" s="259">
        <v>12679.998841519926</v>
      </c>
      <c r="AN407" s="259">
        <v>1811.428405931418</v>
      </c>
      <c r="AO407" s="262">
        <v>10868.570435588508</v>
      </c>
      <c r="AP407" s="247"/>
      <c r="AQ407" s="263">
        <v>0</v>
      </c>
      <c r="AR407" s="264">
        <v>0</v>
      </c>
      <c r="AS407" s="264">
        <v>0</v>
      </c>
      <c r="AT407" s="264">
        <v>0</v>
      </c>
      <c r="AU407" s="264">
        <v>0</v>
      </c>
      <c r="AV407" s="264">
        <v>0</v>
      </c>
      <c r="AW407" s="264">
        <v>0</v>
      </c>
      <c r="AX407" s="264">
        <v>0</v>
      </c>
      <c r="AY407" s="264">
        <v>0</v>
      </c>
      <c r="AZ407" s="264">
        <v>0</v>
      </c>
      <c r="BA407" s="264">
        <v>0</v>
      </c>
      <c r="BB407" s="265">
        <v>10868.570435479822</v>
      </c>
    </row>
    <row r="408" spans="2:54" s="213" customFormat="1" ht="13.15" customHeight="1" x14ac:dyDescent="0.2">
      <c r="B408" s="251" t="s">
        <v>1334</v>
      </c>
      <c r="C408" s="252"/>
      <c r="D408" s="253"/>
      <c r="E408" s="254" t="s">
        <v>1398</v>
      </c>
      <c r="F408" s="252"/>
      <c r="G408" s="252"/>
      <c r="H408" s="255" t="s">
        <v>1399</v>
      </c>
      <c r="I408" s="256">
        <v>41729</v>
      </c>
      <c r="J408" s="257">
        <v>7</v>
      </c>
      <c r="K408" s="258">
        <v>21830.001737720115</v>
      </c>
      <c r="L408" s="259">
        <v>0</v>
      </c>
      <c r="M408" s="259">
        <v>0</v>
      </c>
      <c r="N408" s="259">
        <v>0</v>
      </c>
      <c r="O408" s="259">
        <v>21830.001737720115</v>
      </c>
      <c r="P408" s="259">
        <v>0</v>
      </c>
      <c r="Q408" s="259">
        <v>0</v>
      </c>
      <c r="R408" s="259">
        <v>21830.001737720115</v>
      </c>
      <c r="S408" s="259">
        <v>6237.1433536343175</v>
      </c>
      <c r="T408" s="260">
        <v>15592.858384085797</v>
      </c>
      <c r="U408" s="261">
        <v>0</v>
      </c>
      <c r="V408" s="259">
        <v>0</v>
      </c>
      <c r="W408" s="259">
        <v>0</v>
      </c>
      <c r="X408" s="259">
        <v>0</v>
      </c>
      <c r="Y408" s="259">
        <v>0</v>
      </c>
      <c r="Z408" s="259">
        <v>0</v>
      </c>
      <c r="AA408" s="259">
        <v>0</v>
      </c>
      <c r="AB408" s="259">
        <v>0</v>
      </c>
      <c r="AC408" s="259">
        <v>3118.5716768171592</v>
      </c>
      <c r="AD408" s="259">
        <v>-3118.5716768171592</v>
      </c>
      <c r="AE408" s="262">
        <v>3118.5716768171592</v>
      </c>
      <c r="AF408" s="258">
        <v>21830.001737720115</v>
      </c>
      <c r="AG408" s="259">
        <v>0</v>
      </c>
      <c r="AH408" s="259">
        <v>0</v>
      </c>
      <c r="AI408" s="259">
        <v>0</v>
      </c>
      <c r="AJ408" s="259">
        <v>21830.001737720115</v>
      </c>
      <c r="AK408" s="259">
        <v>0</v>
      </c>
      <c r="AL408" s="259">
        <v>0</v>
      </c>
      <c r="AM408" s="259">
        <v>21830.001737720115</v>
      </c>
      <c r="AN408" s="259">
        <v>3118.5716768171583</v>
      </c>
      <c r="AO408" s="262">
        <v>18711.430060902956</v>
      </c>
      <c r="AP408" s="247"/>
      <c r="AQ408" s="263">
        <v>0</v>
      </c>
      <c r="AR408" s="264">
        <v>0</v>
      </c>
      <c r="AS408" s="264">
        <v>0</v>
      </c>
      <c r="AT408" s="264">
        <v>0</v>
      </c>
      <c r="AU408" s="264">
        <v>0</v>
      </c>
      <c r="AV408" s="264">
        <v>0</v>
      </c>
      <c r="AW408" s="264">
        <v>0</v>
      </c>
      <c r="AX408" s="264">
        <v>0</v>
      </c>
      <c r="AY408" s="264">
        <v>0</v>
      </c>
      <c r="AZ408" s="264">
        <v>0</v>
      </c>
      <c r="BA408" s="264">
        <v>0</v>
      </c>
      <c r="BB408" s="265">
        <v>18711.43006071584</v>
      </c>
    </row>
    <row r="409" spans="2:54" s="213" customFormat="1" ht="13.15" customHeight="1" x14ac:dyDescent="0.2">
      <c r="B409" s="251" t="s">
        <v>1334</v>
      </c>
      <c r="C409" s="252"/>
      <c r="D409" s="253"/>
      <c r="E409" s="254" t="s">
        <v>1400</v>
      </c>
      <c r="F409" s="252"/>
      <c r="G409" s="252"/>
      <c r="H409" s="255" t="s">
        <v>1401</v>
      </c>
      <c r="I409" s="256">
        <v>41800</v>
      </c>
      <c r="J409" s="257">
        <v>7</v>
      </c>
      <c r="K409" s="258">
        <v>5502.7803521779424</v>
      </c>
      <c r="L409" s="259">
        <v>0</v>
      </c>
      <c r="M409" s="259">
        <v>0</v>
      </c>
      <c r="N409" s="259">
        <v>0</v>
      </c>
      <c r="O409" s="259">
        <v>5502.7803521779424</v>
      </c>
      <c r="P409" s="259">
        <v>0</v>
      </c>
      <c r="Q409" s="259">
        <v>0</v>
      </c>
      <c r="R409" s="259">
        <v>5502.7803521779424</v>
      </c>
      <c r="S409" s="259">
        <v>1572.2229577651265</v>
      </c>
      <c r="T409" s="260">
        <v>3930.5573944128159</v>
      </c>
      <c r="U409" s="261">
        <v>0</v>
      </c>
      <c r="V409" s="259">
        <v>0</v>
      </c>
      <c r="W409" s="259">
        <v>0</v>
      </c>
      <c r="X409" s="259">
        <v>0</v>
      </c>
      <c r="Y409" s="259">
        <v>0</v>
      </c>
      <c r="Z409" s="259">
        <v>0</v>
      </c>
      <c r="AA409" s="259">
        <v>0</v>
      </c>
      <c r="AB409" s="259">
        <v>0</v>
      </c>
      <c r="AC409" s="259">
        <v>786.11147888256323</v>
      </c>
      <c r="AD409" s="259">
        <v>-786.11147888256323</v>
      </c>
      <c r="AE409" s="262">
        <v>786.11147888256323</v>
      </c>
      <c r="AF409" s="258">
        <v>5502.7803521779424</v>
      </c>
      <c r="AG409" s="259">
        <v>0</v>
      </c>
      <c r="AH409" s="259">
        <v>0</v>
      </c>
      <c r="AI409" s="259">
        <v>0</v>
      </c>
      <c r="AJ409" s="259">
        <v>5502.7803521779424</v>
      </c>
      <c r="AK409" s="259">
        <v>0</v>
      </c>
      <c r="AL409" s="259">
        <v>0</v>
      </c>
      <c r="AM409" s="259">
        <v>5502.7803521779424</v>
      </c>
      <c r="AN409" s="259">
        <v>786.11147888256323</v>
      </c>
      <c r="AO409" s="262">
        <v>4716.6688732953789</v>
      </c>
      <c r="AP409" s="247"/>
      <c r="AQ409" s="263">
        <v>660.62517541514455</v>
      </c>
      <c r="AR409" s="264">
        <v>0</v>
      </c>
      <c r="AS409" s="264">
        <v>391.7478226655715</v>
      </c>
      <c r="AT409" s="264">
        <v>0</v>
      </c>
      <c r="AU409" s="264">
        <v>0</v>
      </c>
      <c r="AV409" s="264">
        <v>0</v>
      </c>
      <c r="AW409" s="264">
        <v>0</v>
      </c>
      <c r="AX409" s="264">
        <v>0</v>
      </c>
      <c r="AY409" s="264">
        <v>0</v>
      </c>
      <c r="AZ409" s="264">
        <v>0</v>
      </c>
      <c r="BA409" s="264">
        <v>3369.7989861296246</v>
      </c>
      <c r="BB409" s="265">
        <v>294.49688903787194</v>
      </c>
    </row>
    <row r="410" spans="2:54" s="213" customFormat="1" ht="13.15" customHeight="1" x14ac:dyDescent="0.2">
      <c r="B410" s="251" t="s">
        <v>1402</v>
      </c>
      <c r="C410" s="252"/>
      <c r="D410" s="253"/>
      <c r="E410" s="254" t="s">
        <v>1403</v>
      </c>
      <c r="F410" s="252"/>
      <c r="G410" s="252"/>
      <c r="H410" s="255" t="s">
        <v>1404</v>
      </c>
      <c r="I410" s="256">
        <v>37194</v>
      </c>
      <c r="J410" s="257">
        <v>7</v>
      </c>
      <c r="K410" s="258">
        <v>3470.8063021316034</v>
      </c>
      <c r="L410" s="259">
        <v>0</v>
      </c>
      <c r="M410" s="259">
        <v>0</v>
      </c>
      <c r="N410" s="259">
        <v>0</v>
      </c>
      <c r="O410" s="259">
        <v>3470.8063021316034</v>
      </c>
      <c r="P410" s="259">
        <v>0</v>
      </c>
      <c r="Q410" s="259">
        <v>0</v>
      </c>
      <c r="R410" s="259">
        <v>3470.8063021316034</v>
      </c>
      <c r="S410" s="259">
        <v>3470.8063021316034</v>
      </c>
      <c r="T410" s="260">
        <v>0</v>
      </c>
      <c r="U410" s="261">
        <v>0</v>
      </c>
      <c r="V410" s="259">
        <v>0</v>
      </c>
      <c r="W410" s="259">
        <v>0</v>
      </c>
      <c r="X410" s="259">
        <v>0</v>
      </c>
      <c r="Y410" s="259">
        <v>0</v>
      </c>
      <c r="Z410" s="259">
        <v>0</v>
      </c>
      <c r="AA410" s="259">
        <v>0</v>
      </c>
      <c r="AB410" s="259">
        <v>0</v>
      </c>
      <c r="AC410" s="259">
        <v>0</v>
      </c>
      <c r="AD410" s="259">
        <v>0</v>
      </c>
      <c r="AE410" s="262">
        <v>0</v>
      </c>
      <c r="AF410" s="258">
        <v>3470.8063021316034</v>
      </c>
      <c r="AG410" s="259">
        <v>0</v>
      </c>
      <c r="AH410" s="259">
        <v>0</v>
      </c>
      <c r="AI410" s="259">
        <v>0</v>
      </c>
      <c r="AJ410" s="259">
        <v>3470.8063021316034</v>
      </c>
      <c r="AK410" s="259">
        <v>0</v>
      </c>
      <c r="AL410" s="259">
        <v>0</v>
      </c>
      <c r="AM410" s="259">
        <v>3470.8063021316034</v>
      </c>
      <c r="AN410" s="259">
        <v>3470.8063021316034</v>
      </c>
      <c r="AO410" s="262">
        <v>0</v>
      </c>
      <c r="AP410" s="247"/>
      <c r="AQ410" s="263">
        <v>0</v>
      </c>
      <c r="AR410" s="264">
        <v>0</v>
      </c>
      <c r="AS410" s="264">
        <v>0</v>
      </c>
      <c r="AT410" s="264">
        <v>0</v>
      </c>
      <c r="AU410" s="264">
        <v>0</v>
      </c>
      <c r="AV410" s="264">
        <v>0</v>
      </c>
      <c r="AW410" s="264">
        <v>0</v>
      </c>
      <c r="AX410" s="264">
        <v>0</v>
      </c>
      <c r="AY410" s="264">
        <v>0</v>
      </c>
      <c r="AZ410" s="264">
        <v>0</v>
      </c>
      <c r="BA410" s="264">
        <v>0</v>
      </c>
      <c r="BB410" s="265">
        <v>0</v>
      </c>
    </row>
    <row r="411" spans="2:54" s="213" customFormat="1" ht="13.15" customHeight="1" x14ac:dyDescent="0.2">
      <c r="B411" s="251" t="s">
        <v>863</v>
      </c>
      <c r="C411" s="252"/>
      <c r="D411" s="253"/>
      <c r="E411" s="254" t="s">
        <v>1405</v>
      </c>
      <c r="F411" s="252"/>
      <c r="G411" s="252"/>
      <c r="H411" s="255" t="s">
        <v>1406</v>
      </c>
      <c r="I411" s="256">
        <v>37742</v>
      </c>
      <c r="J411" s="257">
        <v>7</v>
      </c>
      <c r="K411" s="258">
        <v>1606.6178174235404</v>
      </c>
      <c r="L411" s="259">
        <v>1606.6178174235404</v>
      </c>
      <c r="M411" s="259">
        <v>0</v>
      </c>
      <c r="N411" s="259">
        <v>0</v>
      </c>
      <c r="O411" s="259">
        <v>0</v>
      </c>
      <c r="P411" s="259">
        <v>0</v>
      </c>
      <c r="Q411" s="259">
        <v>0</v>
      </c>
      <c r="R411" s="259">
        <v>0</v>
      </c>
      <c r="S411" s="259">
        <v>0</v>
      </c>
      <c r="T411" s="260">
        <v>0</v>
      </c>
      <c r="U411" s="261">
        <v>0</v>
      </c>
      <c r="V411" s="259">
        <v>0</v>
      </c>
      <c r="W411" s="259">
        <v>0</v>
      </c>
      <c r="X411" s="259">
        <v>0</v>
      </c>
      <c r="Y411" s="259">
        <v>0</v>
      </c>
      <c r="Z411" s="259">
        <v>0</v>
      </c>
      <c r="AA411" s="259">
        <v>0</v>
      </c>
      <c r="AB411" s="259">
        <v>0</v>
      </c>
      <c r="AC411" s="259">
        <v>0</v>
      </c>
      <c r="AD411" s="259">
        <v>0</v>
      </c>
      <c r="AE411" s="262">
        <v>0</v>
      </c>
      <c r="AF411" s="258">
        <v>1606.6178174235404</v>
      </c>
      <c r="AG411" s="259">
        <v>1606.6178174235404</v>
      </c>
      <c r="AH411" s="259">
        <v>0</v>
      </c>
      <c r="AI411" s="259">
        <v>0</v>
      </c>
      <c r="AJ411" s="259">
        <v>0</v>
      </c>
      <c r="AK411" s="259">
        <v>0</v>
      </c>
      <c r="AL411" s="259">
        <v>0</v>
      </c>
      <c r="AM411" s="259">
        <v>0</v>
      </c>
      <c r="AN411" s="259">
        <v>0</v>
      </c>
      <c r="AO411" s="262">
        <v>0</v>
      </c>
      <c r="AP411" s="247"/>
      <c r="AQ411" s="263">
        <v>0</v>
      </c>
      <c r="AR411" s="264">
        <v>0</v>
      </c>
      <c r="AS411" s="264">
        <v>0</v>
      </c>
      <c r="AT411" s="264">
        <v>0</v>
      </c>
      <c r="AU411" s="264">
        <v>0</v>
      </c>
      <c r="AV411" s="264">
        <v>0</v>
      </c>
      <c r="AW411" s="264">
        <v>0</v>
      </c>
      <c r="AX411" s="264">
        <v>0</v>
      </c>
      <c r="AY411" s="264">
        <v>0</v>
      </c>
      <c r="AZ411" s="264">
        <v>0</v>
      </c>
      <c r="BA411" s="264">
        <v>0</v>
      </c>
      <c r="BB411" s="265">
        <v>0</v>
      </c>
    </row>
    <row r="412" spans="2:54" s="213" customFormat="1" ht="13.15" customHeight="1" x14ac:dyDescent="0.2">
      <c r="B412" s="251" t="s">
        <v>718</v>
      </c>
      <c r="C412" s="252"/>
      <c r="D412" s="253"/>
      <c r="E412" s="254" t="s">
        <v>1407</v>
      </c>
      <c r="F412" s="252"/>
      <c r="G412" s="252"/>
      <c r="H412" s="255" t="s">
        <v>1408</v>
      </c>
      <c r="I412" s="256">
        <v>38260</v>
      </c>
      <c r="J412" s="257">
        <v>10</v>
      </c>
      <c r="K412" s="258">
        <v>6668.5009267840596</v>
      </c>
      <c r="L412" s="259">
        <v>0</v>
      </c>
      <c r="M412" s="259">
        <v>0</v>
      </c>
      <c r="N412" s="259">
        <v>0</v>
      </c>
      <c r="O412" s="259">
        <v>6668.5009267840596</v>
      </c>
      <c r="P412" s="259">
        <v>0</v>
      </c>
      <c r="Q412" s="259">
        <v>0</v>
      </c>
      <c r="R412" s="259">
        <v>6668.5009267840596</v>
      </c>
      <c r="S412" s="259">
        <v>6668.5009267840596</v>
      </c>
      <c r="T412" s="260">
        <v>0</v>
      </c>
      <c r="U412" s="261">
        <v>0</v>
      </c>
      <c r="V412" s="259">
        <v>0</v>
      </c>
      <c r="W412" s="259">
        <v>0</v>
      </c>
      <c r="X412" s="259">
        <v>0</v>
      </c>
      <c r="Y412" s="259">
        <v>0</v>
      </c>
      <c r="Z412" s="259">
        <v>0</v>
      </c>
      <c r="AA412" s="259">
        <v>0</v>
      </c>
      <c r="AB412" s="259">
        <v>0</v>
      </c>
      <c r="AC412" s="259">
        <v>0</v>
      </c>
      <c r="AD412" s="259">
        <v>0</v>
      </c>
      <c r="AE412" s="262">
        <v>0</v>
      </c>
      <c r="AF412" s="258">
        <v>6668.5009267840596</v>
      </c>
      <c r="AG412" s="259">
        <v>0</v>
      </c>
      <c r="AH412" s="259">
        <v>0</v>
      </c>
      <c r="AI412" s="259">
        <v>0</v>
      </c>
      <c r="AJ412" s="259">
        <v>6668.5009267840596</v>
      </c>
      <c r="AK412" s="259">
        <v>0</v>
      </c>
      <c r="AL412" s="259">
        <v>0</v>
      </c>
      <c r="AM412" s="259">
        <v>6668.5009267840596</v>
      </c>
      <c r="AN412" s="259">
        <v>6668.5009267840596</v>
      </c>
      <c r="AO412" s="262">
        <v>0</v>
      </c>
      <c r="AP412" s="247"/>
      <c r="AQ412" s="263">
        <v>0</v>
      </c>
      <c r="AR412" s="264">
        <v>0</v>
      </c>
      <c r="AS412" s="264">
        <v>0</v>
      </c>
      <c r="AT412" s="264">
        <v>0</v>
      </c>
      <c r="AU412" s="264">
        <v>0</v>
      </c>
      <c r="AV412" s="264">
        <v>0</v>
      </c>
      <c r="AW412" s="264">
        <v>0</v>
      </c>
      <c r="AX412" s="264">
        <v>0</v>
      </c>
      <c r="AY412" s="264">
        <v>0</v>
      </c>
      <c r="AZ412" s="264">
        <v>0</v>
      </c>
      <c r="BA412" s="264">
        <v>0</v>
      </c>
      <c r="BB412" s="265">
        <v>0</v>
      </c>
    </row>
    <row r="413" spans="2:54" s="213" customFormat="1" ht="13.15" customHeight="1" x14ac:dyDescent="0.2">
      <c r="B413" s="251" t="s">
        <v>718</v>
      </c>
      <c r="C413" s="252"/>
      <c r="D413" s="253"/>
      <c r="E413" s="254" t="s">
        <v>1409</v>
      </c>
      <c r="F413" s="252"/>
      <c r="G413" s="252"/>
      <c r="H413" s="255" t="s">
        <v>1410</v>
      </c>
      <c r="I413" s="256">
        <v>39052</v>
      </c>
      <c r="J413" s="257">
        <v>10</v>
      </c>
      <c r="K413" s="258">
        <v>1625.6371640407785</v>
      </c>
      <c r="L413" s="259">
        <v>0</v>
      </c>
      <c r="M413" s="259">
        <v>0</v>
      </c>
      <c r="N413" s="259">
        <v>0</v>
      </c>
      <c r="O413" s="259">
        <v>1625.6371640407785</v>
      </c>
      <c r="P413" s="259">
        <v>0</v>
      </c>
      <c r="Q413" s="259">
        <v>0</v>
      </c>
      <c r="R413" s="259">
        <v>1625.6371640407785</v>
      </c>
      <c r="S413" s="259">
        <v>1618.9165315106582</v>
      </c>
      <c r="T413" s="260">
        <v>6.7206325301203833</v>
      </c>
      <c r="U413" s="261">
        <v>0</v>
      </c>
      <c r="V413" s="259">
        <v>0</v>
      </c>
      <c r="W413" s="259">
        <v>0</v>
      </c>
      <c r="X413" s="259">
        <v>0</v>
      </c>
      <c r="Y413" s="259">
        <v>0</v>
      </c>
      <c r="Z413" s="259">
        <v>0</v>
      </c>
      <c r="AA413" s="259">
        <v>0</v>
      </c>
      <c r="AB413" s="259">
        <v>0</v>
      </c>
      <c r="AC413" s="259">
        <v>162.56371640407787</v>
      </c>
      <c r="AD413" s="259">
        <v>-162.56371640407787</v>
      </c>
      <c r="AE413" s="262">
        <v>162.56371640407787</v>
      </c>
      <c r="AF413" s="258">
        <v>1625.6371640407785</v>
      </c>
      <c r="AG413" s="259">
        <v>0</v>
      </c>
      <c r="AH413" s="259">
        <v>0</v>
      </c>
      <c r="AI413" s="259">
        <v>0</v>
      </c>
      <c r="AJ413" s="259">
        <v>1625.6371640407785</v>
      </c>
      <c r="AK413" s="259">
        <v>0</v>
      </c>
      <c r="AL413" s="259">
        <v>0</v>
      </c>
      <c r="AM413" s="259">
        <v>1625.6371640407785</v>
      </c>
      <c r="AN413" s="259">
        <v>1456.3528151065802</v>
      </c>
      <c r="AO413" s="262">
        <v>169.28434893419831</v>
      </c>
      <c r="AP413" s="247"/>
      <c r="AQ413" s="263">
        <v>0</v>
      </c>
      <c r="AR413" s="264">
        <v>0</v>
      </c>
      <c r="AS413" s="264">
        <v>0</v>
      </c>
      <c r="AT413" s="264">
        <v>0</v>
      </c>
      <c r="AU413" s="264">
        <v>0</v>
      </c>
      <c r="AV413" s="264">
        <v>0</v>
      </c>
      <c r="AW413" s="264">
        <v>0</v>
      </c>
      <c r="AX413" s="264">
        <v>0</v>
      </c>
      <c r="AY413" s="264">
        <v>0</v>
      </c>
      <c r="AZ413" s="264">
        <v>0</v>
      </c>
      <c r="BA413" s="264">
        <v>169.28434893250545</v>
      </c>
      <c r="BB413" s="265">
        <v>0</v>
      </c>
    </row>
    <row r="414" spans="2:54" s="213" customFormat="1" ht="13.15" customHeight="1" x14ac:dyDescent="0.2">
      <c r="B414" s="251" t="s">
        <v>863</v>
      </c>
      <c r="C414" s="252"/>
      <c r="D414" s="253"/>
      <c r="E414" s="254" t="s">
        <v>1411</v>
      </c>
      <c r="F414" s="252"/>
      <c r="G414" s="252"/>
      <c r="H414" s="255" t="s">
        <v>1412</v>
      </c>
      <c r="I414" s="256">
        <v>38353</v>
      </c>
      <c r="J414" s="257">
        <v>7</v>
      </c>
      <c r="K414" s="258">
        <v>8688.1950880444856</v>
      </c>
      <c r="L414" s="259">
        <v>0</v>
      </c>
      <c r="M414" s="259">
        <v>0</v>
      </c>
      <c r="N414" s="259">
        <v>0</v>
      </c>
      <c r="O414" s="259">
        <v>8688.1950880444856</v>
      </c>
      <c r="P414" s="259">
        <v>0</v>
      </c>
      <c r="Q414" s="259">
        <v>0</v>
      </c>
      <c r="R414" s="259">
        <v>8688.1950880444856</v>
      </c>
      <c r="S414" s="259">
        <v>8688.1950880444856</v>
      </c>
      <c r="T414" s="260">
        <v>0</v>
      </c>
      <c r="U414" s="261">
        <v>0</v>
      </c>
      <c r="V414" s="259">
        <v>0</v>
      </c>
      <c r="W414" s="259">
        <v>0</v>
      </c>
      <c r="X414" s="259">
        <v>0</v>
      </c>
      <c r="Y414" s="259">
        <v>0</v>
      </c>
      <c r="Z414" s="259">
        <v>0</v>
      </c>
      <c r="AA414" s="259">
        <v>0</v>
      </c>
      <c r="AB414" s="259">
        <v>0</v>
      </c>
      <c r="AC414" s="259">
        <v>0</v>
      </c>
      <c r="AD414" s="259">
        <v>0</v>
      </c>
      <c r="AE414" s="262">
        <v>0</v>
      </c>
      <c r="AF414" s="258">
        <v>8688.1950880444856</v>
      </c>
      <c r="AG414" s="259">
        <v>0</v>
      </c>
      <c r="AH414" s="259">
        <v>0</v>
      </c>
      <c r="AI414" s="259">
        <v>0</v>
      </c>
      <c r="AJ414" s="259">
        <v>8688.1950880444856</v>
      </c>
      <c r="AK414" s="259">
        <v>0</v>
      </c>
      <c r="AL414" s="259">
        <v>0</v>
      </c>
      <c r="AM414" s="259">
        <v>8688.1950880444856</v>
      </c>
      <c r="AN414" s="259">
        <v>8688.1950880444856</v>
      </c>
      <c r="AO414" s="262">
        <v>0</v>
      </c>
      <c r="AP414" s="247"/>
      <c r="AQ414" s="263">
        <v>0</v>
      </c>
      <c r="AR414" s="264">
        <v>0</v>
      </c>
      <c r="AS414" s="264">
        <v>0</v>
      </c>
      <c r="AT414" s="264">
        <v>0</v>
      </c>
      <c r="AU414" s="264">
        <v>0</v>
      </c>
      <c r="AV414" s="264">
        <v>0</v>
      </c>
      <c r="AW414" s="264">
        <v>0</v>
      </c>
      <c r="AX414" s="264">
        <v>0</v>
      </c>
      <c r="AY414" s="264">
        <v>0</v>
      </c>
      <c r="AZ414" s="264">
        <v>0</v>
      </c>
      <c r="BA414" s="264">
        <v>0</v>
      </c>
      <c r="BB414" s="265">
        <v>0</v>
      </c>
    </row>
    <row r="415" spans="2:54" s="213" customFormat="1" ht="13.15" customHeight="1" x14ac:dyDescent="0.2">
      <c r="B415" s="251" t="s">
        <v>863</v>
      </c>
      <c r="C415" s="252"/>
      <c r="D415" s="253"/>
      <c r="E415" s="254" t="s">
        <v>1413</v>
      </c>
      <c r="F415" s="252"/>
      <c r="G415" s="252"/>
      <c r="H415" s="255" t="s">
        <v>1414</v>
      </c>
      <c r="I415" s="256">
        <v>38169</v>
      </c>
      <c r="J415" s="257">
        <v>7</v>
      </c>
      <c r="K415" s="258">
        <v>737.22775718257651</v>
      </c>
      <c r="L415" s="259">
        <v>0</v>
      </c>
      <c r="M415" s="259">
        <v>0</v>
      </c>
      <c r="N415" s="259">
        <v>0</v>
      </c>
      <c r="O415" s="259">
        <v>737.22775718257651</v>
      </c>
      <c r="P415" s="259">
        <v>0</v>
      </c>
      <c r="Q415" s="259">
        <v>0</v>
      </c>
      <c r="R415" s="259">
        <v>737.22775718257651</v>
      </c>
      <c r="S415" s="259">
        <v>737.22775718257651</v>
      </c>
      <c r="T415" s="260">
        <v>0</v>
      </c>
      <c r="U415" s="261">
        <v>0</v>
      </c>
      <c r="V415" s="259">
        <v>0</v>
      </c>
      <c r="W415" s="259">
        <v>0</v>
      </c>
      <c r="X415" s="259">
        <v>0</v>
      </c>
      <c r="Y415" s="259">
        <v>0</v>
      </c>
      <c r="Z415" s="259">
        <v>0</v>
      </c>
      <c r="AA415" s="259">
        <v>0</v>
      </c>
      <c r="AB415" s="259">
        <v>0</v>
      </c>
      <c r="AC415" s="259">
        <v>0</v>
      </c>
      <c r="AD415" s="259">
        <v>0</v>
      </c>
      <c r="AE415" s="262">
        <v>0</v>
      </c>
      <c r="AF415" s="258">
        <v>737.22775718257651</v>
      </c>
      <c r="AG415" s="259">
        <v>0</v>
      </c>
      <c r="AH415" s="259">
        <v>0</v>
      </c>
      <c r="AI415" s="259">
        <v>0</v>
      </c>
      <c r="AJ415" s="259">
        <v>737.22775718257651</v>
      </c>
      <c r="AK415" s="259">
        <v>0</v>
      </c>
      <c r="AL415" s="259">
        <v>0</v>
      </c>
      <c r="AM415" s="259">
        <v>737.22775718257651</v>
      </c>
      <c r="AN415" s="259">
        <v>737.22775718257651</v>
      </c>
      <c r="AO415" s="262">
        <v>0</v>
      </c>
      <c r="AP415" s="247"/>
      <c r="AQ415" s="263">
        <v>0</v>
      </c>
      <c r="AR415" s="264">
        <v>0</v>
      </c>
      <c r="AS415" s="264">
        <v>0</v>
      </c>
      <c r="AT415" s="264">
        <v>0</v>
      </c>
      <c r="AU415" s="264">
        <v>0</v>
      </c>
      <c r="AV415" s="264">
        <v>0</v>
      </c>
      <c r="AW415" s="264">
        <v>0</v>
      </c>
      <c r="AX415" s="264">
        <v>0</v>
      </c>
      <c r="AY415" s="264">
        <v>0</v>
      </c>
      <c r="AZ415" s="264">
        <v>0</v>
      </c>
      <c r="BA415" s="264">
        <v>0</v>
      </c>
      <c r="BB415" s="265">
        <v>0</v>
      </c>
    </row>
    <row r="416" spans="2:54" s="213" customFormat="1" ht="13.15" customHeight="1" x14ac:dyDescent="0.2">
      <c r="B416" s="251" t="s">
        <v>863</v>
      </c>
      <c r="C416" s="252"/>
      <c r="D416" s="253"/>
      <c r="E416" s="254" t="s">
        <v>1415</v>
      </c>
      <c r="F416" s="252"/>
      <c r="G416" s="252"/>
      <c r="H416" s="255" t="s">
        <v>1416</v>
      </c>
      <c r="I416" s="256">
        <v>38169</v>
      </c>
      <c r="J416" s="257">
        <v>7</v>
      </c>
      <c r="K416" s="258">
        <v>737.22775718257651</v>
      </c>
      <c r="L416" s="259">
        <v>0</v>
      </c>
      <c r="M416" s="259">
        <v>0</v>
      </c>
      <c r="N416" s="259">
        <v>0</v>
      </c>
      <c r="O416" s="259">
        <v>737.22775718257651</v>
      </c>
      <c r="P416" s="259">
        <v>0</v>
      </c>
      <c r="Q416" s="259">
        <v>0</v>
      </c>
      <c r="R416" s="259">
        <v>737.22775718257651</v>
      </c>
      <c r="S416" s="259">
        <v>737.22775718257651</v>
      </c>
      <c r="T416" s="260">
        <v>0</v>
      </c>
      <c r="U416" s="261">
        <v>0</v>
      </c>
      <c r="V416" s="259">
        <v>0</v>
      </c>
      <c r="W416" s="259">
        <v>0</v>
      </c>
      <c r="X416" s="259">
        <v>0</v>
      </c>
      <c r="Y416" s="259">
        <v>0</v>
      </c>
      <c r="Z416" s="259">
        <v>0</v>
      </c>
      <c r="AA416" s="259">
        <v>0</v>
      </c>
      <c r="AB416" s="259">
        <v>0</v>
      </c>
      <c r="AC416" s="259">
        <v>0</v>
      </c>
      <c r="AD416" s="259">
        <v>0</v>
      </c>
      <c r="AE416" s="262">
        <v>0</v>
      </c>
      <c r="AF416" s="258">
        <v>737.22775718257651</v>
      </c>
      <c r="AG416" s="259">
        <v>0</v>
      </c>
      <c r="AH416" s="259">
        <v>0</v>
      </c>
      <c r="AI416" s="259">
        <v>0</v>
      </c>
      <c r="AJ416" s="259">
        <v>737.22775718257651</v>
      </c>
      <c r="AK416" s="259">
        <v>0</v>
      </c>
      <c r="AL416" s="259">
        <v>0</v>
      </c>
      <c r="AM416" s="259">
        <v>737.22775718257651</v>
      </c>
      <c r="AN416" s="259">
        <v>737.22775718257651</v>
      </c>
      <c r="AO416" s="262">
        <v>0</v>
      </c>
      <c r="AP416" s="247"/>
      <c r="AQ416" s="263">
        <v>0</v>
      </c>
      <c r="AR416" s="264">
        <v>0</v>
      </c>
      <c r="AS416" s="264">
        <v>0</v>
      </c>
      <c r="AT416" s="264">
        <v>0</v>
      </c>
      <c r="AU416" s="264">
        <v>0</v>
      </c>
      <c r="AV416" s="264">
        <v>0</v>
      </c>
      <c r="AW416" s="264">
        <v>0</v>
      </c>
      <c r="AX416" s="264">
        <v>0</v>
      </c>
      <c r="AY416" s="264">
        <v>0</v>
      </c>
      <c r="AZ416" s="264">
        <v>0</v>
      </c>
      <c r="BA416" s="264">
        <v>0</v>
      </c>
      <c r="BB416" s="265">
        <v>0</v>
      </c>
    </row>
    <row r="417" spans="2:54" s="213" customFormat="1" ht="13.15" customHeight="1" x14ac:dyDescent="0.2">
      <c r="B417" s="251" t="s">
        <v>863</v>
      </c>
      <c r="C417" s="252"/>
      <c r="D417" s="253"/>
      <c r="E417" s="254" t="s">
        <v>1417</v>
      </c>
      <c r="F417" s="252"/>
      <c r="G417" s="252"/>
      <c r="H417" s="255" t="s">
        <v>1418</v>
      </c>
      <c r="I417" s="256">
        <v>38169</v>
      </c>
      <c r="J417" s="257">
        <v>7</v>
      </c>
      <c r="K417" s="258">
        <v>737.22775718257651</v>
      </c>
      <c r="L417" s="259">
        <v>0</v>
      </c>
      <c r="M417" s="259">
        <v>0</v>
      </c>
      <c r="N417" s="259">
        <v>0</v>
      </c>
      <c r="O417" s="259">
        <v>737.22775718257651</v>
      </c>
      <c r="P417" s="259">
        <v>0</v>
      </c>
      <c r="Q417" s="259">
        <v>0</v>
      </c>
      <c r="R417" s="259">
        <v>737.22775718257651</v>
      </c>
      <c r="S417" s="259">
        <v>737.22775718257651</v>
      </c>
      <c r="T417" s="260">
        <v>0</v>
      </c>
      <c r="U417" s="261">
        <v>0</v>
      </c>
      <c r="V417" s="259">
        <v>0</v>
      </c>
      <c r="W417" s="259">
        <v>0</v>
      </c>
      <c r="X417" s="259">
        <v>0</v>
      </c>
      <c r="Y417" s="259">
        <v>0</v>
      </c>
      <c r="Z417" s="259">
        <v>0</v>
      </c>
      <c r="AA417" s="259">
        <v>0</v>
      </c>
      <c r="AB417" s="259">
        <v>0</v>
      </c>
      <c r="AC417" s="259">
        <v>0</v>
      </c>
      <c r="AD417" s="259">
        <v>0</v>
      </c>
      <c r="AE417" s="262">
        <v>0</v>
      </c>
      <c r="AF417" s="258">
        <v>737.22775718257651</v>
      </c>
      <c r="AG417" s="259">
        <v>0</v>
      </c>
      <c r="AH417" s="259">
        <v>0</v>
      </c>
      <c r="AI417" s="259">
        <v>0</v>
      </c>
      <c r="AJ417" s="259">
        <v>737.22775718257651</v>
      </c>
      <c r="AK417" s="259">
        <v>0</v>
      </c>
      <c r="AL417" s="259">
        <v>0</v>
      </c>
      <c r="AM417" s="259">
        <v>737.22775718257651</v>
      </c>
      <c r="AN417" s="259">
        <v>737.22775718257651</v>
      </c>
      <c r="AO417" s="262">
        <v>0</v>
      </c>
      <c r="AP417" s="247"/>
      <c r="AQ417" s="263">
        <v>0</v>
      </c>
      <c r="AR417" s="264">
        <v>0</v>
      </c>
      <c r="AS417" s="264">
        <v>0</v>
      </c>
      <c r="AT417" s="264">
        <v>0</v>
      </c>
      <c r="AU417" s="264">
        <v>0</v>
      </c>
      <c r="AV417" s="264">
        <v>0</v>
      </c>
      <c r="AW417" s="264">
        <v>0</v>
      </c>
      <c r="AX417" s="264">
        <v>0</v>
      </c>
      <c r="AY417" s="264">
        <v>0</v>
      </c>
      <c r="AZ417" s="264">
        <v>0</v>
      </c>
      <c r="BA417" s="264">
        <v>0</v>
      </c>
      <c r="BB417" s="265">
        <v>0</v>
      </c>
    </row>
    <row r="418" spans="2:54" s="213" customFormat="1" ht="13.15" customHeight="1" x14ac:dyDescent="0.2">
      <c r="B418" s="251" t="s">
        <v>718</v>
      </c>
      <c r="C418" s="252"/>
      <c r="D418" s="253"/>
      <c r="E418" s="254" t="s">
        <v>1419</v>
      </c>
      <c r="F418" s="252"/>
      <c r="G418" s="252"/>
      <c r="H418" s="255" t="s">
        <v>1420</v>
      </c>
      <c r="I418" s="256">
        <v>37987</v>
      </c>
      <c r="J418" s="257">
        <v>10</v>
      </c>
      <c r="K418" s="258">
        <v>1625.6371640407785</v>
      </c>
      <c r="L418" s="259">
        <v>0</v>
      </c>
      <c r="M418" s="259">
        <v>0</v>
      </c>
      <c r="N418" s="259">
        <v>0</v>
      </c>
      <c r="O418" s="259">
        <v>1625.6371640407785</v>
      </c>
      <c r="P418" s="259">
        <v>0</v>
      </c>
      <c r="Q418" s="259">
        <v>0</v>
      </c>
      <c r="R418" s="259">
        <v>1625.6371640407785</v>
      </c>
      <c r="S418" s="259">
        <v>1625.6371640407785</v>
      </c>
      <c r="T418" s="260">
        <v>0</v>
      </c>
      <c r="U418" s="261">
        <v>0</v>
      </c>
      <c r="V418" s="259">
        <v>0</v>
      </c>
      <c r="W418" s="259">
        <v>0</v>
      </c>
      <c r="X418" s="259">
        <v>0</v>
      </c>
      <c r="Y418" s="259">
        <v>0</v>
      </c>
      <c r="Z418" s="259">
        <v>0</v>
      </c>
      <c r="AA418" s="259">
        <v>0</v>
      </c>
      <c r="AB418" s="259">
        <v>0</v>
      </c>
      <c r="AC418" s="259">
        <v>0</v>
      </c>
      <c r="AD418" s="259">
        <v>0</v>
      </c>
      <c r="AE418" s="262">
        <v>0</v>
      </c>
      <c r="AF418" s="258">
        <v>1625.6371640407785</v>
      </c>
      <c r="AG418" s="259">
        <v>0</v>
      </c>
      <c r="AH418" s="259">
        <v>0</v>
      </c>
      <c r="AI418" s="259">
        <v>0</v>
      </c>
      <c r="AJ418" s="259">
        <v>1625.6371640407785</v>
      </c>
      <c r="AK418" s="259">
        <v>0</v>
      </c>
      <c r="AL418" s="259">
        <v>0</v>
      </c>
      <c r="AM418" s="259">
        <v>1625.6371640407785</v>
      </c>
      <c r="AN418" s="259">
        <v>1625.6371640407785</v>
      </c>
      <c r="AO418" s="262">
        <v>0</v>
      </c>
      <c r="AP418" s="247"/>
      <c r="AQ418" s="263">
        <v>0</v>
      </c>
      <c r="AR418" s="264">
        <v>0</v>
      </c>
      <c r="AS418" s="264">
        <v>0</v>
      </c>
      <c r="AT418" s="264">
        <v>0</v>
      </c>
      <c r="AU418" s="264">
        <v>0</v>
      </c>
      <c r="AV418" s="264">
        <v>0</v>
      </c>
      <c r="AW418" s="264">
        <v>0</v>
      </c>
      <c r="AX418" s="264">
        <v>0</v>
      </c>
      <c r="AY418" s="264">
        <v>0</v>
      </c>
      <c r="AZ418" s="264">
        <v>0</v>
      </c>
      <c r="BA418" s="264">
        <v>0</v>
      </c>
      <c r="BB418" s="265">
        <v>0</v>
      </c>
    </row>
    <row r="419" spans="2:54" s="213" customFormat="1" ht="13.15" customHeight="1" x14ac:dyDescent="0.2">
      <c r="B419" s="251" t="s">
        <v>1402</v>
      </c>
      <c r="C419" s="252"/>
      <c r="D419" s="253"/>
      <c r="E419" s="254" t="s">
        <v>1421</v>
      </c>
      <c r="F419" s="252"/>
      <c r="G419" s="252"/>
      <c r="H419" s="255" t="s">
        <v>1422</v>
      </c>
      <c r="I419" s="256">
        <v>38317</v>
      </c>
      <c r="J419" s="257">
        <v>7</v>
      </c>
      <c r="K419" s="258">
        <v>2538.5194624652459</v>
      </c>
      <c r="L419" s="259">
        <v>0</v>
      </c>
      <c r="M419" s="259">
        <v>0</v>
      </c>
      <c r="N419" s="259">
        <v>0</v>
      </c>
      <c r="O419" s="259">
        <v>2538.5194624652459</v>
      </c>
      <c r="P419" s="259">
        <v>0</v>
      </c>
      <c r="Q419" s="259">
        <v>0</v>
      </c>
      <c r="R419" s="259">
        <v>2538.5194624652459</v>
      </c>
      <c r="S419" s="259">
        <v>2538.5194624652459</v>
      </c>
      <c r="T419" s="260">
        <v>0</v>
      </c>
      <c r="U419" s="261">
        <v>0</v>
      </c>
      <c r="V419" s="259">
        <v>0</v>
      </c>
      <c r="W419" s="259">
        <v>0</v>
      </c>
      <c r="X419" s="259">
        <v>0</v>
      </c>
      <c r="Y419" s="259">
        <v>0</v>
      </c>
      <c r="Z419" s="259">
        <v>0</v>
      </c>
      <c r="AA419" s="259">
        <v>0</v>
      </c>
      <c r="AB419" s="259">
        <v>0</v>
      </c>
      <c r="AC419" s="259">
        <v>0</v>
      </c>
      <c r="AD419" s="259">
        <v>0</v>
      </c>
      <c r="AE419" s="262">
        <v>0</v>
      </c>
      <c r="AF419" s="258">
        <v>2538.5194624652459</v>
      </c>
      <c r="AG419" s="259">
        <v>0</v>
      </c>
      <c r="AH419" s="259">
        <v>0</v>
      </c>
      <c r="AI419" s="259">
        <v>0</v>
      </c>
      <c r="AJ419" s="259">
        <v>2538.5194624652459</v>
      </c>
      <c r="AK419" s="259">
        <v>0</v>
      </c>
      <c r="AL419" s="259">
        <v>0</v>
      </c>
      <c r="AM419" s="259">
        <v>2538.5194624652459</v>
      </c>
      <c r="AN419" s="259">
        <v>2538.5194624652459</v>
      </c>
      <c r="AO419" s="262">
        <v>0</v>
      </c>
      <c r="AP419" s="247"/>
      <c r="AQ419" s="263">
        <v>0</v>
      </c>
      <c r="AR419" s="264">
        <v>0</v>
      </c>
      <c r="AS419" s="264">
        <v>0</v>
      </c>
      <c r="AT419" s="264">
        <v>0</v>
      </c>
      <c r="AU419" s="264">
        <v>0</v>
      </c>
      <c r="AV419" s="264">
        <v>0</v>
      </c>
      <c r="AW419" s="264">
        <v>0</v>
      </c>
      <c r="AX419" s="264">
        <v>0</v>
      </c>
      <c r="AY419" s="264">
        <v>0</v>
      </c>
      <c r="AZ419" s="264">
        <v>0</v>
      </c>
      <c r="BA419" s="264">
        <v>0</v>
      </c>
      <c r="BB419" s="265">
        <v>0</v>
      </c>
    </row>
    <row r="420" spans="2:54" s="213" customFormat="1" ht="13.15" customHeight="1" x14ac:dyDescent="0.2">
      <c r="B420" s="251" t="s">
        <v>718</v>
      </c>
      <c r="C420" s="252"/>
      <c r="D420" s="253"/>
      <c r="E420" s="254" t="s">
        <v>1423</v>
      </c>
      <c r="F420" s="252"/>
      <c r="G420" s="252"/>
      <c r="H420" s="255" t="s">
        <v>1424</v>
      </c>
      <c r="I420" s="256">
        <v>38322</v>
      </c>
      <c r="J420" s="257">
        <v>10</v>
      </c>
      <c r="K420" s="258">
        <v>2809.3141797961075</v>
      </c>
      <c r="L420" s="259">
        <v>2809.3141797961075</v>
      </c>
      <c r="M420" s="259">
        <v>0</v>
      </c>
      <c r="N420" s="259">
        <v>0</v>
      </c>
      <c r="O420" s="259">
        <v>0</v>
      </c>
      <c r="P420" s="259">
        <v>0</v>
      </c>
      <c r="Q420" s="259">
        <v>0</v>
      </c>
      <c r="R420" s="259">
        <v>0</v>
      </c>
      <c r="S420" s="259">
        <v>0</v>
      </c>
      <c r="T420" s="260">
        <v>0</v>
      </c>
      <c r="U420" s="261">
        <v>0</v>
      </c>
      <c r="V420" s="259">
        <v>0</v>
      </c>
      <c r="W420" s="259">
        <v>0</v>
      </c>
      <c r="X420" s="259">
        <v>0</v>
      </c>
      <c r="Y420" s="259">
        <v>0</v>
      </c>
      <c r="Z420" s="259">
        <v>0</v>
      </c>
      <c r="AA420" s="259">
        <v>0</v>
      </c>
      <c r="AB420" s="259">
        <v>0</v>
      </c>
      <c r="AC420" s="259">
        <v>0</v>
      </c>
      <c r="AD420" s="259">
        <v>0</v>
      </c>
      <c r="AE420" s="262">
        <v>0</v>
      </c>
      <c r="AF420" s="258">
        <v>2809.3141797961075</v>
      </c>
      <c r="AG420" s="259">
        <v>2809.3141797961075</v>
      </c>
      <c r="AH420" s="259">
        <v>0</v>
      </c>
      <c r="AI420" s="259">
        <v>0</v>
      </c>
      <c r="AJ420" s="259">
        <v>0</v>
      </c>
      <c r="AK420" s="259">
        <v>0</v>
      </c>
      <c r="AL420" s="259">
        <v>0</v>
      </c>
      <c r="AM420" s="259">
        <v>0</v>
      </c>
      <c r="AN420" s="259">
        <v>0</v>
      </c>
      <c r="AO420" s="262">
        <v>0</v>
      </c>
      <c r="AP420" s="247"/>
      <c r="AQ420" s="263">
        <v>0</v>
      </c>
      <c r="AR420" s="264">
        <v>0</v>
      </c>
      <c r="AS420" s="264">
        <v>0</v>
      </c>
      <c r="AT420" s="264">
        <v>0</v>
      </c>
      <c r="AU420" s="264">
        <v>0</v>
      </c>
      <c r="AV420" s="264">
        <v>0</v>
      </c>
      <c r="AW420" s="264">
        <v>0</v>
      </c>
      <c r="AX420" s="264">
        <v>0</v>
      </c>
      <c r="AY420" s="264">
        <v>0</v>
      </c>
      <c r="AZ420" s="264">
        <v>0</v>
      </c>
      <c r="BA420" s="264">
        <v>0</v>
      </c>
      <c r="BB420" s="265">
        <v>0</v>
      </c>
    </row>
    <row r="421" spans="2:54" s="213" customFormat="1" ht="13.15" customHeight="1" x14ac:dyDescent="0.2">
      <c r="B421" s="251" t="s">
        <v>1402</v>
      </c>
      <c r="C421" s="252"/>
      <c r="D421" s="253"/>
      <c r="E421" s="254" t="s">
        <v>1425</v>
      </c>
      <c r="F421" s="252"/>
      <c r="G421" s="252"/>
      <c r="H421" s="255" t="s">
        <v>1426</v>
      </c>
      <c r="I421" s="256">
        <v>38322</v>
      </c>
      <c r="J421" s="257">
        <v>7</v>
      </c>
      <c r="K421" s="258">
        <v>5213.1603336422613</v>
      </c>
      <c r="L421" s="259">
        <v>5213.1603336422613</v>
      </c>
      <c r="M421" s="259">
        <v>0</v>
      </c>
      <c r="N421" s="259">
        <v>0</v>
      </c>
      <c r="O421" s="259">
        <v>0</v>
      </c>
      <c r="P421" s="259">
        <v>0</v>
      </c>
      <c r="Q421" s="259">
        <v>0</v>
      </c>
      <c r="R421" s="259">
        <v>0</v>
      </c>
      <c r="S421" s="259">
        <v>0</v>
      </c>
      <c r="T421" s="260">
        <v>0</v>
      </c>
      <c r="U421" s="261">
        <v>0</v>
      </c>
      <c r="V421" s="259">
        <v>0</v>
      </c>
      <c r="W421" s="259">
        <v>0</v>
      </c>
      <c r="X421" s="259">
        <v>0</v>
      </c>
      <c r="Y421" s="259">
        <v>0</v>
      </c>
      <c r="Z421" s="259">
        <v>0</v>
      </c>
      <c r="AA421" s="259">
        <v>0</v>
      </c>
      <c r="AB421" s="259">
        <v>0</v>
      </c>
      <c r="AC421" s="259">
        <v>0</v>
      </c>
      <c r="AD421" s="259">
        <v>0</v>
      </c>
      <c r="AE421" s="262">
        <v>0</v>
      </c>
      <c r="AF421" s="258">
        <v>5213.1603336422613</v>
      </c>
      <c r="AG421" s="259">
        <v>5213.1603336422613</v>
      </c>
      <c r="AH421" s="259">
        <v>0</v>
      </c>
      <c r="AI421" s="259">
        <v>0</v>
      </c>
      <c r="AJ421" s="259">
        <v>0</v>
      </c>
      <c r="AK421" s="259">
        <v>0</v>
      </c>
      <c r="AL421" s="259">
        <v>0</v>
      </c>
      <c r="AM421" s="259">
        <v>0</v>
      </c>
      <c r="AN421" s="259">
        <v>0</v>
      </c>
      <c r="AO421" s="262">
        <v>0</v>
      </c>
      <c r="AP421" s="247"/>
      <c r="AQ421" s="263">
        <v>0</v>
      </c>
      <c r="AR421" s="264">
        <v>0</v>
      </c>
      <c r="AS421" s="264">
        <v>0</v>
      </c>
      <c r="AT421" s="264">
        <v>0</v>
      </c>
      <c r="AU421" s="264">
        <v>0</v>
      </c>
      <c r="AV421" s="264">
        <v>0</v>
      </c>
      <c r="AW421" s="264">
        <v>0</v>
      </c>
      <c r="AX421" s="264">
        <v>0</v>
      </c>
      <c r="AY421" s="264">
        <v>0</v>
      </c>
      <c r="AZ421" s="264">
        <v>0</v>
      </c>
      <c r="BA421" s="264">
        <v>0</v>
      </c>
      <c r="BB421" s="265">
        <v>0</v>
      </c>
    </row>
    <row r="422" spans="2:54" s="213" customFormat="1" ht="13.15" customHeight="1" x14ac:dyDescent="0.2">
      <c r="B422" s="251" t="s">
        <v>1402</v>
      </c>
      <c r="C422" s="252"/>
      <c r="D422" s="253"/>
      <c r="E422" s="254" t="s">
        <v>1427</v>
      </c>
      <c r="F422" s="252"/>
      <c r="G422" s="252"/>
      <c r="H422" s="255" t="s">
        <v>1428</v>
      </c>
      <c r="I422" s="256">
        <v>38322</v>
      </c>
      <c r="J422" s="257">
        <v>7</v>
      </c>
      <c r="K422" s="258">
        <v>8404.772937905469</v>
      </c>
      <c r="L422" s="259">
        <v>8404.772937905469</v>
      </c>
      <c r="M422" s="259">
        <v>0</v>
      </c>
      <c r="N422" s="259">
        <v>0</v>
      </c>
      <c r="O422" s="259">
        <v>0</v>
      </c>
      <c r="P422" s="259">
        <v>0</v>
      </c>
      <c r="Q422" s="259">
        <v>0</v>
      </c>
      <c r="R422" s="259">
        <v>0</v>
      </c>
      <c r="S422" s="259">
        <v>0</v>
      </c>
      <c r="T422" s="260">
        <v>0</v>
      </c>
      <c r="U422" s="261">
        <v>0</v>
      </c>
      <c r="V422" s="259">
        <v>0</v>
      </c>
      <c r="W422" s="259">
        <v>0</v>
      </c>
      <c r="X422" s="259">
        <v>0</v>
      </c>
      <c r="Y422" s="259">
        <v>0</v>
      </c>
      <c r="Z422" s="259">
        <v>0</v>
      </c>
      <c r="AA422" s="259">
        <v>0</v>
      </c>
      <c r="AB422" s="259">
        <v>0</v>
      </c>
      <c r="AC422" s="259">
        <v>0</v>
      </c>
      <c r="AD422" s="259">
        <v>0</v>
      </c>
      <c r="AE422" s="262">
        <v>0</v>
      </c>
      <c r="AF422" s="258">
        <v>8404.772937905469</v>
      </c>
      <c r="AG422" s="259">
        <v>8404.772937905469</v>
      </c>
      <c r="AH422" s="259">
        <v>0</v>
      </c>
      <c r="AI422" s="259">
        <v>0</v>
      </c>
      <c r="AJ422" s="259">
        <v>0</v>
      </c>
      <c r="AK422" s="259">
        <v>0</v>
      </c>
      <c r="AL422" s="259">
        <v>0</v>
      </c>
      <c r="AM422" s="259">
        <v>0</v>
      </c>
      <c r="AN422" s="259">
        <v>0</v>
      </c>
      <c r="AO422" s="262">
        <v>0</v>
      </c>
      <c r="AP422" s="247"/>
      <c r="AQ422" s="263">
        <v>0</v>
      </c>
      <c r="AR422" s="264">
        <v>0</v>
      </c>
      <c r="AS422" s="264">
        <v>0</v>
      </c>
      <c r="AT422" s="264">
        <v>0</v>
      </c>
      <c r="AU422" s="264">
        <v>0</v>
      </c>
      <c r="AV422" s="264">
        <v>0</v>
      </c>
      <c r="AW422" s="264">
        <v>0</v>
      </c>
      <c r="AX422" s="264">
        <v>0</v>
      </c>
      <c r="AY422" s="264">
        <v>0</v>
      </c>
      <c r="AZ422" s="264">
        <v>0</v>
      </c>
      <c r="BA422" s="264">
        <v>0</v>
      </c>
      <c r="BB422" s="265">
        <v>0</v>
      </c>
    </row>
    <row r="423" spans="2:54" s="213" customFormat="1" ht="13.15" customHeight="1" x14ac:dyDescent="0.2">
      <c r="B423" s="251" t="s">
        <v>718</v>
      </c>
      <c r="C423" s="252"/>
      <c r="D423" s="253"/>
      <c r="E423" s="254" t="s">
        <v>1429</v>
      </c>
      <c r="F423" s="252"/>
      <c r="G423" s="252"/>
      <c r="H423" s="255" t="s">
        <v>1430</v>
      </c>
      <c r="I423" s="256">
        <v>38322</v>
      </c>
      <c r="J423" s="257">
        <v>10</v>
      </c>
      <c r="K423" s="258">
        <v>3591.288229842447</v>
      </c>
      <c r="L423" s="259">
        <v>3591.288229842447</v>
      </c>
      <c r="M423" s="259">
        <v>0</v>
      </c>
      <c r="N423" s="259">
        <v>0</v>
      </c>
      <c r="O423" s="259">
        <v>0</v>
      </c>
      <c r="P423" s="259">
        <v>0</v>
      </c>
      <c r="Q423" s="259">
        <v>0</v>
      </c>
      <c r="R423" s="259">
        <v>0</v>
      </c>
      <c r="S423" s="259">
        <v>0</v>
      </c>
      <c r="T423" s="260">
        <v>0</v>
      </c>
      <c r="U423" s="261">
        <v>0</v>
      </c>
      <c r="V423" s="259">
        <v>0</v>
      </c>
      <c r="W423" s="259">
        <v>0</v>
      </c>
      <c r="X423" s="259">
        <v>0</v>
      </c>
      <c r="Y423" s="259">
        <v>0</v>
      </c>
      <c r="Z423" s="259">
        <v>0</v>
      </c>
      <c r="AA423" s="259">
        <v>0</v>
      </c>
      <c r="AB423" s="259">
        <v>0</v>
      </c>
      <c r="AC423" s="259">
        <v>0</v>
      </c>
      <c r="AD423" s="259">
        <v>0</v>
      </c>
      <c r="AE423" s="262">
        <v>0</v>
      </c>
      <c r="AF423" s="258">
        <v>3591.288229842447</v>
      </c>
      <c r="AG423" s="259">
        <v>3591.288229842447</v>
      </c>
      <c r="AH423" s="259">
        <v>0</v>
      </c>
      <c r="AI423" s="259">
        <v>0</v>
      </c>
      <c r="AJ423" s="259">
        <v>0</v>
      </c>
      <c r="AK423" s="259">
        <v>0</v>
      </c>
      <c r="AL423" s="259">
        <v>0</v>
      </c>
      <c r="AM423" s="259">
        <v>0</v>
      </c>
      <c r="AN423" s="259">
        <v>0</v>
      </c>
      <c r="AO423" s="262">
        <v>0</v>
      </c>
      <c r="AP423" s="247"/>
      <c r="AQ423" s="263">
        <v>0</v>
      </c>
      <c r="AR423" s="264">
        <v>0</v>
      </c>
      <c r="AS423" s="264">
        <v>0</v>
      </c>
      <c r="AT423" s="264">
        <v>0</v>
      </c>
      <c r="AU423" s="264">
        <v>0</v>
      </c>
      <c r="AV423" s="264">
        <v>0</v>
      </c>
      <c r="AW423" s="264">
        <v>0</v>
      </c>
      <c r="AX423" s="264">
        <v>0</v>
      </c>
      <c r="AY423" s="264">
        <v>0</v>
      </c>
      <c r="AZ423" s="264">
        <v>0</v>
      </c>
      <c r="BA423" s="264">
        <v>0</v>
      </c>
      <c r="BB423" s="265">
        <v>0</v>
      </c>
    </row>
    <row r="424" spans="2:54" s="213" customFormat="1" ht="13.15" customHeight="1" x14ac:dyDescent="0.2">
      <c r="B424" s="251" t="s">
        <v>1402</v>
      </c>
      <c r="C424" s="252"/>
      <c r="D424" s="253"/>
      <c r="E424" s="254" t="s">
        <v>1425</v>
      </c>
      <c r="F424" s="252"/>
      <c r="G424" s="252"/>
      <c r="H424" s="255" t="s">
        <v>1431</v>
      </c>
      <c r="I424" s="256">
        <v>38322</v>
      </c>
      <c r="J424" s="257">
        <v>7</v>
      </c>
      <c r="K424" s="258">
        <v>6661.2604263206676</v>
      </c>
      <c r="L424" s="259">
        <v>5213.1603336422613</v>
      </c>
      <c r="M424" s="259">
        <v>0</v>
      </c>
      <c r="N424" s="259">
        <v>0</v>
      </c>
      <c r="O424" s="259">
        <v>1448.1000926784063</v>
      </c>
      <c r="P424" s="259">
        <v>0</v>
      </c>
      <c r="Q424" s="259">
        <v>0</v>
      </c>
      <c r="R424" s="259">
        <v>1448.1000926784063</v>
      </c>
      <c r="S424" s="259">
        <v>314.80436797356663</v>
      </c>
      <c r="T424" s="260">
        <v>1133.2957247048398</v>
      </c>
      <c r="U424" s="261">
        <v>0</v>
      </c>
      <c r="V424" s="259">
        <v>0</v>
      </c>
      <c r="W424" s="259">
        <v>0</v>
      </c>
      <c r="X424" s="259">
        <v>0</v>
      </c>
      <c r="Y424" s="259">
        <v>0</v>
      </c>
      <c r="Z424" s="259">
        <v>0</v>
      </c>
      <c r="AA424" s="259">
        <v>0</v>
      </c>
      <c r="AB424" s="259">
        <v>0</v>
      </c>
      <c r="AC424" s="259">
        <v>951.60863233152395</v>
      </c>
      <c r="AD424" s="259">
        <v>-951.60863233152395</v>
      </c>
      <c r="AE424" s="262">
        <v>951.60863233152395</v>
      </c>
      <c r="AF424" s="258">
        <v>6661.2604263206676</v>
      </c>
      <c r="AG424" s="259">
        <v>5213.1603336422613</v>
      </c>
      <c r="AH424" s="259">
        <v>0</v>
      </c>
      <c r="AI424" s="259">
        <v>0</v>
      </c>
      <c r="AJ424" s="259">
        <v>1448.1000926784063</v>
      </c>
      <c r="AK424" s="259">
        <v>0</v>
      </c>
      <c r="AL424" s="259">
        <v>0</v>
      </c>
      <c r="AM424" s="259">
        <v>1448.1000926784063</v>
      </c>
      <c r="AN424" s="259">
        <v>-636.80426435795732</v>
      </c>
      <c r="AO424" s="262">
        <v>2084.9043570363638</v>
      </c>
      <c r="AP424" s="247"/>
      <c r="AQ424" s="263">
        <v>2084.9043570155145</v>
      </c>
      <c r="AR424" s="264">
        <v>0</v>
      </c>
      <c r="AS424" s="264">
        <v>0</v>
      </c>
      <c r="AT424" s="264">
        <v>0</v>
      </c>
      <c r="AU424" s="264">
        <v>0</v>
      </c>
      <c r="AV424" s="264">
        <v>0</v>
      </c>
      <c r="AW424" s="264">
        <v>0</v>
      </c>
      <c r="AX424" s="264">
        <v>0</v>
      </c>
      <c r="AY424" s="264">
        <v>0</v>
      </c>
      <c r="AZ424" s="264">
        <v>0</v>
      </c>
      <c r="BA424" s="264">
        <v>0</v>
      </c>
      <c r="BB424" s="265">
        <v>0</v>
      </c>
    </row>
    <row r="425" spans="2:54" s="213" customFormat="1" ht="13.15" customHeight="1" x14ac:dyDescent="0.2">
      <c r="B425" s="251" t="s">
        <v>1402</v>
      </c>
      <c r="C425" s="252"/>
      <c r="D425" s="253"/>
      <c r="E425" s="254" t="s">
        <v>1427</v>
      </c>
      <c r="F425" s="252"/>
      <c r="G425" s="252"/>
      <c r="H425" s="255" t="s">
        <v>1432</v>
      </c>
      <c r="I425" s="256">
        <v>38322.041666666664</v>
      </c>
      <c r="J425" s="257">
        <v>7</v>
      </c>
      <c r="K425" s="258">
        <v>8755.213160333642</v>
      </c>
      <c r="L425" s="259">
        <v>8404.772937905469</v>
      </c>
      <c r="M425" s="259">
        <v>0</v>
      </c>
      <c r="N425" s="259">
        <v>0</v>
      </c>
      <c r="O425" s="259">
        <v>350.440222428173</v>
      </c>
      <c r="P425" s="259">
        <v>0</v>
      </c>
      <c r="Q425" s="259">
        <v>0</v>
      </c>
      <c r="R425" s="259">
        <v>350.440222428173</v>
      </c>
      <c r="S425" s="259">
        <v>14.026882869271894</v>
      </c>
      <c r="T425" s="260">
        <v>336.4133395589011</v>
      </c>
      <c r="U425" s="261">
        <v>0</v>
      </c>
      <c r="V425" s="259">
        <v>0</v>
      </c>
      <c r="W425" s="259">
        <v>0</v>
      </c>
      <c r="X425" s="259">
        <v>0</v>
      </c>
      <c r="Y425" s="259">
        <v>0</v>
      </c>
      <c r="Z425" s="259">
        <v>0</v>
      </c>
      <c r="AA425" s="259">
        <v>0</v>
      </c>
      <c r="AB425" s="259">
        <v>0</v>
      </c>
      <c r="AC425" s="259">
        <v>1250.7447371905203</v>
      </c>
      <c r="AD425" s="259">
        <v>-1250.7447371905203</v>
      </c>
      <c r="AE425" s="262">
        <v>1250.7447371905203</v>
      </c>
      <c r="AF425" s="258">
        <v>8755.213160333642</v>
      </c>
      <c r="AG425" s="259">
        <v>8404.772937905469</v>
      </c>
      <c r="AH425" s="259">
        <v>0</v>
      </c>
      <c r="AI425" s="259">
        <v>0</v>
      </c>
      <c r="AJ425" s="259">
        <v>350.440222428173</v>
      </c>
      <c r="AK425" s="259">
        <v>0</v>
      </c>
      <c r="AL425" s="259">
        <v>0</v>
      </c>
      <c r="AM425" s="259">
        <v>350.440222428173</v>
      </c>
      <c r="AN425" s="259">
        <v>-1236.7178543212483</v>
      </c>
      <c r="AO425" s="262">
        <v>1587.1580767494213</v>
      </c>
      <c r="AP425" s="247"/>
      <c r="AQ425" s="263">
        <v>1587.1580767335497</v>
      </c>
      <c r="AR425" s="264">
        <v>0</v>
      </c>
      <c r="AS425" s="264">
        <v>0</v>
      </c>
      <c r="AT425" s="264">
        <v>0</v>
      </c>
      <c r="AU425" s="264">
        <v>0</v>
      </c>
      <c r="AV425" s="264">
        <v>0</v>
      </c>
      <c r="AW425" s="264">
        <v>0</v>
      </c>
      <c r="AX425" s="264">
        <v>0</v>
      </c>
      <c r="AY425" s="264">
        <v>0</v>
      </c>
      <c r="AZ425" s="264">
        <v>0</v>
      </c>
      <c r="BA425" s="264">
        <v>0</v>
      </c>
      <c r="BB425" s="265">
        <v>0</v>
      </c>
    </row>
    <row r="426" spans="2:54" s="213" customFormat="1" ht="13.15" customHeight="1" x14ac:dyDescent="0.2">
      <c r="B426" s="251" t="s">
        <v>718</v>
      </c>
      <c r="C426" s="252"/>
      <c r="D426" s="253"/>
      <c r="E426" s="254" t="s">
        <v>1423</v>
      </c>
      <c r="F426" s="252"/>
      <c r="G426" s="252"/>
      <c r="H426" s="255" t="s">
        <v>1433</v>
      </c>
      <c r="I426" s="256">
        <v>38322</v>
      </c>
      <c r="J426" s="257">
        <v>10</v>
      </c>
      <c r="K426" s="258">
        <v>2444.6825764596852</v>
      </c>
      <c r="L426" s="259">
        <v>2444.6825764596852</v>
      </c>
      <c r="M426" s="259">
        <v>0</v>
      </c>
      <c r="N426" s="259">
        <v>0</v>
      </c>
      <c r="O426" s="259">
        <v>0</v>
      </c>
      <c r="P426" s="259">
        <v>0</v>
      </c>
      <c r="Q426" s="259">
        <v>0</v>
      </c>
      <c r="R426" s="259">
        <v>0</v>
      </c>
      <c r="S426" s="259">
        <v>0</v>
      </c>
      <c r="T426" s="260">
        <v>0</v>
      </c>
      <c r="U426" s="261">
        <v>0</v>
      </c>
      <c r="V426" s="259">
        <v>0</v>
      </c>
      <c r="W426" s="259">
        <v>0</v>
      </c>
      <c r="X426" s="259">
        <v>0</v>
      </c>
      <c r="Y426" s="259">
        <v>0</v>
      </c>
      <c r="Z426" s="259">
        <v>0</v>
      </c>
      <c r="AA426" s="259">
        <v>0</v>
      </c>
      <c r="AB426" s="259">
        <v>0</v>
      </c>
      <c r="AC426" s="259">
        <v>0</v>
      </c>
      <c r="AD426" s="259">
        <v>0</v>
      </c>
      <c r="AE426" s="262">
        <v>0</v>
      </c>
      <c r="AF426" s="258">
        <v>2444.6825764596852</v>
      </c>
      <c r="AG426" s="259">
        <v>2444.6825764596852</v>
      </c>
      <c r="AH426" s="259">
        <v>0</v>
      </c>
      <c r="AI426" s="259">
        <v>0</v>
      </c>
      <c r="AJ426" s="259">
        <v>0</v>
      </c>
      <c r="AK426" s="259">
        <v>0</v>
      </c>
      <c r="AL426" s="259">
        <v>0</v>
      </c>
      <c r="AM426" s="259">
        <v>0</v>
      </c>
      <c r="AN426" s="259">
        <v>0</v>
      </c>
      <c r="AO426" s="262">
        <v>0</v>
      </c>
      <c r="AP426" s="247"/>
      <c r="AQ426" s="263">
        <v>0</v>
      </c>
      <c r="AR426" s="264">
        <v>0</v>
      </c>
      <c r="AS426" s="264">
        <v>0</v>
      </c>
      <c r="AT426" s="264">
        <v>0</v>
      </c>
      <c r="AU426" s="264">
        <v>0</v>
      </c>
      <c r="AV426" s="264">
        <v>0</v>
      </c>
      <c r="AW426" s="264">
        <v>0</v>
      </c>
      <c r="AX426" s="264">
        <v>0</v>
      </c>
      <c r="AY426" s="264">
        <v>0</v>
      </c>
      <c r="AZ426" s="264">
        <v>0</v>
      </c>
      <c r="BA426" s="264">
        <v>0</v>
      </c>
      <c r="BB426" s="265">
        <v>0</v>
      </c>
    </row>
    <row r="427" spans="2:54" s="213" customFormat="1" ht="13.15" customHeight="1" x14ac:dyDescent="0.2">
      <c r="B427" s="251" t="s">
        <v>1402</v>
      </c>
      <c r="C427" s="252"/>
      <c r="D427" s="253"/>
      <c r="E427" s="254" t="s">
        <v>1425</v>
      </c>
      <c r="F427" s="252"/>
      <c r="G427" s="252"/>
      <c r="H427" s="255" t="s">
        <v>1434</v>
      </c>
      <c r="I427" s="256">
        <v>38322</v>
      </c>
      <c r="J427" s="257">
        <v>7</v>
      </c>
      <c r="K427" s="258">
        <v>5213.1603336422613</v>
      </c>
      <c r="L427" s="259">
        <v>5213.1603336422613</v>
      </c>
      <c r="M427" s="259">
        <v>0</v>
      </c>
      <c r="N427" s="259">
        <v>0</v>
      </c>
      <c r="O427" s="259">
        <v>0</v>
      </c>
      <c r="P427" s="259">
        <v>0</v>
      </c>
      <c r="Q427" s="259">
        <v>0</v>
      </c>
      <c r="R427" s="259">
        <v>0</v>
      </c>
      <c r="S427" s="259">
        <v>0</v>
      </c>
      <c r="T427" s="260">
        <v>0</v>
      </c>
      <c r="U427" s="261">
        <v>0</v>
      </c>
      <c r="V427" s="259">
        <v>0</v>
      </c>
      <c r="W427" s="259">
        <v>0</v>
      </c>
      <c r="X427" s="259">
        <v>0</v>
      </c>
      <c r="Y427" s="259">
        <v>0</v>
      </c>
      <c r="Z427" s="259">
        <v>0</v>
      </c>
      <c r="AA427" s="259">
        <v>0</v>
      </c>
      <c r="AB427" s="259">
        <v>0</v>
      </c>
      <c r="AC427" s="259">
        <v>0</v>
      </c>
      <c r="AD427" s="259">
        <v>0</v>
      </c>
      <c r="AE427" s="262">
        <v>0</v>
      </c>
      <c r="AF427" s="258">
        <v>5213.1603336422613</v>
      </c>
      <c r="AG427" s="259">
        <v>5213.1603336422613</v>
      </c>
      <c r="AH427" s="259">
        <v>0</v>
      </c>
      <c r="AI427" s="259">
        <v>0</v>
      </c>
      <c r="AJ427" s="259">
        <v>0</v>
      </c>
      <c r="AK427" s="259">
        <v>0</v>
      </c>
      <c r="AL427" s="259">
        <v>0</v>
      </c>
      <c r="AM427" s="259">
        <v>0</v>
      </c>
      <c r="AN427" s="259">
        <v>0</v>
      </c>
      <c r="AO427" s="262">
        <v>0</v>
      </c>
      <c r="AP427" s="247"/>
      <c r="AQ427" s="263">
        <v>0</v>
      </c>
      <c r="AR427" s="264">
        <v>0</v>
      </c>
      <c r="AS427" s="264">
        <v>0</v>
      </c>
      <c r="AT427" s="264">
        <v>0</v>
      </c>
      <c r="AU427" s="264">
        <v>0</v>
      </c>
      <c r="AV427" s="264">
        <v>0</v>
      </c>
      <c r="AW427" s="264">
        <v>0</v>
      </c>
      <c r="AX427" s="264">
        <v>0</v>
      </c>
      <c r="AY427" s="264">
        <v>0</v>
      </c>
      <c r="AZ427" s="264">
        <v>0</v>
      </c>
      <c r="BA427" s="264">
        <v>0</v>
      </c>
      <c r="BB427" s="265">
        <v>0</v>
      </c>
    </row>
    <row r="428" spans="2:54" s="213" customFormat="1" ht="13.15" customHeight="1" x14ac:dyDescent="0.2">
      <c r="B428" s="251" t="s">
        <v>1402</v>
      </c>
      <c r="C428" s="252"/>
      <c r="D428" s="253"/>
      <c r="E428" s="254" t="s">
        <v>1427</v>
      </c>
      <c r="F428" s="252"/>
      <c r="G428" s="252"/>
      <c r="H428" s="255" t="s">
        <v>1435</v>
      </c>
      <c r="I428" s="256">
        <v>38322</v>
      </c>
      <c r="J428" s="257">
        <v>7</v>
      </c>
      <c r="K428" s="258">
        <v>7561.9786839666358</v>
      </c>
      <c r="L428" s="259">
        <v>7561.9786839666358</v>
      </c>
      <c r="M428" s="259">
        <v>0</v>
      </c>
      <c r="N428" s="259">
        <v>0</v>
      </c>
      <c r="O428" s="259">
        <v>0</v>
      </c>
      <c r="P428" s="259">
        <v>0</v>
      </c>
      <c r="Q428" s="259">
        <v>0</v>
      </c>
      <c r="R428" s="259">
        <v>0</v>
      </c>
      <c r="S428" s="259">
        <v>0</v>
      </c>
      <c r="T428" s="260">
        <v>0</v>
      </c>
      <c r="U428" s="261">
        <v>0</v>
      </c>
      <c r="V428" s="259">
        <v>0</v>
      </c>
      <c r="W428" s="259">
        <v>0</v>
      </c>
      <c r="X428" s="259">
        <v>0</v>
      </c>
      <c r="Y428" s="259">
        <v>0</v>
      </c>
      <c r="Z428" s="259">
        <v>0</v>
      </c>
      <c r="AA428" s="259">
        <v>0</v>
      </c>
      <c r="AB428" s="259">
        <v>0</v>
      </c>
      <c r="AC428" s="259">
        <v>0</v>
      </c>
      <c r="AD428" s="259">
        <v>0</v>
      </c>
      <c r="AE428" s="262">
        <v>0</v>
      </c>
      <c r="AF428" s="258">
        <v>7561.9786839666358</v>
      </c>
      <c r="AG428" s="259">
        <v>7561.9786839666358</v>
      </c>
      <c r="AH428" s="259">
        <v>0</v>
      </c>
      <c r="AI428" s="259">
        <v>0</v>
      </c>
      <c r="AJ428" s="259">
        <v>0</v>
      </c>
      <c r="AK428" s="259">
        <v>0</v>
      </c>
      <c r="AL428" s="259">
        <v>0</v>
      </c>
      <c r="AM428" s="259">
        <v>0</v>
      </c>
      <c r="AN428" s="259">
        <v>0</v>
      </c>
      <c r="AO428" s="262">
        <v>0</v>
      </c>
      <c r="AP428" s="247"/>
      <c r="AQ428" s="263">
        <v>0</v>
      </c>
      <c r="AR428" s="264">
        <v>0</v>
      </c>
      <c r="AS428" s="264">
        <v>0</v>
      </c>
      <c r="AT428" s="264">
        <v>0</v>
      </c>
      <c r="AU428" s="264">
        <v>0</v>
      </c>
      <c r="AV428" s="264">
        <v>0</v>
      </c>
      <c r="AW428" s="264">
        <v>0</v>
      </c>
      <c r="AX428" s="264">
        <v>0</v>
      </c>
      <c r="AY428" s="264">
        <v>0</v>
      </c>
      <c r="AZ428" s="264">
        <v>0</v>
      </c>
      <c r="BA428" s="264">
        <v>0</v>
      </c>
      <c r="BB428" s="265">
        <v>0</v>
      </c>
    </row>
    <row r="429" spans="2:54" s="213" customFormat="1" ht="13.15" customHeight="1" x14ac:dyDescent="0.2">
      <c r="B429" s="251" t="s">
        <v>718</v>
      </c>
      <c r="C429" s="252"/>
      <c r="D429" s="253"/>
      <c r="E429" s="254" t="s">
        <v>1436</v>
      </c>
      <c r="F429" s="252"/>
      <c r="G429" s="252"/>
      <c r="H429" s="255" t="s">
        <v>1437</v>
      </c>
      <c r="I429" s="256">
        <v>38489</v>
      </c>
      <c r="J429" s="257">
        <v>10</v>
      </c>
      <c r="K429" s="258">
        <v>2887.1177015755329</v>
      </c>
      <c r="L429" s="259">
        <v>0</v>
      </c>
      <c r="M429" s="259">
        <v>0</v>
      </c>
      <c r="N429" s="259">
        <v>0</v>
      </c>
      <c r="O429" s="259">
        <v>2887.1177015755329</v>
      </c>
      <c r="P429" s="259">
        <v>0</v>
      </c>
      <c r="Q429" s="259">
        <v>0</v>
      </c>
      <c r="R429" s="259">
        <v>2887.1177015755329</v>
      </c>
      <c r="S429" s="259">
        <v>2887.1177015755329</v>
      </c>
      <c r="T429" s="260">
        <v>0</v>
      </c>
      <c r="U429" s="261">
        <v>0</v>
      </c>
      <c r="V429" s="259">
        <v>0</v>
      </c>
      <c r="W429" s="259">
        <v>0</v>
      </c>
      <c r="X429" s="259">
        <v>0</v>
      </c>
      <c r="Y429" s="259">
        <v>0</v>
      </c>
      <c r="Z429" s="259">
        <v>0</v>
      </c>
      <c r="AA429" s="259">
        <v>0</v>
      </c>
      <c r="AB429" s="259">
        <v>0</v>
      </c>
      <c r="AC429" s="259">
        <v>0</v>
      </c>
      <c r="AD429" s="259">
        <v>0</v>
      </c>
      <c r="AE429" s="262">
        <v>0</v>
      </c>
      <c r="AF429" s="258">
        <v>2887.1177015755329</v>
      </c>
      <c r="AG429" s="259">
        <v>0</v>
      </c>
      <c r="AH429" s="259">
        <v>0</v>
      </c>
      <c r="AI429" s="259">
        <v>0</v>
      </c>
      <c r="AJ429" s="259">
        <v>2887.1177015755329</v>
      </c>
      <c r="AK429" s="259">
        <v>0</v>
      </c>
      <c r="AL429" s="259">
        <v>0</v>
      </c>
      <c r="AM429" s="259">
        <v>2887.1177015755329</v>
      </c>
      <c r="AN429" s="259">
        <v>2887.1177015755329</v>
      </c>
      <c r="AO429" s="262">
        <v>0</v>
      </c>
      <c r="AP429" s="247"/>
      <c r="AQ429" s="263">
        <v>0</v>
      </c>
      <c r="AR429" s="264">
        <v>0</v>
      </c>
      <c r="AS429" s="264">
        <v>0</v>
      </c>
      <c r="AT429" s="264">
        <v>0</v>
      </c>
      <c r="AU429" s="264">
        <v>0</v>
      </c>
      <c r="AV429" s="264">
        <v>0</v>
      </c>
      <c r="AW429" s="264">
        <v>0</v>
      </c>
      <c r="AX429" s="264">
        <v>0</v>
      </c>
      <c r="AY429" s="264">
        <v>0</v>
      </c>
      <c r="AZ429" s="264">
        <v>0</v>
      </c>
      <c r="BA429" s="264">
        <v>0</v>
      </c>
      <c r="BB429" s="265">
        <v>0</v>
      </c>
    </row>
    <row r="430" spans="2:54" s="213" customFormat="1" ht="13.15" customHeight="1" x14ac:dyDescent="0.2">
      <c r="B430" s="251" t="s">
        <v>1438</v>
      </c>
      <c r="C430" s="252"/>
      <c r="D430" s="253"/>
      <c r="E430" s="254" t="s">
        <v>1439</v>
      </c>
      <c r="F430" s="252"/>
      <c r="G430" s="252"/>
      <c r="H430" s="255" t="s">
        <v>1440</v>
      </c>
      <c r="I430" s="256">
        <v>38534</v>
      </c>
      <c r="J430" s="257">
        <v>16</v>
      </c>
      <c r="K430" s="258">
        <v>17925.272242817424</v>
      </c>
      <c r="L430" s="259">
        <v>17925.272242817424</v>
      </c>
      <c r="M430" s="259">
        <v>0</v>
      </c>
      <c r="N430" s="259">
        <v>0</v>
      </c>
      <c r="O430" s="259">
        <v>0</v>
      </c>
      <c r="P430" s="259">
        <v>0</v>
      </c>
      <c r="Q430" s="259">
        <v>0</v>
      </c>
      <c r="R430" s="259">
        <v>0</v>
      </c>
      <c r="S430" s="259">
        <v>0</v>
      </c>
      <c r="T430" s="260">
        <v>0</v>
      </c>
      <c r="U430" s="261">
        <v>0</v>
      </c>
      <c r="V430" s="259">
        <v>0</v>
      </c>
      <c r="W430" s="259">
        <v>0</v>
      </c>
      <c r="X430" s="259">
        <v>0</v>
      </c>
      <c r="Y430" s="259">
        <v>0</v>
      </c>
      <c r="Z430" s="259">
        <v>0</v>
      </c>
      <c r="AA430" s="259">
        <v>0</v>
      </c>
      <c r="AB430" s="259">
        <v>0</v>
      </c>
      <c r="AC430" s="259">
        <v>0</v>
      </c>
      <c r="AD430" s="259">
        <v>0</v>
      </c>
      <c r="AE430" s="262">
        <v>0</v>
      </c>
      <c r="AF430" s="258">
        <v>17925.272242817424</v>
      </c>
      <c r="AG430" s="259">
        <v>17925.272242817424</v>
      </c>
      <c r="AH430" s="259">
        <v>0</v>
      </c>
      <c r="AI430" s="259">
        <v>0</v>
      </c>
      <c r="AJ430" s="259">
        <v>0</v>
      </c>
      <c r="AK430" s="259">
        <v>0</v>
      </c>
      <c r="AL430" s="259">
        <v>0</v>
      </c>
      <c r="AM430" s="259">
        <v>0</v>
      </c>
      <c r="AN430" s="259">
        <v>0</v>
      </c>
      <c r="AO430" s="262">
        <v>0</v>
      </c>
      <c r="AP430" s="247"/>
      <c r="AQ430" s="263">
        <v>0</v>
      </c>
      <c r="AR430" s="264">
        <v>0</v>
      </c>
      <c r="AS430" s="264">
        <v>0</v>
      </c>
      <c r="AT430" s="264">
        <v>0</v>
      </c>
      <c r="AU430" s="264">
        <v>0</v>
      </c>
      <c r="AV430" s="264">
        <v>0</v>
      </c>
      <c r="AW430" s="264">
        <v>0</v>
      </c>
      <c r="AX430" s="264">
        <v>0</v>
      </c>
      <c r="AY430" s="264">
        <v>0</v>
      </c>
      <c r="AZ430" s="264">
        <v>0</v>
      </c>
      <c r="BA430" s="264">
        <v>0</v>
      </c>
      <c r="BB430" s="265">
        <v>0</v>
      </c>
    </row>
    <row r="431" spans="2:54" s="213" customFormat="1" ht="13.15" customHeight="1" x14ac:dyDescent="0.2">
      <c r="B431" s="251" t="s">
        <v>1438</v>
      </c>
      <c r="C431" s="252"/>
      <c r="D431" s="253"/>
      <c r="E431" s="254" t="s">
        <v>1441</v>
      </c>
      <c r="F431" s="252"/>
      <c r="G431" s="252"/>
      <c r="H431" s="255" t="s">
        <v>1442</v>
      </c>
      <c r="I431" s="256">
        <v>38534</v>
      </c>
      <c r="J431" s="257">
        <v>16</v>
      </c>
      <c r="K431" s="258">
        <v>12392.055722891568</v>
      </c>
      <c r="L431" s="259">
        <v>12392.055722891568</v>
      </c>
      <c r="M431" s="259">
        <v>0</v>
      </c>
      <c r="N431" s="259">
        <v>0</v>
      </c>
      <c r="O431" s="259">
        <v>0</v>
      </c>
      <c r="P431" s="259">
        <v>0</v>
      </c>
      <c r="Q431" s="259">
        <v>0</v>
      </c>
      <c r="R431" s="259">
        <v>0</v>
      </c>
      <c r="S431" s="259">
        <v>0</v>
      </c>
      <c r="T431" s="260">
        <v>0</v>
      </c>
      <c r="U431" s="261">
        <v>0</v>
      </c>
      <c r="V431" s="259">
        <v>0</v>
      </c>
      <c r="W431" s="259">
        <v>0</v>
      </c>
      <c r="X431" s="259">
        <v>0</v>
      </c>
      <c r="Y431" s="259">
        <v>0</v>
      </c>
      <c r="Z431" s="259">
        <v>0</v>
      </c>
      <c r="AA431" s="259">
        <v>0</v>
      </c>
      <c r="AB431" s="259">
        <v>0</v>
      </c>
      <c r="AC431" s="259">
        <v>0</v>
      </c>
      <c r="AD431" s="259">
        <v>0</v>
      </c>
      <c r="AE431" s="262">
        <v>0</v>
      </c>
      <c r="AF431" s="258">
        <v>12392.055722891568</v>
      </c>
      <c r="AG431" s="259">
        <v>12392.055722891568</v>
      </c>
      <c r="AH431" s="259">
        <v>0</v>
      </c>
      <c r="AI431" s="259">
        <v>0</v>
      </c>
      <c r="AJ431" s="259">
        <v>0</v>
      </c>
      <c r="AK431" s="259">
        <v>0</v>
      </c>
      <c r="AL431" s="259">
        <v>0</v>
      </c>
      <c r="AM431" s="259">
        <v>0</v>
      </c>
      <c r="AN431" s="259">
        <v>0</v>
      </c>
      <c r="AO431" s="262">
        <v>0</v>
      </c>
      <c r="AP431" s="247"/>
      <c r="AQ431" s="263">
        <v>0</v>
      </c>
      <c r="AR431" s="264">
        <v>0</v>
      </c>
      <c r="AS431" s="264">
        <v>0</v>
      </c>
      <c r="AT431" s="264">
        <v>0</v>
      </c>
      <c r="AU431" s="264">
        <v>0</v>
      </c>
      <c r="AV431" s="264">
        <v>0</v>
      </c>
      <c r="AW431" s="264">
        <v>0</v>
      </c>
      <c r="AX431" s="264">
        <v>0</v>
      </c>
      <c r="AY431" s="264">
        <v>0</v>
      </c>
      <c r="AZ431" s="264">
        <v>0</v>
      </c>
      <c r="BA431" s="264">
        <v>0</v>
      </c>
      <c r="BB431" s="265">
        <v>0</v>
      </c>
    </row>
    <row r="432" spans="2:54" s="213" customFormat="1" ht="13.15" customHeight="1" x14ac:dyDescent="0.2">
      <c r="B432" s="251" t="s">
        <v>1438</v>
      </c>
      <c r="C432" s="252"/>
      <c r="D432" s="253"/>
      <c r="E432" s="254" t="s">
        <v>1443</v>
      </c>
      <c r="F432" s="252"/>
      <c r="G432" s="252"/>
      <c r="H432" s="255" t="s">
        <v>1444</v>
      </c>
      <c r="I432" s="256">
        <v>38534</v>
      </c>
      <c r="J432" s="257">
        <v>16</v>
      </c>
      <c r="K432" s="258">
        <v>18628.455166821132</v>
      </c>
      <c r="L432" s="259">
        <v>18628.455166821132</v>
      </c>
      <c r="M432" s="259">
        <v>0</v>
      </c>
      <c r="N432" s="259">
        <v>0</v>
      </c>
      <c r="O432" s="259">
        <v>0</v>
      </c>
      <c r="P432" s="259">
        <v>0</v>
      </c>
      <c r="Q432" s="259">
        <v>0</v>
      </c>
      <c r="R432" s="259">
        <v>0</v>
      </c>
      <c r="S432" s="259">
        <v>0</v>
      </c>
      <c r="T432" s="260">
        <v>0</v>
      </c>
      <c r="U432" s="261">
        <v>0</v>
      </c>
      <c r="V432" s="259">
        <v>0</v>
      </c>
      <c r="W432" s="259">
        <v>0</v>
      </c>
      <c r="X432" s="259">
        <v>0</v>
      </c>
      <c r="Y432" s="259">
        <v>0</v>
      </c>
      <c r="Z432" s="259">
        <v>0</v>
      </c>
      <c r="AA432" s="259">
        <v>0</v>
      </c>
      <c r="AB432" s="259">
        <v>0</v>
      </c>
      <c r="AC432" s="259">
        <v>0</v>
      </c>
      <c r="AD432" s="259">
        <v>0</v>
      </c>
      <c r="AE432" s="262">
        <v>0</v>
      </c>
      <c r="AF432" s="258">
        <v>18628.455166821132</v>
      </c>
      <c r="AG432" s="259">
        <v>18628.455166821132</v>
      </c>
      <c r="AH432" s="259">
        <v>0</v>
      </c>
      <c r="AI432" s="259">
        <v>0</v>
      </c>
      <c r="AJ432" s="259">
        <v>0</v>
      </c>
      <c r="AK432" s="259">
        <v>0</v>
      </c>
      <c r="AL432" s="259">
        <v>0</v>
      </c>
      <c r="AM432" s="259">
        <v>0</v>
      </c>
      <c r="AN432" s="259">
        <v>0</v>
      </c>
      <c r="AO432" s="262">
        <v>0</v>
      </c>
      <c r="AP432" s="247"/>
      <c r="AQ432" s="263">
        <v>0</v>
      </c>
      <c r="AR432" s="264">
        <v>0</v>
      </c>
      <c r="AS432" s="264">
        <v>0</v>
      </c>
      <c r="AT432" s="264">
        <v>0</v>
      </c>
      <c r="AU432" s="264">
        <v>0</v>
      </c>
      <c r="AV432" s="264">
        <v>0</v>
      </c>
      <c r="AW432" s="264">
        <v>0</v>
      </c>
      <c r="AX432" s="264">
        <v>0</v>
      </c>
      <c r="AY432" s="264">
        <v>0</v>
      </c>
      <c r="AZ432" s="264">
        <v>0</v>
      </c>
      <c r="BA432" s="264">
        <v>0</v>
      </c>
      <c r="BB432" s="265">
        <v>0</v>
      </c>
    </row>
    <row r="433" spans="2:54" s="213" customFormat="1" ht="13.15" customHeight="1" x14ac:dyDescent="0.2">
      <c r="B433" s="251" t="s">
        <v>718</v>
      </c>
      <c r="C433" s="252"/>
      <c r="D433" s="253"/>
      <c r="E433" s="254" t="s">
        <v>1445</v>
      </c>
      <c r="F433" s="252"/>
      <c r="G433" s="252"/>
      <c r="H433" s="255" t="s">
        <v>1446</v>
      </c>
      <c r="I433" s="256">
        <v>38353</v>
      </c>
      <c r="J433" s="257">
        <v>10</v>
      </c>
      <c r="K433" s="258">
        <v>710.032437442076</v>
      </c>
      <c r="L433" s="259">
        <v>710.032437442076</v>
      </c>
      <c r="M433" s="259">
        <v>0</v>
      </c>
      <c r="N433" s="259">
        <v>0</v>
      </c>
      <c r="O433" s="259">
        <v>0</v>
      </c>
      <c r="P433" s="259">
        <v>0</v>
      </c>
      <c r="Q433" s="259">
        <v>0</v>
      </c>
      <c r="R433" s="259">
        <v>0</v>
      </c>
      <c r="S433" s="259">
        <v>0</v>
      </c>
      <c r="T433" s="260">
        <v>0</v>
      </c>
      <c r="U433" s="261">
        <v>0</v>
      </c>
      <c r="V433" s="259">
        <v>0</v>
      </c>
      <c r="W433" s="259">
        <v>0</v>
      </c>
      <c r="X433" s="259">
        <v>0</v>
      </c>
      <c r="Y433" s="259">
        <v>0</v>
      </c>
      <c r="Z433" s="259">
        <v>0</v>
      </c>
      <c r="AA433" s="259">
        <v>0</v>
      </c>
      <c r="AB433" s="259">
        <v>0</v>
      </c>
      <c r="AC433" s="259">
        <v>0</v>
      </c>
      <c r="AD433" s="259">
        <v>0</v>
      </c>
      <c r="AE433" s="262">
        <v>0</v>
      </c>
      <c r="AF433" s="258">
        <v>710.032437442076</v>
      </c>
      <c r="AG433" s="259">
        <v>710.032437442076</v>
      </c>
      <c r="AH433" s="259">
        <v>0</v>
      </c>
      <c r="AI433" s="259">
        <v>0</v>
      </c>
      <c r="AJ433" s="259">
        <v>0</v>
      </c>
      <c r="AK433" s="259">
        <v>0</v>
      </c>
      <c r="AL433" s="259">
        <v>0</v>
      </c>
      <c r="AM433" s="259">
        <v>0</v>
      </c>
      <c r="AN433" s="259">
        <v>0</v>
      </c>
      <c r="AO433" s="262">
        <v>0</v>
      </c>
      <c r="AP433" s="247"/>
      <c r="AQ433" s="263">
        <v>0</v>
      </c>
      <c r="AR433" s="264">
        <v>0</v>
      </c>
      <c r="AS433" s="264">
        <v>0</v>
      </c>
      <c r="AT433" s="264">
        <v>0</v>
      </c>
      <c r="AU433" s="264">
        <v>0</v>
      </c>
      <c r="AV433" s="264">
        <v>0</v>
      </c>
      <c r="AW433" s="264">
        <v>0</v>
      </c>
      <c r="AX433" s="264">
        <v>0</v>
      </c>
      <c r="AY433" s="264">
        <v>0</v>
      </c>
      <c r="AZ433" s="264">
        <v>0</v>
      </c>
      <c r="BA433" s="264">
        <v>0</v>
      </c>
      <c r="BB433" s="265">
        <v>0</v>
      </c>
    </row>
    <row r="434" spans="2:54" s="213" customFormat="1" ht="13.15" customHeight="1" x14ac:dyDescent="0.2">
      <c r="B434" s="251" t="s">
        <v>718</v>
      </c>
      <c r="C434" s="252"/>
      <c r="D434" s="253"/>
      <c r="E434" s="254" t="s">
        <v>1447</v>
      </c>
      <c r="F434" s="252"/>
      <c r="G434" s="252"/>
      <c r="H434" s="255" t="s">
        <v>1448</v>
      </c>
      <c r="I434" s="256">
        <v>38504</v>
      </c>
      <c r="J434" s="257">
        <v>10</v>
      </c>
      <c r="K434" s="258">
        <v>3952.8266913809084</v>
      </c>
      <c r="L434" s="259">
        <v>3952.8266913809084</v>
      </c>
      <c r="M434" s="259">
        <v>0</v>
      </c>
      <c r="N434" s="259">
        <v>0</v>
      </c>
      <c r="O434" s="259">
        <v>0</v>
      </c>
      <c r="P434" s="259">
        <v>0</v>
      </c>
      <c r="Q434" s="259">
        <v>0</v>
      </c>
      <c r="R434" s="259">
        <v>0</v>
      </c>
      <c r="S434" s="259">
        <v>0</v>
      </c>
      <c r="T434" s="260">
        <v>0</v>
      </c>
      <c r="U434" s="261">
        <v>0</v>
      </c>
      <c r="V434" s="259">
        <v>0</v>
      </c>
      <c r="W434" s="259">
        <v>0</v>
      </c>
      <c r="X434" s="259">
        <v>0</v>
      </c>
      <c r="Y434" s="259">
        <v>0</v>
      </c>
      <c r="Z434" s="259">
        <v>0</v>
      </c>
      <c r="AA434" s="259">
        <v>0</v>
      </c>
      <c r="AB434" s="259">
        <v>0</v>
      </c>
      <c r="AC434" s="259">
        <v>0</v>
      </c>
      <c r="AD434" s="259">
        <v>0</v>
      </c>
      <c r="AE434" s="262">
        <v>0</v>
      </c>
      <c r="AF434" s="258">
        <v>3952.8266913809084</v>
      </c>
      <c r="AG434" s="259">
        <v>3952.8266913809084</v>
      </c>
      <c r="AH434" s="259">
        <v>0</v>
      </c>
      <c r="AI434" s="259">
        <v>0</v>
      </c>
      <c r="AJ434" s="259">
        <v>0</v>
      </c>
      <c r="AK434" s="259">
        <v>0</v>
      </c>
      <c r="AL434" s="259">
        <v>0</v>
      </c>
      <c r="AM434" s="259">
        <v>0</v>
      </c>
      <c r="AN434" s="259">
        <v>0</v>
      </c>
      <c r="AO434" s="262">
        <v>0</v>
      </c>
      <c r="AP434" s="247"/>
      <c r="AQ434" s="263">
        <v>0</v>
      </c>
      <c r="AR434" s="264">
        <v>0</v>
      </c>
      <c r="AS434" s="264">
        <v>0</v>
      </c>
      <c r="AT434" s="264">
        <v>0</v>
      </c>
      <c r="AU434" s="264">
        <v>0</v>
      </c>
      <c r="AV434" s="264">
        <v>0</v>
      </c>
      <c r="AW434" s="264">
        <v>0</v>
      </c>
      <c r="AX434" s="264">
        <v>0</v>
      </c>
      <c r="AY434" s="264">
        <v>0</v>
      </c>
      <c r="AZ434" s="264">
        <v>0</v>
      </c>
      <c r="BA434" s="264">
        <v>0</v>
      </c>
      <c r="BB434" s="265">
        <v>0</v>
      </c>
    </row>
    <row r="435" spans="2:54" s="213" customFormat="1" ht="13.15" customHeight="1" x14ac:dyDescent="0.2">
      <c r="B435" s="251" t="s">
        <v>863</v>
      </c>
      <c r="C435" s="252"/>
      <c r="D435" s="253"/>
      <c r="E435" s="254" t="s">
        <v>1449</v>
      </c>
      <c r="F435" s="252"/>
      <c r="G435" s="252"/>
      <c r="H435" s="255" t="s">
        <v>1450</v>
      </c>
      <c r="I435" s="256">
        <v>38626</v>
      </c>
      <c r="J435" s="257">
        <v>7</v>
      </c>
      <c r="K435" s="258">
        <v>3705.3985171455051</v>
      </c>
      <c r="L435" s="259">
        <v>3705.3985171455051</v>
      </c>
      <c r="M435" s="259">
        <v>0</v>
      </c>
      <c r="N435" s="259">
        <v>0</v>
      </c>
      <c r="O435" s="259">
        <v>0</v>
      </c>
      <c r="P435" s="259">
        <v>0</v>
      </c>
      <c r="Q435" s="259">
        <v>0</v>
      </c>
      <c r="R435" s="259">
        <v>0</v>
      </c>
      <c r="S435" s="259">
        <v>0</v>
      </c>
      <c r="T435" s="260">
        <v>0</v>
      </c>
      <c r="U435" s="261">
        <v>0</v>
      </c>
      <c r="V435" s="259">
        <v>0</v>
      </c>
      <c r="W435" s="259">
        <v>0</v>
      </c>
      <c r="X435" s="259">
        <v>0</v>
      </c>
      <c r="Y435" s="259">
        <v>0</v>
      </c>
      <c r="Z435" s="259">
        <v>0</v>
      </c>
      <c r="AA435" s="259">
        <v>0</v>
      </c>
      <c r="AB435" s="259">
        <v>0</v>
      </c>
      <c r="AC435" s="259">
        <v>0</v>
      </c>
      <c r="AD435" s="259">
        <v>0</v>
      </c>
      <c r="AE435" s="262">
        <v>0</v>
      </c>
      <c r="AF435" s="258">
        <v>3705.3985171455051</v>
      </c>
      <c r="AG435" s="259">
        <v>3705.3985171455051</v>
      </c>
      <c r="AH435" s="259">
        <v>0</v>
      </c>
      <c r="AI435" s="259">
        <v>0</v>
      </c>
      <c r="AJ435" s="259">
        <v>0</v>
      </c>
      <c r="AK435" s="259">
        <v>0</v>
      </c>
      <c r="AL435" s="259">
        <v>0</v>
      </c>
      <c r="AM435" s="259">
        <v>0</v>
      </c>
      <c r="AN435" s="259">
        <v>0</v>
      </c>
      <c r="AO435" s="262">
        <v>0</v>
      </c>
      <c r="AP435" s="247"/>
      <c r="AQ435" s="263">
        <v>0</v>
      </c>
      <c r="AR435" s="264">
        <v>0</v>
      </c>
      <c r="AS435" s="264">
        <v>0</v>
      </c>
      <c r="AT435" s="264">
        <v>0</v>
      </c>
      <c r="AU435" s="264">
        <v>0</v>
      </c>
      <c r="AV435" s="264">
        <v>0</v>
      </c>
      <c r="AW435" s="264">
        <v>0</v>
      </c>
      <c r="AX435" s="264">
        <v>0</v>
      </c>
      <c r="AY435" s="264">
        <v>0</v>
      </c>
      <c r="AZ435" s="264">
        <v>0</v>
      </c>
      <c r="BA435" s="264">
        <v>0</v>
      </c>
      <c r="BB435" s="265">
        <v>0</v>
      </c>
    </row>
    <row r="436" spans="2:54" s="213" customFormat="1" ht="13.15" customHeight="1" x14ac:dyDescent="0.2">
      <c r="B436" s="251" t="s">
        <v>863</v>
      </c>
      <c r="C436" s="252"/>
      <c r="D436" s="253"/>
      <c r="E436" s="254" t="s">
        <v>1451</v>
      </c>
      <c r="F436" s="252"/>
      <c r="G436" s="252"/>
      <c r="H436" s="255" t="s">
        <v>1452</v>
      </c>
      <c r="I436" s="256">
        <v>36892</v>
      </c>
      <c r="J436" s="257">
        <v>7</v>
      </c>
      <c r="K436" s="258">
        <v>736.3212465245598</v>
      </c>
      <c r="L436" s="259">
        <v>736.3212465245598</v>
      </c>
      <c r="M436" s="259">
        <v>0</v>
      </c>
      <c r="N436" s="259">
        <v>0</v>
      </c>
      <c r="O436" s="259">
        <v>0</v>
      </c>
      <c r="P436" s="259">
        <v>0</v>
      </c>
      <c r="Q436" s="259">
        <v>0</v>
      </c>
      <c r="R436" s="259">
        <v>0</v>
      </c>
      <c r="S436" s="259">
        <v>0</v>
      </c>
      <c r="T436" s="260">
        <v>0</v>
      </c>
      <c r="U436" s="261">
        <v>0</v>
      </c>
      <c r="V436" s="259">
        <v>0</v>
      </c>
      <c r="W436" s="259">
        <v>0</v>
      </c>
      <c r="X436" s="259">
        <v>0</v>
      </c>
      <c r="Y436" s="259">
        <v>0</v>
      </c>
      <c r="Z436" s="259">
        <v>0</v>
      </c>
      <c r="AA436" s="259">
        <v>0</v>
      </c>
      <c r="AB436" s="259">
        <v>0</v>
      </c>
      <c r="AC436" s="259">
        <v>0</v>
      </c>
      <c r="AD436" s="259">
        <v>0</v>
      </c>
      <c r="AE436" s="262">
        <v>0</v>
      </c>
      <c r="AF436" s="258">
        <v>736.3212465245598</v>
      </c>
      <c r="AG436" s="259">
        <v>736.3212465245598</v>
      </c>
      <c r="AH436" s="259">
        <v>0</v>
      </c>
      <c r="AI436" s="259">
        <v>0</v>
      </c>
      <c r="AJ436" s="259">
        <v>0</v>
      </c>
      <c r="AK436" s="259">
        <v>0</v>
      </c>
      <c r="AL436" s="259">
        <v>0</v>
      </c>
      <c r="AM436" s="259">
        <v>0</v>
      </c>
      <c r="AN436" s="259">
        <v>0</v>
      </c>
      <c r="AO436" s="262">
        <v>0</v>
      </c>
      <c r="AP436" s="247"/>
      <c r="AQ436" s="263">
        <v>0</v>
      </c>
      <c r="AR436" s="264">
        <v>0</v>
      </c>
      <c r="AS436" s="264">
        <v>0</v>
      </c>
      <c r="AT436" s="264">
        <v>0</v>
      </c>
      <c r="AU436" s="264">
        <v>0</v>
      </c>
      <c r="AV436" s="264">
        <v>0</v>
      </c>
      <c r="AW436" s="264">
        <v>0</v>
      </c>
      <c r="AX436" s="264">
        <v>0</v>
      </c>
      <c r="AY436" s="264">
        <v>0</v>
      </c>
      <c r="AZ436" s="264">
        <v>0</v>
      </c>
      <c r="BA436" s="264">
        <v>0</v>
      </c>
      <c r="BB436" s="265">
        <v>0</v>
      </c>
    </row>
    <row r="437" spans="2:54" s="213" customFormat="1" ht="13.15" customHeight="1" x14ac:dyDescent="0.2">
      <c r="B437" s="251" t="s">
        <v>863</v>
      </c>
      <c r="C437" s="252"/>
      <c r="D437" s="253"/>
      <c r="E437" s="254" t="s">
        <v>1453</v>
      </c>
      <c r="F437" s="252"/>
      <c r="G437" s="252"/>
      <c r="H437" s="255" t="s">
        <v>1454</v>
      </c>
      <c r="I437" s="256">
        <v>36892</v>
      </c>
      <c r="J437" s="257">
        <v>7</v>
      </c>
      <c r="K437" s="258">
        <v>806.34557460611688</v>
      </c>
      <c r="L437" s="259">
        <v>806.34557460611688</v>
      </c>
      <c r="M437" s="259">
        <v>0</v>
      </c>
      <c r="N437" s="259">
        <v>0</v>
      </c>
      <c r="O437" s="259">
        <v>0</v>
      </c>
      <c r="P437" s="259">
        <v>0</v>
      </c>
      <c r="Q437" s="259">
        <v>0</v>
      </c>
      <c r="R437" s="259">
        <v>0</v>
      </c>
      <c r="S437" s="259">
        <v>0</v>
      </c>
      <c r="T437" s="260">
        <v>0</v>
      </c>
      <c r="U437" s="261">
        <v>0</v>
      </c>
      <c r="V437" s="259">
        <v>0</v>
      </c>
      <c r="W437" s="259">
        <v>0</v>
      </c>
      <c r="X437" s="259">
        <v>0</v>
      </c>
      <c r="Y437" s="259">
        <v>0</v>
      </c>
      <c r="Z437" s="259">
        <v>0</v>
      </c>
      <c r="AA437" s="259">
        <v>0</v>
      </c>
      <c r="AB437" s="259">
        <v>0</v>
      </c>
      <c r="AC437" s="259">
        <v>0</v>
      </c>
      <c r="AD437" s="259">
        <v>0</v>
      </c>
      <c r="AE437" s="262">
        <v>0</v>
      </c>
      <c r="AF437" s="258">
        <v>806.34557460611688</v>
      </c>
      <c r="AG437" s="259">
        <v>806.34557460611688</v>
      </c>
      <c r="AH437" s="259">
        <v>0</v>
      </c>
      <c r="AI437" s="259">
        <v>0</v>
      </c>
      <c r="AJ437" s="259">
        <v>0</v>
      </c>
      <c r="AK437" s="259">
        <v>0</v>
      </c>
      <c r="AL437" s="259">
        <v>0</v>
      </c>
      <c r="AM437" s="259">
        <v>0</v>
      </c>
      <c r="AN437" s="259">
        <v>0</v>
      </c>
      <c r="AO437" s="262">
        <v>0</v>
      </c>
      <c r="AP437" s="247"/>
      <c r="AQ437" s="263">
        <v>0</v>
      </c>
      <c r="AR437" s="264">
        <v>0</v>
      </c>
      <c r="AS437" s="264">
        <v>0</v>
      </c>
      <c r="AT437" s="264">
        <v>0</v>
      </c>
      <c r="AU437" s="264">
        <v>0</v>
      </c>
      <c r="AV437" s="264">
        <v>0</v>
      </c>
      <c r="AW437" s="264">
        <v>0</v>
      </c>
      <c r="AX437" s="264">
        <v>0</v>
      </c>
      <c r="AY437" s="264">
        <v>0</v>
      </c>
      <c r="AZ437" s="264">
        <v>0</v>
      </c>
      <c r="BA437" s="264">
        <v>0</v>
      </c>
      <c r="BB437" s="265">
        <v>0</v>
      </c>
    </row>
    <row r="438" spans="2:54" s="213" customFormat="1" ht="13.15" customHeight="1" x14ac:dyDescent="0.2">
      <c r="B438" s="251" t="s">
        <v>718</v>
      </c>
      <c r="C438" s="252"/>
      <c r="D438" s="253"/>
      <c r="E438" s="254" t="s">
        <v>1455</v>
      </c>
      <c r="F438" s="252"/>
      <c r="G438" s="252"/>
      <c r="H438" s="255" t="s">
        <v>1456</v>
      </c>
      <c r="I438" s="256">
        <v>35431</v>
      </c>
      <c r="J438" s="257">
        <v>10</v>
      </c>
      <c r="K438" s="258">
        <v>17464.087117701576</v>
      </c>
      <c r="L438" s="259">
        <v>0</v>
      </c>
      <c r="M438" s="259">
        <v>0</v>
      </c>
      <c r="N438" s="259">
        <v>0</v>
      </c>
      <c r="O438" s="259">
        <v>17464.087117701576</v>
      </c>
      <c r="P438" s="259">
        <v>0</v>
      </c>
      <c r="Q438" s="259">
        <v>0</v>
      </c>
      <c r="R438" s="259">
        <v>17464.087117701576</v>
      </c>
      <c r="S438" s="259">
        <v>17464.087117701576</v>
      </c>
      <c r="T438" s="260">
        <v>0</v>
      </c>
      <c r="U438" s="261">
        <v>0</v>
      </c>
      <c r="V438" s="259">
        <v>0</v>
      </c>
      <c r="W438" s="259">
        <v>0</v>
      </c>
      <c r="X438" s="259">
        <v>0</v>
      </c>
      <c r="Y438" s="259">
        <v>0</v>
      </c>
      <c r="Z438" s="259">
        <v>0</v>
      </c>
      <c r="AA438" s="259">
        <v>0</v>
      </c>
      <c r="AB438" s="259">
        <v>0</v>
      </c>
      <c r="AC438" s="259">
        <v>0</v>
      </c>
      <c r="AD438" s="259">
        <v>0</v>
      </c>
      <c r="AE438" s="262">
        <v>0</v>
      </c>
      <c r="AF438" s="258">
        <v>17464.087117701576</v>
      </c>
      <c r="AG438" s="259">
        <v>0</v>
      </c>
      <c r="AH438" s="259">
        <v>0</v>
      </c>
      <c r="AI438" s="259">
        <v>0</v>
      </c>
      <c r="AJ438" s="259">
        <v>17464.087117701576</v>
      </c>
      <c r="AK438" s="259">
        <v>0</v>
      </c>
      <c r="AL438" s="259">
        <v>0</v>
      </c>
      <c r="AM438" s="259">
        <v>17464.087117701576</v>
      </c>
      <c r="AN438" s="259">
        <v>17464.087117701576</v>
      </c>
      <c r="AO438" s="262">
        <v>0</v>
      </c>
      <c r="AP438" s="247"/>
      <c r="AQ438" s="263">
        <v>0</v>
      </c>
      <c r="AR438" s="264">
        <v>0</v>
      </c>
      <c r="AS438" s="264">
        <v>0</v>
      </c>
      <c r="AT438" s="264">
        <v>0</v>
      </c>
      <c r="AU438" s="264">
        <v>0</v>
      </c>
      <c r="AV438" s="264">
        <v>0</v>
      </c>
      <c r="AW438" s="264">
        <v>0</v>
      </c>
      <c r="AX438" s="264">
        <v>0</v>
      </c>
      <c r="AY438" s="264">
        <v>0</v>
      </c>
      <c r="AZ438" s="264">
        <v>0</v>
      </c>
      <c r="BA438" s="264">
        <v>0</v>
      </c>
      <c r="BB438" s="265">
        <v>0</v>
      </c>
    </row>
    <row r="439" spans="2:54" s="213" customFormat="1" ht="13.15" customHeight="1" x14ac:dyDescent="0.2">
      <c r="B439" s="251" t="s">
        <v>718</v>
      </c>
      <c r="C439" s="252"/>
      <c r="D439" s="253"/>
      <c r="E439" s="254" t="s">
        <v>1457</v>
      </c>
      <c r="F439" s="252"/>
      <c r="G439" s="252"/>
      <c r="H439" s="255" t="s">
        <v>1458</v>
      </c>
      <c r="I439" s="256">
        <v>31778</v>
      </c>
      <c r="J439" s="257">
        <v>10</v>
      </c>
      <c r="K439" s="258">
        <v>1360.0556070435589</v>
      </c>
      <c r="L439" s="259">
        <v>0</v>
      </c>
      <c r="M439" s="259">
        <v>0</v>
      </c>
      <c r="N439" s="259">
        <v>0</v>
      </c>
      <c r="O439" s="259">
        <v>1360.0556070435589</v>
      </c>
      <c r="P439" s="259">
        <v>0</v>
      </c>
      <c r="Q439" s="259">
        <v>0</v>
      </c>
      <c r="R439" s="259">
        <v>1360.0556070435589</v>
      </c>
      <c r="S439" s="259">
        <v>1360.0556070435589</v>
      </c>
      <c r="T439" s="260">
        <v>0</v>
      </c>
      <c r="U439" s="261">
        <v>0</v>
      </c>
      <c r="V439" s="259">
        <v>0</v>
      </c>
      <c r="W439" s="259">
        <v>0</v>
      </c>
      <c r="X439" s="259">
        <v>0</v>
      </c>
      <c r="Y439" s="259">
        <v>0</v>
      </c>
      <c r="Z439" s="259">
        <v>0</v>
      </c>
      <c r="AA439" s="259">
        <v>0</v>
      </c>
      <c r="AB439" s="259">
        <v>0</v>
      </c>
      <c r="AC439" s="259">
        <v>0</v>
      </c>
      <c r="AD439" s="259">
        <v>0</v>
      </c>
      <c r="AE439" s="262">
        <v>0</v>
      </c>
      <c r="AF439" s="258">
        <v>1360.0556070435589</v>
      </c>
      <c r="AG439" s="259">
        <v>0</v>
      </c>
      <c r="AH439" s="259">
        <v>0</v>
      </c>
      <c r="AI439" s="259">
        <v>0</v>
      </c>
      <c r="AJ439" s="259">
        <v>1360.0556070435589</v>
      </c>
      <c r="AK439" s="259">
        <v>0</v>
      </c>
      <c r="AL439" s="259">
        <v>0</v>
      </c>
      <c r="AM439" s="259">
        <v>1360.0556070435589</v>
      </c>
      <c r="AN439" s="259">
        <v>1360.0556070435589</v>
      </c>
      <c r="AO439" s="262">
        <v>0</v>
      </c>
      <c r="AP439" s="247"/>
      <c r="AQ439" s="263">
        <v>0</v>
      </c>
      <c r="AR439" s="264">
        <v>0</v>
      </c>
      <c r="AS439" s="264">
        <v>0</v>
      </c>
      <c r="AT439" s="264">
        <v>0</v>
      </c>
      <c r="AU439" s="264">
        <v>0</v>
      </c>
      <c r="AV439" s="264">
        <v>0</v>
      </c>
      <c r="AW439" s="264">
        <v>0</v>
      </c>
      <c r="AX439" s="264">
        <v>0</v>
      </c>
      <c r="AY439" s="264">
        <v>0</v>
      </c>
      <c r="AZ439" s="264">
        <v>0</v>
      </c>
      <c r="BA439" s="264">
        <v>0</v>
      </c>
      <c r="BB439" s="265">
        <v>0</v>
      </c>
    </row>
    <row r="440" spans="2:54" s="213" customFormat="1" ht="13.15" customHeight="1" x14ac:dyDescent="0.2">
      <c r="B440" s="251" t="s">
        <v>718</v>
      </c>
      <c r="C440" s="252"/>
      <c r="D440" s="253"/>
      <c r="E440" s="254" t="s">
        <v>1459</v>
      </c>
      <c r="F440" s="252"/>
      <c r="G440" s="252"/>
      <c r="H440" s="255" t="s">
        <v>1460</v>
      </c>
      <c r="I440" s="256">
        <v>36526</v>
      </c>
      <c r="J440" s="257">
        <v>10</v>
      </c>
      <c r="K440" s="258">
        <v>4054.680259499537</v>
      </c>
      <c r="L440" s="259">
        <v>0</v>
      </c>
      <c r="M440" s="259">
        <v>0</v>
      </c>
      <c r="N440" s="259">
        <v>0</v>
      </c>
      <c r="O440" s="259">
        <v>4054.680259499537</v>
      </c>
      <c r="P440" s="259">
        <v>0</v>
      </c>
      <c r="Q440" s="259">
        <v>0</v>
      </c>
      <c r="R440" s="259">
        <v>4054.680259499537</v>
      </c>
      <c r="S440" s="259">
        <v>4054.680259499537</v>
      </c>
      <c r="T440" s="260">
        <v>0</v>
      </c>
      <c r="U440" s="261">
        <v>0</v>
      </c>
      <c r="V440" s="259">
        <v>0</v>
      </c>
      <c r="W440" s="259">
        <v>0</v>
      </c>
      <c r="X440" s="259">
        <v>0</v>
      </c>
      <c r="Y440" s="259">
        <v>0</v>
      </c>
      <c r="Z440" s="259">
        <v>0</v>
      </c>
      <c r="AA440" s="259">
        <v>0</v>
      </c>
      <c r="AB440" s="259">
        <v>0</v>
      </c>
      <c r="AC440" s="259">
        <v>0</v>
      </c>
      <c r="AD440" s="259">
        <v>0</v>
      </c>
      <c r="AE440" s="262">
        <v>0</v>
      </c>
      <c r="AF440" s="258">
        <v>4054.680259499537</v>
      </c>
      <c r="AG440" s="259">
        <v>0</v>
      </c>
      <c r="AH440" s="259">
        <v>0</v>
      </c>
      <c r="AI440" s="259">
        <v>0</v>
      </c>
      <c r="AJ440" s="259">
        <v>4054.680259499537</v>
      </c>
      <c r="AK440" s="259">
        <v>0</v>
      </c>
      <c r="AL440" s="259">
        <v>0</v>
      </c>
      <c r="AM440" s="259">
        <v>4054.680259499537</v>
      </c>
      <c r="AN440" s="259">
        <v>4054.680259499537</v>
      </c>
      <c r="AO440" s="262">
        <v>0</v>
      </c>
      <c r="AP440" s="247"/>
      <c r="AQ440" s="263">
        <v>0</v>
      </c>
      <c r="AR440" s="264">
        <v>0</v>
      </c>
      <c r="AS440" s="264">
        <v>0</v>
      </c>
      <c r="AT440" s="264">
        <v>0</v>
      </c>
      <c r="AU440" s="264">
        <v>0</v>
      </c>
      <c r="AV440" s="264">
        <v>0</v>
      </c>
      <c r="AW440" s="264">
        <v>0</v>
      </c>
      <c r="AX440" s="264">
        <v>0</v>
      </c>
      <c r="AY440" s="264">
        <v>0</v>
      </c>
      <c r="AZ440" s="264">
        <v>0</v>
      </c>
      <c r="BA440" s="264">
        <v>0</v>
      </c>
      <c r="BB440" s="265">
        <v>0</v>
      </c>
    </row>
    <row r="441" spans="2:54" s="213" customFormat="1" ht="13.15" customHeight="1" x14ac:dyDescent="0.2">
      <c r="B441" s="251" t="s">
        <v>1402</v>
      </c>
      <c r="C441" s="252"/>
      <c r="D441" s="253"/>
      <c r="E441" s="254" t="s">
        <v>1461</v>
      </c>
      <c r="F441" s="252"/>
      <c r="G441" s="252"/>
      <c r="H441" s="255" t="s">
        <v>1462</v>
      </c>
      <c r="I441" s="256">
        <v>36526</v>
      </c>
      <c r="J441" s="257">
        <v>7</v>
      </c>
      <c r="K441" s="258">
        <v>8688.6005560704361</v>
      </c>
      <c r="L441" s="259">
        <v>0</v>
      </c>
      <c r="M441" s="259">
        <v>0</v>
      </c>
      <c r="N441" s="259">
        <v>0</v>
      </c>
      <c r="O441" s="259">
        <v>8688.6005560704361</v>
      </c>
      <c r="P441" s="259">
        <v>0</v>
      </c>
      <c r="Q441" s="259">
        <v>0</v>
      </c>
      <c r="R441" s="259">
        <v>8688.6005560704361</v>
      </c>
      <c r="S441" s="259">
        <v>8688.6005560704361</v>
      </c>
      <c r="T441" s="260">
        <v>0</v>
      </c>
      <c r="U441" s="261">
        <v>0</v>
      </c>
      <c r="V441" s="259">
        <v>0</v>
      </c>
      <c r="W441" s="259">
        <v>0</v>
      </c>
      <c r="X441" s="259">
        <v>0</v>
      </c>
      <c r="Y441" s="259">
        <v>0</v>
      </c>
      <c r="Z441" s="259">
        <v>0</v>
      </c>
      <c r="AA441" s="259">
        <v>0</v>
      </c>
      <c r="AB441" s="259">
        <v>0</v>
      </c>
      <c r="AC441" s="259">
        <v>0</v>
      </c>
      <c r="AD441" s="259">
        <v>0</v>
      </c>
      <c r="AE441" s="262">
        <v>0</v>
      </c>
      <c r="AF441" s="258">
        <v>8688.6005560704361</v>
      </c>
      <c r="AG441" s="259">
        <v>0</v>
      </c>
      <c r="AH441" s="259">
        <v>0</v>
      </c>
      <c r="AI441" s="259">
        <v>0</v>
      </c>
      <c r="AJ441" s="259">
        <v>8688.6005560704361</v>
      </c>
      <c r="AK441" s="259">
        <v>0</v>
      </c>
      <c r="AL441" s="259">
        <v>0</v>
      </c>
      <c r="AM441" s="259">
        <v>8688.6005560704361</v>
      </c>
      <c r="AN441" s="259">
        <v>8688.6005560704361</v>
      </c>
      <c r="AO441" s="262">
        <v>0</v>
      </c>
      <c r="AP441" s="247"/>
      <c r="AQ441" s="263">
        <v>0</v>
      </c>
      <c r="AR441" s="264">
        <v>0</v>
      </c>
      <c r="AS441" s="264">
        <v>0</v>
      </c>
      <c r="AT441" s="264">
        <v>0</v>
      </c>
      <c r="AU441" s="264">
        <v>0</v>
      </c>
      <c r="AV441" s="264">
        <v>0</v>
      </c>
      <c r="AW441" s="264">
        <v>0</v>
      </c>
      <c r="AX441" s="264">
        <v>0</v>
      </c>
      <c r="AY441" s="264">
        <v>0</v>
      </c>
      <c r="AZ441" s="264">
        <v>0</v>
      </c>
      <c r="BA441" s="264">
        <v>0</v>
      </c>
      <c r="BB441" s="265">
        <v>0</v>
      </c>
    </row>
    <row r="442" spans="2:54" s="213" customFormat="1" ht="13.15" customHeight="1" x14ac:dyDescent="0.2">
      <c r="B442" s="251" t="s">
        <v>718</v>
      </c>
      <c r="C442" s="252"/>
      <c r="D442" s="253"/>
      <c r="E442" s="254" t="s">
        <v>1463</v>
      </c>
      <c r="F442" s="252"/>
      <c r="G442" s="252"/>
      <c r="H442" s="255" t="s">
        <v>1464</v>
      </c>
      <c r="I442" s="256">
        <v>36526</v>
      </c>
      <c r="J442" s="257">
        <v>10</v>
      </c>
      <c r="K442" s="258">
        <v>11584.800741427249</v>
      </c>
      <c r="L442" s="259">
        <v>0</v>
      </c>
      <c r="M442" s="259">
        <v>0</v>
      </c>
      <c r="N442" s="259">
        <v>0</v>
      </c>
      <c r="O442" s="259">
        <v>11584.800741427249</v>
      </c>
      <c r="P442" s="259">
        <v>0</v>
      </c>
      <c r="Q442" s="259">
        <v>0</v>
      </c>
      <c r="R442" s="259">
        <v>11584.800741427249</v>
      </c>
      <c r="S442" s="259">
        <v>11584.800741427249</v>
      </c>
      <c r="T442" s="260">
        <v>0</v>
      </c>
      <c r="U442" s="261">
        <v>0</v>
      </c>
      <c r="V442" s="259">
        <v>0</v>
      </c>
      <c r="W442" s="259">
        <v>0</v>
      </c>
      <c r="X442" s="259">
        <v>0</v>
      </c>
      <c r="Y442" s="259">
        <v>0</v>
      </c>
      <c r="Z442" s="259">
        <v>0</v>
      </c>
      <c r="AA442" s="259">
        <v>0</v>
      </c>
      <c r="AB442" s="259">
        <v>0</v>
      </c>
      <c r="AC442" s="259">
        <v>0</v>
      </c>
      <c r="AD442" s="259">
        <v>0</v>
      </c>
      <c r="AE442" s="262">
        <v>0</v>
      </c>
      <c r="AF442" s="258">
        <v>11584.800741427249</v>
      </c>
      <c r="AG442" s="259">
        <v>0</v>
      </c>
      <c r="AH442" s="259">
        <v>0</v>
      </c>
      <c r="AI442" s="259">
        <v>0</v>
      </c>
      <c r="AJ442" s="259">
        <v>11584.800741427249</v>
      </c>
      <c r="AK442" s="259">
        <v>0</v>
      </c>
      <c r="AL442" s="259">
        <v>0</v>
      </c>
      <c r="AM442" s="259">
        <v>11584.800741427249</v>
      </c>
      <c r="AN442" s="259">
        <v>11584.800741427249</v>
      </c>
      <c r="AO442" s="262">
        <v>0</v>
      </c>
      <c r="AP442" s="247"/>
      <c r="AQ442" s="263">
        <v>0</v>
      </c>
      <c r="AR442" s="264">
        <v>0</v>
      </c>
      <c r="AS442" s="264">
        <v>0</v>
      </c>
      <c r="AT442" s="264">
        <v>0</v>
      </c>
      <c r="AU442" s="264">
        <v>0</v>
      </c>
      <c r="AV442" s="264">
        <v>0</v>
      </c>
      <c r="AW442" s="264">
        <v>0</v>
      </c>
      <c r="AX442" s="264">
        <v>0</v>
      </c>
      <c r="AY442" s="264">
        <v>0</v>
      </c>
      <c r="AZ442" s="264">
        <v>0</v>
      </c>
      <c r="BA442" s="264">
        <v>0</v>
      </c>
      <c r="BB442" s="265">
        <v>0</v>
      </c>
    </row>
    <row r="443" spans="2:54" s="213" customFormat="1" ht="13.15" customHeight="1" x14ac:dyDescent="0.2">
      <c r="B443" s="251" t="s">
        <v>718</v>
      </c>
      <c r="C443" s="252"/>
      <c r="D443" s="253"/>
      <c r="E443" s="254" t="s">
        <v>1465</v>
      </c>
      <c r="F443" s="252"/>
      <c r="G443" s="252"/>
      <c r="H443" s="255" t="s">
        <v>1466</v>
      </c>
      <c r="I443" s="256">
        <v>38880</v>
      </c>
      <c r="J443" s="257">
        <v>10</v>
      </c>
      <c r="K443" s="258">
        <v>1443.5038229842448</v>
      </c>
      <c r="L443" s="259">
        <v>0</v>
      </c>
      <c r="M443" s="259">
        <v>0</v>
      </c>
      <c r="N443" s="259">
        <v>0</v>
      </c>
      <c r="O443" s="259">
        <v>1443.5038229842448</v>
      </c>
      <c r="P443" s="259">
        <v>0</v>
      </c>
      <c r="Q443" s="259">
        <v>0</v>
      </c>
      <c r="R443" s="259">
        <v>1443.5038229842448</v>
      </c>
      <c r="S443" s="259">
        <v>1443.5038229842448</v>
      </c>
      <c r="T443" s="260">
        <v>0</v>
      </c>
      <c r="U443" s="261">
        <v>-1443.5038229842448</v>
      </c>
      <c r="V443" s="259">
        <v>0</v>
      </c>
      <c r="W443" s="259">
        <v>0</v>
      </c>
      <c r="X443" s="259">
        <v>0</v>
      </c>
      <c r="Y443" s="259">
        <v>-1443.5038229842448</v>
      </c>
      <c r="Z443" s="259">
        <v>0</v>
      </c>
      <c r="AA443" s="259">
        <v>0</v>
      </c>
      <c r="AB443" s="259">
        <v>-1443.5038229842448</v>
      </c>
      <c r="AC443" s="259">
        <v>0</v>
      </c>
      <c r="AD443" s="259">
        <v>-1443.5038229842448</v>
      </c>
      <c r="AE443" s="262">
        <v>0</v>
      </c>
      <c r="AF443" s="258">
        <v>0</v>
      </c>
      <c r="AG443" s="259">
        <v>0</v>
      </c>
      <c r="AH443" s="259">
        <v>0</v>
      </c>
      <c r="AI443" s="259">
        <v>0</v>
      </c>
      <c r="AJ443" s="259">
        <v>0</v>
      </c>
      <c r="AK443" s="259">
        <v>0</v>
      </c>
      <c r="AL443" s="259">
        <v>0</v>
      </c>
      <c r="AM443" s="259">
        <v>0</v>
      </c>
      <c r="AN443" s="259">
        <v>0</v>
      </c>
      <c r="AO443" s="262">
        <v>0</v>
      </c>
      <c r="AP443" s="247"/>
      <c r="AQ443" s="263">
        <v>0</v>
      </c>
      <c r="AR443" s="264">
        <v>0</v>
      </c>
      <c r="AS443" s="264">
        <v>0</v>
      </c>
      <c r="AT443" s="264">
        <v>0</v>
      </c>
      <c r="AU443" s="264">
        <v>0</v>
      </c>
      <c r="AV443" s="264">
        <v>0</v>
      </c>
      <c r="AW443" s="264">
        <v>0</v>
      </c>
      <c r="AX443" s="264">
        <v>0</v>
      </c>
      <c r="AY443" s="264">
        <v>0</v>
      </c>
      <c r="AZ443" s="264">
        <v>0</v>
      </c>
      <c r="BA443" s="264">
        <v>0</v>
      </c>
      <c r="BB443" s="265">
        <v>0</v>
      </c>
    </row>
    <row r="444" spans="2:54" s="213" customFormat="1" ht="13.15" customHeight="1" x14ac:dyDescent="0.2">
      <c r="B444" s="251" t="s">
        <v>718</v>
      </c>
      <c r="C444" s="252"/>
      <c r="D444" s="253"/>
      <c r="E444" s="254" t="s">
        <v>1467</v>
      </c>
      <c r="F444" s="252"/>
      <c r="G444" s="252"/>
      <c r="H444" s="255" t="s">
        <v>1468</v>
      </c>
      <c r="I444" s="256">
        <v>39173</v>
      </c>
      <c r="J444" s="257">
        <v>10</v>
      </c>
      <c r="K444" s="258">
        <v>579.24003707136239</v>
      </c>
      <c r="L444" s="259">
        <v>0</v>
      </c>
      <c r="M444" s="259">
        <v>0</v>
      </c>
      <c r="N444" s="259">
        <v>0</v>
      </c>
      <c r="O444" s="259">
        <v>579.24003707136239</v>
      </c>
      <c r="P444" s="259">
        <v>0</v>
      </c>
      <c r="Q444" s="259">
        <v>0</v>
      </c>
      <c r="R444" s="259">
        <v>579.24003707136239</v>
      </c>
      <c r="S444" s="259">
        <v>528.35862681495212</v>
      </c>
      <c r="T444" s="260">
        <v>50.881410256410277</v>
      </c>
      <c r="U444" s="261">
        <v>0</v>
      </c>
      <c r="V444" s="259">
        <v>0</v>
      </c>
      <c r="W444" s="259">
        <v>0</v>
      </c>
      <c r="X444" s="259">
        <v>0</v>
      </c>
      <c r="Y444" s="259">
        <v>0</v>
      </c>
      <c r="Z444" s="259">
        <v>0</v>
      </c>
      <c r="AA444" s="259">
        <v>0</v>
      </c>
      <c r="AB444" s="259">
        <v>0</v>
      </c>
      <c r="AC444" s="259">
        <v>57.924003707136237</v>
      </c>
      <c r="AD444" s="259">
        <v>-57.924003707136237</v>
      </c>
      <c r="AE444" s="262">
        <v>57.924003707136237</v>
      </c>
      <c r="AF444" s="258">
        <v>579.24003707136239</v>
      </c>
      <c r="AG444" s="259">
        <v>0</v>
      </c>
      <c r="AH444" s="259">
        <v>0</v>
      </c>
      <c r="AI444" s="259">
        <v>0</v>
      </c>
      <c r="AJ444" s="259">
        <v>579.24003707136239</v>
      </c>
      <c r="AK444" s="259">
        <v>0</v>
      </c>
      <c r="AL444" s="259">
        <v>0</v>
      </c>
      <c r="AM444" s="259">
        <v>579.24003707136239</v>
      </c>
      <c r="AN444" s="259">
        <v>470.43462310781587</v>
      </c>
      <c r="AO444" s="262">
        <v>108.80541396354653</v>
      </c>
      <c r="AP444" s="247"/>
      <c r="AQ444" s="263">
        <v>15.239483121817171</v>
      </c>
      <c r="AR444" s="264">
        <v>0</v>
      </c>
      <c r="AS444" s="264">
        <v>9.0369464466275655</v>
      </c>
      <c r="AT444" s="264">
        <v>0</v>
      </c>
      <c r="AU444" s="264">
        <v>0</v>
      </c>
      <c r="AV444" s="264">
        <v>0</v>
      </c>
      <c r="AW444" s="264">
        <v>0</v>
      </c>
      <c r="AX444" s="264">
        <v>0</v>
      </c>
      <c r="AY444" s="264">
        <v>0</v>
      </c>
      <c r="AZ444" s="264">
        <v>0</v>
      </c>
      <c r="BA444" s="264">
        <v>77.735449214098722</v>
      </c>
      <c r="BB444" s="265">
        <v>6.7935351799150165</v>
      </c>
    </row>
    <row r="445" spans="2:54" s="213" customFormat="1" ht="13.15" customHeight="1" x14ac:dyDescent="0.2">
      <c r="B445" s="251" t="s">
        <v>718</v>
      </c>
      <c r="C445" s="252"/>
      <c r="D445" s="253"/>
      <c r="E445" s="254" t="s">
        <v>1469</v>
      </c>
      <c r="F445" s="252"/>
      <c r="G445" s="252"/>
      <c r="H445" s="255" t="s">
        <v>1470</v>
      </c>
      <c r="I445" s="256">
        <v>39264</v>
      </c>
      <c r="J445" s="257">
        <v>10</v>
      </c>
      <c r="K445" s="258">
        <v>736.3212465245598</v>
      </c>
      <c r="L445" s="259">
        <v>0</v>
      </c>
      <c r="M445" s="259">
        <v>0</v>
      </c>
      <c r="N445" s="259">
        <v>0</v>
      </c>
      <c r="O445" s="259">
        <v>736.3212465245598</v>
      </c>
      <c r="P445" s="259">
        <v>0</v>
      </c>
      <c r="Q445" s="259">
        <v>0</v>
      </c>
      <c r="R445" s="259">
        <v>736.3212465245598</v>
      </c>
      <c r="S445" s="259">
        <v>641.02103124034613</v>
      </c>
      <c r="T445" s="260">
        <v>95.300215284213664</v>
      </c>
      <c r="U445" s="261">
        <v>0</v>
      </c>
      <c r="V445" s="259">
        <v>0</v>
      </c>
      <c r="W445" s="259">
        <v>0</v>
      </c>
      <c r="X445" s="259">
        <v>0</v>
      </c>
      <c r="Y445" s="259">
        <v>0</v>
      </c>
      <c r="Z445" s="259">
        <v>0</v>
      </c>
      <c r="AA445" s="259">
        <v>0</v>
      </c>
      <c r="AB445" s="259">
        <v>0</v>
      </c>
      <c r="AC445" s="259">
        <v>73.632124652455985</v>
      </c>
      <c r="AD445" s="259">
        <v>-73.632124652455985</v>
      </c>
      <c r="AE445" s="262">
        <v>73.632124652455985</v>
      </c>
      <c r="AF445" s="258">
        <v>736.3212465245598</v>
      </c>
      <c r="AG445" s="259">
        <v>0</v>
      </c>
      <c r="AH445" s="259">
        <v>0</v>
      </c>
      <c r="AI445" s="259">
        <v>0</v>
      </c>
      <c r="AJ445" s="259">
        <v>736.3212465245598</v>
      </c>
      <c r="AK445" s="259">
        <v>0</v>
      </c>
      <c r="AL445" s="259">
        <v>0</v>
      </c>
      <c r="AM445" s="259">
        <v>736.3212465245598</v>
      </c>
      <c r="AN445" s="259">
        <v>567.38890658789012</v>
      </c>
      <c r="AO445" s="262">
        <v>168.93233993666968</v>
      </c>
      <c r="AP445" s="247"/>
      <c r="AQ445" s="263">
        <v>0</v>
      </c>
      <c r="AR445" s="264">
        <v>0</v>
      </c>
      <c r="AS445" s="264">
        <v>0</v>
      </c>
      <c r="AT445" s="264">
        <v>0</v>
      </c>
      <c r="AU445" s="264">
        <v>0</v>
      </c>
      <c r="AV445" s="264">
        <v>0</v>
      </c>
      <c r="AW445" s="264">
        <v>0</v>
      </c>
      <c r="AX445" s="264">
        <v>0</v>
      </c>
      <c r="AY445" s="264">
        <v>0</v>
      </c>
      <c r="AZ445" s="264">
        <v>0</v>
      </c>
      <c r="BA445" s="264">
        <v>168.93233993498035</v>
      </c>
      <c r="BB445" s="265">
        <v>0</v>
      </c>
    </row>
    <row r="446" spans="2:54" s="213" customFormat="1" ht="13.15" customHeight="1" x14ac:dyDescent="0.2">
      <c r="B446" s="251" t="s">
        <v>718</v>
      </c>
      <c r="C446" s="252"/>
      <c r="D446" s="253"/>
      <c r="E446" s="254" t="s">
        <v>1471</v>
      </c>
      <c r="F446" s="252"/>
      <c r="G446" s="252"/>
      <c r="H446" s="255" t="s">
        <v>1472</v>
      </c>
      <c r="I446" s="256">
        <v>39387</v>
      </c>
      <c r="J446" s="257">
        <v>10</v>
      </c>
      <c r="K446" s="258">
        <v>11623.899443929566</v>
      </c>
      <c r="L446" s="259">
        <v>0</v>
      </c>
      <c r="M446" s="259">
        <v>0</v>
      </c>
      <c r="N446" s="259">
        <v>0</v>
      </c>
      <c r="O446" s="259">
        <v>11623.899443929566</v>
      </c>
      <c r="P446" s="259">
        <v>0</v>
      </c>
      <c r="Q446" s="259">
        <v>0</v>
      </c>
      <c r="R446" s="259">
        <v>11623.899443929566</v>
      </c>
      <c r="S446" s="259">
        <v>11524.790990886624</v>
      </c>
      <c r="T446" s="260">
        <v>99.108453042941619</v>
      </c>
      <c r="U446" s="261">
        <v>0</v>
      </c>
      <c r="V446" s="259">
        <v>0</v>
      </c>
      <c r="W446" s="259">
        <v>0</v>
      </c>
      <c r="X446" s="259">
        <v>0</v>
      </c>
      <c r="Y446" s="259">
        <v>0</v>
      </c>
      <c r="Z446" s="259">
        <v>0</v>
      </c>
      <c r="AA446" s="259">
        <v>0</v>
      </c>
      <c r="AB446" s="259">
        <v>0</v>
      </c>
      <c r="AC446" s="259">
        <v>1162.3899443929565</v>
      </c>
      <c r="AD446" s="259">
        <v>-1162.3899443929565</v>
      </c>
      <c r="AE446" s="262">
        <v>1162.3899443929565</v>
      </c>
      <c r="AF446" s="258">
        <v>11623.899443929566</v>
      </c>
      <c r="AG446" s="259">
        <v>0</v>
      </c>
      <c r="AH446" s="259">
        <v>0</v>
      </c>
      <c r="AI446" s="259">
        <v>0</v>
      </c>
      <c r="AJ446" s="259">
        <v>11623.899443929566</v>
      </c>
      <c r="AK446" s="259">
        <v>0</v>
      </c>
      <c r="AL446" s="259">
        <v>0</v>
      </c>
      <c r="AM446" s="259">
        <v>11623.899443929566</v>
      </c>
      <c r="AN446" s="259">
        <v>10362.401046493667</v>
      </c>
      <c r="AO446" s="262">
        <v>1261.4983974358984</v>
      </c>
      <c r="AP446" s="247"/>
      <c r="AQ446" s="263">
        <v>0</v>
      </c>
      <c r="AR446" s="264">
        <v>0</v>
      </c>
      <c r="AS446" s="264">
        <v>0</v>
      </c>
      <c r="AT446" s="264">
        <v>0</v>
      </c>
      <c r="AU446" s="264">
        <v>0</v>
      </c>
      <c r="AV446" s="264">
        <v>0</v>
      </c>
      <c r="AW446" s="264">
        <v>0</v>
      </c>
      <c r="AX446" s="264">
        <v>0</v>
      </c>
      <c r="AY446" s="264">
        <v>0</v>
      </c>
      <c r="AZ446" s="264">
        <v>0</v>
      </c>
      <c r="BA446" s="264">
        <v>0</v>
      </c>
      <c r="BB446" s="265">
        <v>1261.4983974232834</v>
      </c>
    </row>
    <row r="447" spans="2:54" s="213" customFormat="1" ht="13.15" customHeight="1" x14ac:dyDescent="0.2">
      <c r="B447" s="251" t="s">
        <v>718</v>
      </c>
      <c r="C447" s="252"/>
      <c r="D447" s="253"/>
      <c r="E447" s="254" t="s">
        <v>1473</v>
      </c>
      <c r="F447" s="252"/>
      <c r="G447" s="252"/>
      <c r="H447" s="255" t="s">
        <v>1474</v>
      </c>
      <c r="I447" s="256">
        <v>39387</v>
      </c>
      <c r="J447" s="257">
        <v>10</v>
      </c>
      <c r="K447" s="258">
        <v>11118.5125115848</v>
      </c>
      <c r="L447" s="259">
        <v>0</v>
      </c>
      <c r="M447" s="259">
        <v>0</v>
      </c>
      <c r="N447" s="259">
        <v>0</v>
      </c>
      <c r="O447" s="259">
        <v>11118.5125115848</v>
      </c>
      <c r="P447" s="259">
        <v>0</v>
      </c>
      <c r="Q447" s="259">
        <v>0</v>
      </c>
      <c r="R447" s="259">
        <v>11118.5125115848</v>
      </c>
      <c r="S447" s="259">
        <v>11023.713121717639</v>
      </c>
      <c r="T447" s="260">
        <v>94.799389867161153</v>
      </c>
      <c r="U447" s="261">
        <v>0</v>
      </c>
      <c r="V447" s="259">
        <v>0</v>
      </c>
      <c r="W447" s="259">
        <v>0</v>
      </c>
      <c r="X447" s="259">
        <v>0</v>
      </c>
      <c r="Y447" s="259">
        <v>0</v>
      </c>
      <c r="Z447" s="259">
        <v>0</v>
      </c>
      <c r="AA447" s="259">
        <v>0</v>
      </c>
      <c r="AB447" s="259">
        <v>0</v>
      </c>
      <c r="AC447" s="259">
        <v>1111.85125115848</v>
      </c>
      <c r="AD447" s="259">
        <v>-1111.85125115848</v>
      </c>
      <c r="AE447" s="262">
        <v>1111.85125115848</v>
      </c>
      <c r="AF447" s="258">
        <v>11118.5125115848</v>
      </c>
      <c r="AG447" s="259">
        <v>0</v>
      </c>
      <c r="AH447" s="259">
        <v>0</v>
      </c>
      <c r="AI447" s="259">
        <v>0</v>
      </c>
      <c r="AJ447" s="259">
        <v>11118.5125115848</v>
      </c>
      <c r="AK447" s="259">
        <v>0</v>
      </c>
      <c r="AL447" s="259">
        <v>0</v>
      </c>
      <c r="AM447" s="259">
        <v>11118.5125115848</v>
      </c>
      <c r="AN447" s="259">
        <v>9911.8618705591598</v>
      </c>
      <c r="AO447" s="262">
        <v>1206.6506410256407</v>
      </c>
      <c r="AP447" s="247"/>
      <c r="AQ447" s="263">
        <v>0</v>
      </c>
      <c r="AR447" s="264">
        <v>0</v>
      </c>
      <c r="AS447" s="264">
        <v>0</v>
      </c>
      <c r="AT447" s="264">
        <v>0</v>
      </c>
      <c r="AU447" s="264">
        <v>0</v>
      </c>
      <c r="AV447" s="264">
        <v>0</v>
      </c>
      <c r="AW447" s="264">
        <v>0</v>
      </c>
      <c r="AX447" s="264">
        <v>0</v>
      </c>
      <c r="AY447" s="264">
        <v>0</v>
      </c>
      <c r="AZ447" s="264">
        <v>0</v>
      </c>
      <c r="BA447" s="264">
        <v>0</v>
      </c>
      <c r="BB447" s="265">
        <v>1206.6506410135742</v>
      </c>
    </row>
    <row r="448" spans="2:54" s="213" customFormat="1" ht="13.15" customHeight="1" x14ac:dyDescent="0.2">
      <c r="B448" s="251" t="s">
        <v>718</v>
      </c>
      <c r="C448" s="252"/>
      <c r="D448" s="253"/>
      <c r="E448" s="254" t="s">
        <v>1475</v>
      </c>
      <c r="F448" s="252"/>
      <c r="G448" s="252"/>
      <c r="H448" s="255" t="s">
        <v>1476</v>
      </c>
      <c r="I448" s="256">
        <v>39387</v>
      </c>
      <c r="J448" s="257">
        <v>10</v>
      </c>
      <c r="K448" s="258">
        <v>7580.8039851714557</v>
      </c>
      <c r="L448" s="259">
        <v>0</v>
      </c>
      <c r="M448" s="259">
        <v>0</v>
      </c>
      <c r="N448" s="259">
        <v>0</v>
      </c>
      <c r="O448" s="259">
        <v>7580.8039851714557</v>
      </c>
      <c r="P448" s="259">
        <v>0</v>
      </c>
      <c r="Q448" s="259">
        <v>0</v>
      </c>
      <c r="R448" s="259">
        <v>7580.8039851714557</v>
      </c>
      <c r="S448" s="259">
        <v>7516.1680375347569</v>
      </c>
      <c r="T448" s="260">
        <v>64.635947636698802</v>
      </c>
      <c r="U448" s="261">
        <v>0</v>
      </c>
      <c r="V448" s="259">
        <v>0</v>
      </c>
      <c r="W448" s="259">
        <v>0</v>
      </c>
      <c r="X448" s="259">
        <v>0</v>
      </c>
      <c r="Y448" s="259">
        <v>0</v>
      </c>
      <c r="Z448" s="259">
        <v>0</v>
      </c>
      <c r="AA448" s="259">
        <v>0</v>
      </c>
      <c r="AB448" s="259">
        <v>0</v>
      </c>
      <c r="AC448" s="259">
        <v>758.08039851714557</v>
      </c>
      <c r="AD448" s="259">
        <v>-758.08039851714557</v>
      </c>
      <c r="AE448" s="262">
        <v>758.08039851714557</v>
      </c>
      <c r="AF448" s="258">
        <v>7580.8039851714557</v>
      </c>
      <c r="AG448" s="259">
        <v>0</v>
      </c>
      <c r="AH448" s="259">
        <v>0</v>
      </c>
      <c r="AI448" s="259">
        <v>0</v>
      </c>
      <c r="AJ448" s="259">
        <v>7580.8039851714557</v>
      </c>
      <c r="AK448" s="259">
        <v>0</v>
      </c>
      <c r="AL448" s="259">
        <v>0</v>
      </c>
      <c r="AM448" s="259">
        <v>7580.8039851714557</v>
      </c>
      <c r="AN448" s="259">
        <v>6758.0876390176109</v>
      </c>
      <c r="AO448" s="262">
        <v>822.71634615384482</v>
      </c>
      <c r="AP448" s="247"/>
      <c r="AQ448" s="263">
        <v>0</v>
      </c>
      <c r="AR448" s="264">
        <v>0</v>
      </c>
      <c r="AS448" s="264">
        <v>0</v>
      </c>
      <c r="AT448" s="264">
        <v>0</v>
      </c>
      <c r="AU448" s="264">
        <v>0</v>
      </c>
      <c r="AV448" s="264">
        <v>0</v>
      </c>
      <c r="AW448" s="264">
        <v>0</v>
      </c>
      <c r="AX448" s="264">
        <v>0</v>
      </c>
      <c r="AY448" s="264">
        <v>0</v>
      </c>
      <c r="AZ448" s="264">
        <v>0</v>
      </c>
      <c r="BA448" s="264">
        <v>0</v>
      </c>
      <c r="BB448" s="265">
        <v>822.71634614561765</v>
      </c>
    </row>
    <row r="449" spans="2:54" s="213" customFormat="1" ht="13.15" customHeight="1" x14ac:dyDescent="0.2">
      <c r="B449" s="251" t="s">
        <v>718</v>
      </c>
      <c r="C449" s="252"/>
      <c r="D449" s="253"/>
      <c r="E449" s="254" t="s">
        <v>1477</v>
      </c>
      <c r="F449" s="252"/>
      <c r="G449" s="252"/>
      <c r="H449" s="255" t="s">
        <v>1478</v>
      </c>
      <c r="I449" s="256">
        <v>39679</v>
      </c>
      <c r="J449" s="257">
        <v>10</v>
      </c>
      <c r="K449" s="258">
        <v>1206.0965013901762</v>
      </c>
      <c r="L449" s="259">
        <v>1206.0965013901762</v>
      </c>
      <c r="M449" s="259">
        <v>0</v>
      </c>
      <c r="N449" s="259">
        <v>0</v>
      </c>
      <c r="O449" s="259">
        <v>0</v>
      </c>
      <c r="P449" s="259">
        <v>0</v>
      </c>
      <c r="Q449" s="259">
        <v>0</v>
      </c>
      <c r="R449" s="259">
        <v>0</v>
      </c>
      <c r="S449" s="259">
        <v>0</v>
      </c>
      <c r="T449" s="260">
        <v>0</v>
      </c>
      <c r="U449" s="261">
        <v>0</v>
      </c>
      <c r="V449" s="259">
        <v>0</v>
      </c>
      <c r="W449" s="259">
        <v>0</v>
      </c>
      <c r="X449" s="259">
        <v>0</v>
      </c>
      <c r="Y449" s="259">
        <v>0</v>
      </c>
      <c r="Z449" s="259">
        <v>0</v>
      </c>
      <c r="AA449" s="259">
        <v>0</v>
      </c>
      <c r="AB449" s="259">
        <v>0</v>
      </c>
      <c r="AC449" s="259">
        <v>0</v>
      </c>
      <c r="AD449" s="259">
        <v>0</v>
      </c>
      <c r="AE449" s="262">
        <v>0</v>
      </c>
      <c r="AF449" s="258">
        <v>1206.0965013901762</v>
      </c>
      <c r="AG449" s="259">
        <v>1206.0965013901762</v>
      </c>
      <c r="AH449" s="259">
        <v>0</v>
      </c>
      <c r="AI449" s="259">
        <v>0</v>
      </c>
      <c r="AJ449" s="259">
        <v>0</v>
      </c>
      <c r="AK449" s="259">
        <v>0</v>
      </c>
      <c r="AL449" s="259">
        <v>0</v>
      </c>
      <c r="AM449" s="259">
        <v>0</v>
      </c>
      <c r="AN449" s="259">
        <v>0</v>
      </c>
      <c r="AO449" s="262">
        <v>0</v>
      </c>
      <c r="AP449" s="247"/>
      <c r="AQ449" s="263">
        <v>0</v>
      </c>
      <c r="AR449" s="264">
        <v>0</v>
      </c>
      <c r="AS449" s="264">
        <v>0</v>
      </c>
      <c r="AT449" s="264">
        <v>0</v>
      </c>
      <c r="AU449" s="264">
        <v>0</v>
      </c>
      <c r="AV449" s="264">
        <v>0</v>
      </c>
      <c r="AW449" s="264">
        <v>0</v>
      </c>
      <c r="AX449" s="264">
        <v>0</v>
      </c>
      <c r="AY449" s="264">
        <v>0</v>
      </c>
      <c r="AZ449" s="264">
        <v>0</v>
      </c>
      <c r="BA449" s="264">
        <v>0</v>
      </c>
      <c r="BB449" s="265">
        <v>0</v>
      </c>
    </row>
    <row r="450" spans="2:54" s="213" customFormat="1" ht="13.15" customHeight="1" x14ac:dyDescent="0.2">
      <c r="B450" s="251" t="s">
        <v>1402</v>
      </c>
      <c r="C450" s="252"/>
      <c r="D450" s="253"/>
      <c r="E450" s="254" t="s">
        <v>1479</v>
      </c>
      <c r="F450" s="252"/>
      <c r="G450" s="252"/>
      <c r="H450" s="255" t="s">
        <v>1480</v>
      </c>
      <c r="I450" s="256">
        <v>40016</v>
      </c>
      <c r="J450" s="257">
        <v>7</v>
      </c>
      <c r="K450" s="258">
        <v>2977.2300741427252</v>
      </c>
      <c r="L450" s="259">
        <v>0</v>
      </c>
      <c r="M450" s="259">
        <v>0</v>
      </c>
      <c r="N450" s="259">
        <v>0</v>
      </c>
      <c r="O450" s="259">
        <v>2977.2300741427252</v>
      </c>
      <c r="P450" s="259">
        <v>0</v>
      </c>
      <c r="Q450" s="259">
        <v>0</v>
      </c>
      <c r="R450" s="259">
        <v>2977.2300741427252</v>
      </c>
      <c r="S450" s="259">
        <v>2241.6874227679955</v>
      </c>
      <c r="T450" s="260">
        <v>735.54265137472976</v>
      </c>
      <c r="U450" s="261">
        <v>0</v>
      </c>
      <c r="V450" s="259">
        <v>0</v>
      </c>
      <c r="W450" s="259">
        <v>0</v>
      </c>
      <c r="X450" s="259">
        <v>0</v>
      </c>
      <c r="Y450" s="259">
        <v>0</v>
      </c>
      <c r="Z450" s="259">
        <v>0</v>
      </c>
      <c r="AA450" s="259">
        <v>0</v>
      </c>
      <c r="AB450" s="259">
        <v>0</v>
      </c>
      <c r="AC450" s="259">
        <v>425.31858202038933</v>
      </c>
      <c r="AD450" s="259">
        <v>-425.31858202038933</v>
      </c>
      <c r="AE450" s="262">
        <v>425.31858202038933</v>
      </c>
      <c r="AF450" s="258">
        <v>2977.2300741427252</v>
      </c>
      <c r="AG450" s="259">
        <v>0</v>
      </c>
      <c r="AH450" s="259">
        <v>0</v>
      </c>
      <c r="AI450" s="259">
        <v>0</v>
      </c>
      <c r="AJ450" s="259">
        <v>2977.2300741427252</v>
      </c>
      <c r="AK450" s="259">
        <v>0</v>
      </c>
      <c r="AL450" s="259">
        <v>0</v>
      </c>
      <c r="AM450" s="259">
        <v>2977.2300741427252</v>
      </c>
      <c r="AN450" s="259">
        <v>1816.3688407476061</v>
      </c>
      <c r="AO450" s="262">
        <v>1160.8612333951191</v>
      </c>
      <c r="AP450" s="247"/>
      <c r="AQ450" s="263">
        <v>1160.8612333835106</v>
      </c>
      <c r="AR450" s="264">
        <v>0</v>
      </c>
      <c r="AS450" s="264">
        <v>0</v>
      </c>
      <c r="AT450" s="264">
        <v>0</v>
      </c>
      <c r="AU450" s="264">
        <v>0</v>
      </c>
      <c r="AV450" s="264">
        <v>0</v>
      </c>
      <c r="AW450" s="264">
        <v>0</v>
      </c>
      <c r="AX450" s="264">
        <v>0</v>
      </c>
      <c r="AY450" s="264">
        <v>0</v>
      </c>
      <c r="AZ450" s="264">
        <v>0</v>
      </c>
      <c r="BA450" s="264">
        <v>0</v>
      </c>
      <c r="BB450" s="265">
        <v>0</v>
      </c>
    </row>
    <row r="451" spans="2:54" s="213" customFormat="1" ht="13.15" customHeight="1" x14ac:dyDescent="0.2">
      <c r="B451" s="251" t="s">
        <v>863</v>
      </c>
      <c r="C451" s="252"/>
      <c r="D451" s="253"/>
      <c r="E451" s="254" t="s">
        <v>1481</v>
      </c>
      <c r="F451" s="252"/>
      <c r="G451" s="252"/>
      <c r="H451" s="255" t="s">
        <v>1482</v>
      </c>
      <c r="I451" s="256">
        <v>40016</v>
      </c>
      <c r="J451" s="257">
        <v>7</v>
      </c>
      <c r="K451" s="258">
        <v>972.07483781278972</v>
      </c>
      <c r="L451" s="259">
        <v>0</v>
      </c>
      <c r="M451" s="259">
        <v>0</v>
      </c>
      <c r="N451" s="259">
        <v>0</v>
      </c>
      <c r="O451" s="259">
        <v>972.07483781278972</v>
      </c>
      <c r="P451" s="259">
        <v>0</v>
      </c>
      <c r="Q451" s="259">
        <v>0</v>
      </c>
      <c r="R451" s="259">
        <v>972.07483781278972</v>
      </c>
      <c r="S451" s="259">
        <v>731.84241085220003</v>
      </c>
      <c r="T451" s="260">
        <v>240.23242696058969</v>
      </c>
      <c r="U451" s="261">
        <v>0</v>
      </c>
      <c r="V451" s="259">
        <v>0</v>
      </c>
      <c r="W451" s="259">
        <v>0</v>
      </c>
      <c r="X451" s="259">
        <v>0</v>
      </c>
      <c r="Y451" s="259">
        <v>0</v>
      </c>
      <c r="Z451" s="259">
        <v>0</v>
      </c>
      <c r="AA451" s="259">
        <v>0</v>
      </c>
      <c r="AB451" s="259">
        <v>0</v>
      </c>
      <c r="AC451" s="259">
        <v>138.86783397325567</v>
      </c>
      <c r="AD451" s="259">
        <v>-138.86783397325567</v>
      </c>
      <c r="AE451" s="262">
        <v>138.86783397325567</v>
      </c>
      <c r="AF451" s="258">
        <v>972.07483781278972</v>
      </c>
      <c r="AG451" s="259">
        <v>0</v>
      </c>
      <c r="AH451" s="259">
        <v>0</v>
      </c>
      <c r="AI451" s="259">
        <v>0</v>
      </c>
      <c r="AJ451" s="259">
        <v>972.07483781278972</v>
      </c>
      <c r="AK451" s="259">
        <v>0</v>
      </c>
      <c r="AL451" s="259">
        <v>0</v>
      </c>
      <c r="AM451" s="259">
        <v>972.07483781278972</v>
      </c>
      <c r="AN451" s="259">
        <v>592.97457687894439</v>
      </c>
      <c r="AO451" s="262">
        <v>379.10026093384533</v>
      </c>
      <c r="AP451" s="247"/>
      <c r="AQ451" s="263">
        <v>0</v>
      </c>
      <c r="AR451" s="264">
        <v>0</v>
      </c>
      <c r="AS451" s="264">
        <v>0</v>
      </c>
      <c r="AT451" s="264">
        <v>0</v>
      </c>
      <c r="AU451" s="264">
        <v>0</v>
      </c>
      <c r="AV451" s="264">
        <v>0</v>
      </c>
      <c r="AW451" s="264">
        <v>0</v>
      </c>
      <c r="AX451" s="264">
        <v>0</v>
      </c>
      <c r="AY451" s="264">
        <v>0</v>
      </c>
      <c r="AZ451" s="264">
        <v>0</v>
      </c>
      <c r="BA451" s="264">
        <v>379.10026093005433</v>
      </c>
      <c r="BB451" s="265">
        <v>0</v>
      </c>
    </row>
    <row r="452" spans="2:54" s="213" customFormat="1" ht="13.15" customHeight="1" x14ac:dyDescent="0.2">
      <c r="B452" s="251" t="s">
        <v>863</v>
      </c>
      <c r="C452" s="252"/>
      <c r="D452" s="253"/>
      <c r="E452" s="254" t="s">
        <v>1483</v>
      </c>
      <c r="F452" s="252"/>
      <c r="G452" s="252"/>
      <c r="H452" s="255" t="s">
        <v>1484</v>
      </c>
      <c r="I452" s="256">
        <v>40024</v>
      </c>
      <c r="J452" s="257">
        <v>7</v>
      </c>
      <c r="K452" s="258">
        <v>863.32541705282665</v>
      </c>
      <c r="L452" s="259">
        <v>0</v>
      </c>
      <c r="M452" s="259">
        <v>0</v>
      </c>
      <c r="N452" s="259">
        <v>0</v>
      </c>
      <c r="O452" s="259">
        <v>863.32541705282665</v>
      </c>
      <c r="P452" s="259">
        <v>0</v>
      </c>
      <c r="Q452" s="259">
        <v>0</v>
      </c>
      <c r="R452" s="259">
        <v>863.32541705282665</v>
      </c>
      <c r="S452" s="259">
        <v>649.96845210512379</v>
      </c>
      <c r="T452" s="260">
        <v>213.35696494770286</v>
      </c>
      <c r="U452" s="261">
        <v>0</v>
      </c>
      <c r="V452" s="259">
        <v>0</v>
      </c>
      <c r="W452" s="259">
        <v>0</v>
      </c>
      <c r="X452" s="259">
        <v>0</v>
      </c>
      <c r="Y452" s="259">
        <v>0</v>
      </c>
      <c r="Z452" s="259">
        <v>0</v>
      </c>
      <c r="AA452" s="259">
        <v>0</v>
      </c>
      <c r="AB452" s="259">
        <v>0</v>
      </c>
      <c r="AC452" s="259">
        <v>123.3322024361181</v>
      </c>
      <c r="AD452" s="259">
        <v>-123.3322024361181</v>
      </c>
      <c r="AE452" s="262">
        <v>123.3322024361181</v>
      </c>
      <c r="AF452" s="258">
        <v>863.32541705282665</v>
      </c>
      <c r="AG452" s="259">
        <v>0</v>
      </c>
      <c r="AH452" s="259">
        <v>0</v>
      </c>
      <c r="AI452" s="259">
        <v>0</v>
      </c>
      <c r="AJ452" s="259">
        <v>863.32541705282665</v>
      </c>
      <c r="AK452" s="259">
        <v>0</v>
      </c>
      <c r="AL452" s="259">
        <v>0</v>
      </c>
      <c r="AM452" s="259">
        <v>863.32541705282665</v>
      </c>
      <c r="AN452" s="259">
        <v>526.63624966900568</v>
      </c>
      <c r="AO452" s="262">
        <v>336.68916738382097</v>
      </c>
      <c r="AP452" s="247"/>
      <c r="AQ452" s="263">
        <v>0</v>
      </c>
      <c r="AR452" s="264">
        <v>0</v>
      </c>
      <c r="AS452" s="264">
        <v>0</v>
      </c>
      <c r="AT452" s="264">
        <v>0</v>
      </c>
      <c r="AU452" s="264">
        <v>0</v>
      </c>
      <c r="AV452" s="264">
        <v>0</v>
      </c>
      <c r="AW452" s="264">
        <v>0</v>
      </c>
      <c r="AX452" s="264">
        <v>0</v>
      </c>
      <c r="AY452" s="264">
        <v>0</v>
      </c>
      <c r="AZ452" s="264">
        <v>0</v>
      </c>
      <c r="BA452" s="264">
        <v>336.68916738045408</v>
      </c>
      <c r="BB452" s="265">
        <v>0</v>
      </c>
    </row>
    <row r="453" spans="2:54" s="213" customFormat="1" ht="13.15" customHeight="1" x14ac:dyDescent="0.2">
      <c r="B453" s="251" t="s">
        <v>863</v>
      </c>
      <c r="C453" s="252"/>
      <c r="D453" s="253"/>
      <c r="E453" s="254" t="s">
        <v>1483</v>
      </c>
      <c r="F453" s="252"/>
      <c r="G453" s="252"/>
      <c r="H453" s="255" t="s">
        <v>1485</v>
      </c>
      <c r="I453" s="256">
        <v>40024</v>
      </c>
      <c r="J453" s="257">
        <v>7</v>
      </c>
      <c r="K453" s="258">
        <v>863.32541705282665</v>
      </c>
      <c r="L453" s="259">
        <v>0</v>
      </c>
      <c r="M453" s="259">
        <v>0</v>
      </c>
      <c r="N453" s="259">
        <v>0</v>
      </c>
      <c r="O453" s="259">
        <v>863.32541705282665</v>
      </c>
      <c r="P453" s="259">
        <v>0</v>
      </c>
      <c r="Q453" s="259">
        <v>0</v>
      </c>
      <c r="R453" s="259">
        <v>863.32541705282665</v>
      </c>
      <c r="S453" s="259">
        <v>649.96845210512379</v>
      </c>
      <c r="T453" s="260">
        <v>213.35696494770286</v>
      </c>
      <c r="U453" s="261">
        <v>0</v>
      </c>
      <c r="V453" s="259">
        <v>0</v>
      </c>
      <c r="W453" s="259">
        <v>0</v>
      </c>
      <c r="X453" s="259">
        <v>0</v>
      </c>
      <c r="Y453" s="259">
        <v>0</v>
      </c>
      <c r="Z453" s="259">
        <v>0</v>
      </c>
      <c r="AA453" s="259">
        <v>0</v>
      </c>
      <c r="AB453" s="259">
        <v>0</v>
      </c>
      <c r="AC453" s="259">
        <v>123.3322024361181</v>
      </c>
      <c r="AD453" s="259">
        <v>-123.3322024361181</v>
      </c>
      <c r="AE453" s="262">
        <v>123.3322024361181</v>
      </c>
      <c r="AF453" s="258">
        <v>863.32541705282665</v>
      </c>
      <c r="AG453" s="259">
        <v>0</v>
      </c>
      <c r="AH453" s="259">
        <v>0</v>
      </c>
      <c r="AI453" s="259">
        <v>0</v>
      </c>
      <c r="AJ453" s="259">
        <v>863.32541705282665</v>
      </c>
      <c r="AK453" s="259">
        <v>0</v>
      </c>
      <c r="AL453" s="259">
        <v>0</v>
      </c>
      <c r="AM453" s="259">
        <v>863.32541705282665</v>
      </c>
      <c r="AN453" s="259">
        <v>526.63624966900568</v>
      </c>
      <c r="AO453" s="262">
        <v>336.68916738382097</v>
      </c>
      <c r="AP453" s="247"/>
      <c r="AQ453" s="263">
        <v>0</v>
      </c>
      <c r="AR453" s="264">
        <v>0</v>
      </c>
      <c r="AS453" s="264">
        <v>0</v>
      </c>
      <c r="AT453" s="264">
        <v>0</v>
      </c>
      <c r="AU453" s="264">
        <v>0</v>
      </c>
      <c r="AV453" s="264">
        <v>0</v>
      </c>
      <c r="AW453" s="264">
        <v>0</v>
      </c>
      <c r="AX453" s="264">
        <v>0</v>
      </c>
      <c r="AY453" s="264">
        <v>0</v>
      </c>
      <c r="AZ453" s="264">
        <v>0</v>
      </c>
      <c r="BA453" s="264">
        <v>336.68916738045408</v>
      </c>
      <c r="BB453" s="265">
        <v>0</v>
      </c>
    </row>
    <row r="454" spans="2:54" s="213" customFormat="1" ht="13.15" customHeight="1" x14ac:dyDescent="0.2">
      <c r="B454" s="251" t="s">
        <v>1402</v>
      </c>
      <c r="C454" s="252"/>
      <c r="D454" s="253"/>
      <c r="E454" s="254" t="s">
        <v>1486</v>
      </c>
      <c r="F454" s="252"/>
      <c r="G454" s="252"/>
      <c r="H454" s="255" t="s">
        <v>1487</v>
      </c>
      <c r="I454" s="256">
        <v>40021</v>
      </c>
      <c r="J454" s="257">
        <v>7</v>
      </c>
      <c r="K454" s="258">
        <v>13385.799930491195</v>
      </c>
      <c r="L454" s="259">
        <v>13385.799930491195</v>
      </c>
      <c r="M454" s="259">
        <v>0</v>
      </c>
      <c r="N454" s="259">
        <v>0</v>
      </c>
      <c r="O454" s="259">
        <v>0</v>
      </c>
      <c r="P454" s="259">
        <v>0</v>
      </c>
      <c r="Q454" s="259">
        <v>0</v>
      </c>
      <c r="R454" s="259">
        <v>0</v>
      </c>
      <c r="S454" s="259">
        <v>0</v>
      </c>
      <c r="T454" s="260">
        <v>0</v>
      </c>
      <c r="U454" s="261">
        <v>0</v>
      </c>
      <c r="V454" s="259">
        <v>0</v>
      </c>
      <c r="W454" s="259">
        <v>0</v>
      </c>
      <c r="X454" s="259">
        <v>0</v>
      </c>
      <c r="Y454" s="259">
        <v>0</v>
      </c>
      <c r="Z454" s="259">
        <v>0</v>
      </c>
      <c r="AA454" s="259">
        <v>0</v>
      </c>
      <c r="AB454" s="259">
        <v>0</v>
      </c>
      <c r="AC454" s="259">
        <v>0</v>
      </c>
      <c r="AD454" s="259">
        <v>0</v>
      </c>
      <c r="AE454" s="262">
        <v>0</v>
      </c>
      <c r="AF454" s="258">
        <v>13385.799930491195</v>
      </c>
      <c r="AG454" s="259">
        <v>13385.799930491195</v>
      </c>
      <c r="AH454" s="259">
        <v>0</v>
      </c>
      <c r="AI454" s="259">
        <v>0</v>
      </c>
      <c r="AJ454" s="259">
        <v>0</v>
      </c>
      <c r="AK454" s="259">
        <v>0</v>
      </c>
      <c r="AL454" s="259">
        <v>0</v>
      </c>
      <c r="AM454" s="259">
        <v>0</v>
      </c>
      <c r="AN454" s="259">
        <v>0</v>
      </c>
      <c r="AO454" s="262">
        <v>0</v>
      </c>
      <c r="AP454" s="247"/>
      <c r="AQ454" s="263">
        <v>0</v>
      </c>
      <c r="AR454" s="264">
        <v>0</v>
      </c>
      <c r="AS454" s="264">
        <v>0</v>
      </c>
      <c r="AT454" s="264">
        <v>0</v>
      </c>
      <c r="AU454" s="264">
        <v>0</v>
      </c>
      <c r="AV454" s="264">
        <v>0</v>
      </c>
      <c r="AW454" s="264">
        <v>0</v>
      </c>
      <c r="AX454" s="264">
        <v>0</v>
      </c>
      <c r="AY454" s="264">
        <v>0</v>
      </c>
      <c r="AZ454" s="264">
        <v>0</v>
      </c>
      <c r="BA454" s="264">
        <v>0</v>
      </c>
      <c r="BB454" s="265">
        <v>0</v>
      </c>
    </row>
    <row r="455" spans="2:54" s="213" customFormat="1" ht="13.15" customHeight="1" x14ac:dyDescent="0.2">
      <c r="B455" s="251" t="s">
        <v>1402</v>
      </c>
      <c r="C455" s="252"/>
      <c r="D455" s="253"/>
      <c r="E455" s="254" t="s">
        <v>1488</v>
      </c>
      <c r="F455" s="252"/>
      <c r="G455" s="252"/>
      <c r="H455" s="255" t="s">
        <v>1489</v>
      </c>
      <c r="I455" s="256">
        <v>40123</v>
      </c>
      <c r="J455" s="257">
        <v>7</v>
      </c>
      <c r="K455" s="258">
        <v>5468.0259499536614</v>
      </c>
      <c r="L455" s="259">
        <v>5468.0259499536614</v>
      </c>
      <c r="M455" s="259">
        <v>0</v>
      </c>
      <c r="N455" s="259">
        <v>0</v>
      </c>
      <c r="O455" s="259">
        <v>0</v>
      </c>
      <c r="P455" s="259">
        <v>0</v>
      </c>
      <c r="Q455" s="259">
        <v>0</v>
      </c>
      <c r="R455" s="259">
        <v>0</v>
      </c>
      <c r="S455" s="259">
        <v>0</v>
      </c>
      <c r="T455" s="260">
        <v>0</v>
      </c>
      <c r="U455" s="261">
        <v>0</v>
      </c>
      <c r="V455" s="259">
        <v>0</v>
      </c>
      <c r="W455" s="259">
        <v>0</v>
      </c>
      <c r="X455" s="259">
        <v>0</v>
      </c>
      <c r="Y455" s="259">
        <v>0</v>
      </c>
      <c r="Z455" s="259">
        <v>0</v>
      </c>
      <c r="AA455" s="259">
        <v>0</v>
      </c>
      <c r="AB455" s="259">
        <v>0</v>
      </c>
      <c r="AC455" s="259">
        <v>0</v>
      </c>
      <c r="AD455" s="259">
        <v>0</v>
      </c>
      <c r="AE455" s="262">
        <v>0</v>
      </c>
      <c r="AF455" s="258">
        <v>5468.0259499536614</v>
      </c>
      <c r="AG455" s="259">
        <v>5468.0259499536614</v>
      </c>
      <c r="AH455" s="259">
        <v>0</v>
      </c>
      <c r="AI455" s="259">
        <v>0</v>
      </c>
      <c r="AJ455" s="259">
        <v>0</v>
      </c>
      <c r="AK455" s="259">
        <v>0</v>
      </c>
      <c r="AL455" s="259">
        <v>0</v>
      </c>
      <c r="AM455" s="259">
        <v>0</v>
      </c>
      <c r="AN455" s="259">
        <v>0</v>
      </c>
      <c r="AO455" s="262">
        <v>0</v>
      </c>
      <c r="AP455" s="247"/>
      <c r="AQ455" s="263">
        <v>0</v>
      </c>
      <c r="AR455" s="264">
        <v>0</v>
      </c>
      <c r="AS455" s="264">
        <v>0</v>
      </c>
      <c r="AT455" s="264">
        <v>0</v>
      </c>
      <c r="AU455" s="264">
        <v>0</v>
      </c>
      <c r="AV455" s="264">
        <v>0</v>
      </c>
      <c r="AW455" s="264">
        <v>0</v>
      </c>
      <c r="AX455" s="264">
        <v>0</v>
      </c>
      <c r="AY455" s="264">
        <v>0</v>
      </c>
      <c r="AZ455" s="264">
        <v>0</v>
      </c>
      <c r="BA455" s="264">
        <v>0</v>
      </c>
      <c r="BB455" s="265">
        <v>0</v>
      </c>
    </row>
    <row r="456" spans="2:54" s="213" customFormat="1" ht="13.15" customHeight="1" x14ac:dyDescent="0.2">
      <c r="B456" s="251" t="s">
        <v>1402</v>
      </c>
      <c r="C456" s="252"/>
      <c r="D456" s="253"/>
      <c r="E456" s="254" t="s">
        <v>1490</v>
      </c>
      <c r="F456" s="252"/>
      <c r="G456" s="252"/>
      <c r="H456" s="255" t="s">
        <v>1491</v>
      </c>
      <c r="I456" s="256">
        <v>40123</v>
      </c>
      <c r="J456" s="257">
        <v>7</v>
      </c>
      <c r="K456" s="258">
        <v>2884.6153846153848</v>
      </c>
      <c r="L456" s="259">
        <v>2884.6153846153848</v>
      </c>
      <c r="M456" s="259">
        <v>0</v>
      </c>
      <c r="N456" s="259">
        <v>0</v>
      </c>
      <c r="O456" s="259">
        <v>0</v>
      </c>
      <c r="P456" s="259">
        <v>0</v>
      </c>
      <c r="Q456" s="259">
        <v>0</v>
      </c>
      <c r="R456" s="259">
        <v>0</v>
      </c>
      <c r="S456" s="259">
        <v>0</v>
      </c>
      <c r="T456" s="260">
        <v>0</v>
      </c>
      <c r="U456" s="261">
        <v>0</v>
      </c>
      <c r="V456" s="259">
        <v>0</v>
      </c>
      <c r="W456" s="259">
        <v>0</v>
      </c>
      <c r="X456" s="259">
        <v>0</v>
      </c>
      <c r="Y456" s="259">
        <v>0</v>
      </c>
      <c r="Z456" s="259">
        <v>0</v>
      </c>
      <c r="AA456" s="259">
        <v>0</v>
      </c>
      <c r="AB456" s="259">
        <v>0</v>
      </c>
      <c r="AC456" s="259">
        <v>0</v>
      </c>
      <c r="AD456" s="259">
        <v>0</v>
      </c>
      <c r="AE456" s="262">
        <v>0</v>
      </c>
      <c r="AF456" s="258">
        <v>2884.6153846153848</v>
      </c>
      <c r="AG456" s="259">
        <v>2884.6153846153848</v>
      </c>
      <c r="AH456" s="259">
        <v>0</v>
      </c>
      <c r="AI456" s="259">
        <v>0</v>
      </c>
      <c r="AJ456" s="259">
        <v>0</v>
      </c>
      <c r="AK456" s="259">
        <v>0</v>
      </c>
      <c r="AL456" s="259">
        <v>0</v>
      </c>
      <c r="AM456" s="259">
        <v>0</v>
      </c>
      <c r="AN456" s="259">
        <v>0</v>
      </c>
      <c r="AO456" s="262">
        <v>0</v>
      </c>
      <c r="AP456" s="247"/>
      <c r="AQ456" s="263">
        <v>0</v>
      </c>
      <c r="AR456" s="264">
        <v>0</v>
      </c>
      <c r="AS456" s="264">
        <v>0</v>
      </c>
      <c r="AT456" s="264">
        <v>0</v>
      </c>
      <c r="AU456" s="264">
        <v>0</v>
      </c>
      <c r="AV456" s="264">
        <v>0</v>
      </c>
      <c r="AW456" s="264">
        <v>0</v>
      </c>
      <c r="AX456" s="264">
        <v>0</v>
      </c>
      <c r="AY456" s="264">
        <v>0</v>
      </c>
      <c r="AZ456" s="264">
        <v>0</v>
      </c>
      <c r="BA456" s="264">
        <v>0</v>
      </c>
      <c r="BB456" s="265">
        <v>0</v>
      </c>
    </row>
    <row r="457" spans="2:54" s="213" customFormat="1" ht="13.15" customHeight="1" x14ac:dyDescent="0.2">
      <c r="B457" s="251" t="s">
        <v>718</v>
      </c>
      <c r="C457" s="252"/>
      <c r="D457" s="253"/>
      <c r="E457" s="254" t="s">
        <v>1492</v>
      </c>
      <c r="F457" s="252"/>
      <c r="G457" s="252"/>
      <c r="H457" s="255" t="s">
        <v>1493</v>
      </c>
      <c r="I457" s="256">
        <v>40280</v>
      </c>
      <c r="J457" s="257">
        <v>10</v>
      </c>
      <c r="K457" s="258">
        <v>898.5750695088044</v>
      </c>
      <c r="L457" s="259">
        <v>0</v>
      </c>
      <c r="M457" s="259">
        <v>0</v>
      </c>
      <c r="N457" s="259">
        <v>0</v>
      </c>
      <c r="O457" s="259">
        <v>898.5750695088044</v>
      </c>
      <c r="P457" s="259">
        <v>0</v>
      </c>
      <c r="Q457" s="259">
        <v>0</v>
      </c>
      <c r="R457" s="259">
        <v>898.5750695088044</v>
      </c>
      <c r="S457" s="259">
        <v>473.57072520852637</v>
      </c>
      <c r="T457" s="260">
        <v>425.00434430027804</v>
      </c>
      <c r="U457" s="261">
        <v>0</v>
      </c>
      <c r="V457" s="259">
        <v>0</v>
      </c>
      <c r="W457" s="259">
        <v>0</v>
      </c>
      <c r="X457" s="259">
        <v>0</v>
      </c>
      <c r="Y457" s="259">
        <v>0</v>
      </c>
      <c r="Z457" s="259">
        <v>0</v>
      </c>
      <c r="AA457" s="259">
        <v>0</v>
      </c>
      <c r="AB457" s="259">
        <v>0</v>
      </c>
      <c r="AC457" s="259">
        <v>89.857506950880435</v>
      </c>
      <c r="AD457" s="259">
        <v>-89.857506950880435</v>
      </c>
      <c r="AE457" s="262">
        <v>89.857506950880435</v>
      </c>
      <c r="AF457" s="258">
        <v>898.5750695088044</v>
      </c>
      <c r="AG457" s="259">
        <v>0</v>
      </c>
      <c r="AH457" s="259">
        <v>0</v>
      </c>
      <c r="AI457" s="259">
        <v>0</v>
      </c>
      <c r="AJ457" s="259">
        <v>898.5750695088044</v>
      </c>
      <c r="AK457" s="259">
        <v>0</v>
      </c>
      <c r="AL457" s="259">
        <v>0</v>
      </c>
      <c r="AM457" s="259">
        <v>898.5750695088044</v>
      </c>
      <c r="AN457" s="259">
        <v>383.71321825764596</v>
      </c>
      <c r="AO457" s="262">
        <v>514.86185125115844</v>
      </c>
      <c r="AP457" s="247"/>
      <c r="AQ457" s="263">
        <v>72.112482333262591</v>
      </c>
      <c r="AR457" s="264">
        <v>0</v>
      </c>
      <c r="AS457" s="264">
        <v>42.762384771837588</v>
      </c>
      <c r="AT457" s="264">
        <v>0</v>
      </c>
      <c r="AU457" s="264">
        <v>0</v>
      </c>
      <c r="AV457" s="264">
        <v>0</v>
      </c>
      <c r="AW457" s="264">
        <v>0</v>
      </c>
      <c r="AX457" s="264">
        <v>0</v>
      </c>
      <c r="AY457" s="264">
        <v>0</v>
      </c>
      <c r="AZ457" s="264">
        <v>0</v>
      </c>
      <c r="BA457" s="264">
        <v>367.84031081045595</v>
      </c>
      <c r="BB457" s="265">
        <v>32.146673330453716</v>
      </c>
    </row>
    <row r="458" spans="2:54" s="213" customFormat="1" ht="13.15" customHeight="1" x14ac:dyDescent="0.2">
      <c r="B458" s="251" t="s">
        <v>718</v>
      </c>
      <c r="C458" s="252"/>
      <c r="D458" s="253"/>
      <c r="E458" s="254" t="s">
        <v>1494</v>
      </c>
      <c r="F458" s="252"/>
      <c r="G458" s="252"/>
      <c r="H458" s="255" t="s">
        <v>1495</v>
      </c>
      <c r="I458" s="256">
        <v>40298</v>
      </c>
      <c r="J458" s="257">
        <v>10</v>
      </c>
      <c r="K458" s="258">
        <v>975.64585264133461</v>
      </c>
      <c r="L458" s="259">
        <v>0</v>
      </c>
      <c r="M458" s="259">
        <v>0</v>
      </c>
      <c r="N458" s="259">
        <v>0</v>
      </c>
      <c r="O458" s="259">
        <v>975.64585264133461</v>
      </c>
      <c r="P458" s="259">
        <v>0</v>
      </c>
      <c r="Q458" s="259">
        <v>0</v>
      </c>
      <c r="R458" s="259">
        <v>975.64585264133461</v>
      </c>
      <c r="S458" s="259">
        <v>514.1814131526105</v>
      </c>
      <c r="T458" s="260">
        <v>461.46443948872411</v>
      </c>
      <c r="U458" s="261">
        <v>0</v>
      </c>
      <c r="V458" s="259">
        <v>0</v>
      </c>
      <c r="W458" s="259">
        <v>0</v>
      </c>
      <c r="X458" s="259">
        <v>0</v>
      </c>
      <c r="Y458" s="259">
        <v>0</v>
      </c>
      <c r="Z458" s="259">
        <v>0</v>
      </c>
      <c r="AA458" s="259">
        <v>0</v>
      </c>
      <c r="AB458" s="259">
        <v>0</v>
      </c>
      <c r="AC458" s="259">
        <v>97.564585264133456</v>
      </c>
      <c r="AD458" s="259">
        <v>-97.564585264133456</v>
      </c>
      <c r="AE458" s="262">
        <v>97.564585264133456</v>
      </c>
      <c r="AF458" s="258">
        <v>975.64585264133461</v>
      </c>
      <c r="AG458" s="259">
        <v>0</v>
      </c>
      <c r="AH458" s="259">
        <v>0</v>
      </c>
      <c r="AI458" s="259">
        <v>0</v>
      </c>
      <c r="AJ458" s="259">
        <v>975.64585264133461</v>
      </c>
      <c r="AK458" s="259">
        <v>0</v>
      </c>
      <c r="AL458" s="259">
        <v>0</v>
      </c>
      <c r="AM458" s="259">
        <v>975.64585264133461</v>
      </c>
      <c r="AN458" s="259">
        <v>416.61682788847702</v>
      </c>
      <c r="AO458" s="262">
        <v>559.02902475285759</v>
      </c>
      <c r="AP458" s="247"/>
      <c r="AQ458" s="263">
        <v>0</v>
      </c>
      <c r="AR458" s="264">
        <v>0</v>
      </c>
      <c r="AS458" s="264">
        <v>0</v>
      </c>
      <c r="AT458" s="264">
        <v>0</v>
      </c>
      <c r="AU458" s="264">
        <v>0</v>
      </c>
      <c r="AV458" s="264">
        <v>0</v>
      </c>
      <c r="AW458" s="264">
        <v>0</v>
      </c>
      <c r="AX458" s="264">
        <v>0</v>
      </c>
      <c r="AY458" s="264">
        <v>0</v>
      </c>
      <c r="AZ458" s="264">
        <v>0</v>
      </c>
      <c r="BA458" s="264">
        <v>559.02902474726727</v>
      </c>
      <c r="BB458" s="265">
        <v>0</v>
      </c>
    </row>
    <row r="459" spans="2:54" s="213" customFormat="1" ht="13.15" customHeight="1" x14ac:dyDescent="0.2">
      <c r="B459" s="251" t="s">
        <v>718</v>
      </c>
      <c r="C459" s="252"/>
      <c r="D459" s="253"/>
      <c r="E459" s="254" t="s">
        <v>1496</v>
      </c>
      <c r="F459" s="252"/>
      <c r="G459" s="252"/>
      <c r="H459" s="255" t="s">
        <v>1497</v>
      </c>
      <c r="I459" s="256">
        <v>40298</v>
      </c>
      <c r="J459" s="257">
        <v>10</v>
      </c>
      <c r="K459" s="258">
        <v>975.64585264133461</v>
      </c>
      <c r="L459" s="259">
        <v>0</v>
      </c>
      <c r="M459" s="259">
        <v>0</v>
      </c>
      <c r="N459" s="259">
        <v>0</v>
      </c>
      <c r="O459" s="259">
        <v>975.64585264133461</v>
      </c>
      <c r="P459" s="259">
        <v>0</v>
      </c>
      <c r="Q459" s="259">
        <v>0</v>
      </c>
      <c r="R459" s="259">
        <v>975.64585264133461</v>
      </c>
      <c r="S459" s="259">
        <v>514.1814131526105</v>
      </c>
      <c r="T459" s="260">
        <v>461.46443948872411</v>
      </c>
      <c r="U459" s="261">
        <v>0</v>
      </c>
      <c r="V459" s="259">
        <v>0</v>
      </c>
      <c r="W459" s="259">
        <v>0</v>
      </c>
      <c r="X459" s="259">
        <v>0</v>
      </c>
      <c r="Y459" s="259">
        <v>0</v>
      </c>
      <c r="Z459" s="259">
        <v>0</v>
      </c>
      <c r="AA459" s="259">
        <v>0</v>
      </c>
      <c r="AB459" s="259">
        <v>0</v>
      </c>
      <c r="AC459" s="259">
        <v>97.564585264133456</v>
      </c>
      <c r="AD459" s="259">
        <v>-97.564585264133456</v>
      </c>
      <c r="AE459" s="262">
        <v>97.564585264133456</v>
      </c>
      <c r="AF459" s="258">
        <v>975.64585264133461</v>
      </c>
      <c r="AG459" s="259">
        <v>0</v>
      </c>
      <c r="AH459" s="259">
        <v>0</v>
      </c>
      <c r="AI459" s="259">
        <v>0</v>
      </c>
      <c r="AJ459" s="259">
        <v>975.64585264133461</v>
      </c>
      <c r="AK459" s="259">
        <v>0</v>
      </c>
      <c r="AL459" s="259">
        <v>0</v>
      </c>
      <c r="AM459" s="259">
        <v>975.64585264133461</v>
      </c>
      <c r="AN459" s="259">
        <v>416.61682788847702</v>
      </c>
      <c r="AO459" s="262">
        <v>559.02902475285759</v>
      </c>
      <c r="AP459" s="247"/>
      <c r="AQ459" s="263">
        <v>0</v>
      </c>
      <c r="AR459" s="264">
        <v>0</v>
      </c>
      <c r="AS459" s="264">
        <v>0</v>
      </c>
      <c r="AT459" s="264">
        <v>0</v>
      </c>
      <c r="AU459" s="264">
        <v>0</v>
      </c>
      <c r="AV459" s="264">
        <v>0</v>
      </c>
      <c r="AW459" s="264">
        <v>0</v>
      </c>
      <c r="AX459" s="264">
        <v>0</v>
      </c>
      <c r="AY459" s="264">
        <v>0</v>
      </c>
      <c r="AZ459" s="264">
        <v>0</v>
      </c>
      <c r="BA459" s="264">
        <v>559.02902474726727</v>
      </c>
      <c r="BB459" s="265">
        <v>0</v>
      </c>
    </row>
    <row r="460" spans="2:54" s="213" customFormat="1" ht="13.15" customHeight="1" x14ac:dyDescent="0.2">
      <c r="B460" s="251" t="s">
        <v>718</v>
      </c>
      <c r="C460" s="252"/>
      <c r="D460" s="253"/>
      <c r="E460" s="254" t="s">
        <v>1498</v>
      </c>
      <c r="F460" s="252"/>
      <c r="G460" s="252"/>
      <c r="H460" s="255" t="s">
        <v>1499</v>
      </c>
      <c r="I460" s="256">
        <v>40298</v>
      </c>
      <c r="J460" s="257">
        <v>10</v>
      </c>
      <c r="K460" s="258">
        <v>1268.1157321594069</v>
      </c>
      <c r="L460" s="259">
        <v>0</v>
      </c>
      <c r="M460" s="259">
        <v>0</v>
      </c>
      <c r="N460" s="259">
        <v>0</v>
      </c>
      <c r="O460" s="259">
        <v>1268.1157321594069</v>
      </c>
      <c r="P460" s="259">
        <v>0</v>
      </c>
      <c r="Q460" s="259">
        <v>0</v>
      </c>
      <c r="R460" s="259">
        <v>1268.1157321594069</v>
      </c>
      <c r="S460" s="259">
        <v>668.3424804989188</v>
      </c>
      <c r="T460" s="260">
        <v>599.77325166048809</v>
      </c>
      <c r="U460" s="261">
        <v>0</v>
      </c>
      <c r="V460" s="259">
        <v>0</v>
      </c>
      <c r="W460" s="259">
        <v>0</v>
      </c>
      <c r="X460" s="259">
        <v>0</v>
      </c>
      <c r="Y460" s="259">
        <v>0</v>
      </c>
      <c r="Z460" s="259">
        <v>0</v>
      </c>
      <c r="AA460" s="259">
        <v>0</v>
      </c>
      <c r="AB460" s="259">
        <v>0</v>
      </c>
      <c r="AC460" s="259">
        <v>126.81157321594068</v>
      </c>
      <c r="AD460" s="259">
        <v>-126.81157321594068</v>
      </c>
      <c r="AE460" s="262">
        <v>126.81157321594068</v>
      </c>
      <c r="AF460" s="258">
        <v>1268.1157321594069</v>
      </c>
      <c r="AG460" s="259">
        <v>0</v>
      </c>
      <c r="AH460" s="259">
        <v>0</v>
      </c>
      <c r="AI460" s="259">
        <v>0</v>
      </c>
      <c r="AJ460" s="259">
        <v>1268.1157321594069</v>
      </c>
      <c r="AK460" s="259">
        <v>0</v>
      </c>
      <c r="AL460" s="259">
        <v>0</v>
      </c>
      <c r="AM460" s="259">
        <v>1268.1157321594069</v>
      </c>
      <c r="AN460" s="259">
        <v>541.53090728297809</v>
      </c>
      <c r="AO460" s="262">
        <v>726.5848248764288</v>
      </c>
      <c r="AP460" s="247"/>
      <c r="AQ460" s="263">
        <v>0</v>
      </c>
      <c r="AR460" s="264">
        <v>0</v>
      </c>
      <c r="AS460" s="264">
        <v>0</v>
      </c>
      <c r="AT460" s="264">
        <v>0</v>
      </c>
      <c r="AU460" s="264">
        <v>0</v>
      </c>
      <c r="AV460" s="264">
        <v>0</v>
      </c>
      <c r="AW460" s="264">
        <v>0</v>
      </c>
      <c r="AX460" s="264">
        <v>0</v>
      </c>
      <c r="AY460" s="264">
        <v>0</v>
      </c>
      <c r="AZ460" s="264">
        <v>0</v>
      </c>
      <c r="BA460" s="264">
        <v>726.58482486916296</v>
      </c>
      <c r="BB460" s="265">
        <v>0</v>
      </c>
    </row>
    <row r="461" spans="2:54" s="213" customFormat="1" ht="13.15" customHeight="1" x14ac:dyDescent="0.2">
      <c r="B461" s="251" t="s">
        <v>718</v>
      </c>
      <c r="C461" s="252"/>
      <c r="D461" s="253"/>
      <c r="E461" s="254" t="s">
        <v>1500</v>
      </c>
      <c r="F461" s="252"/>
      <c r="G461" s="252"/>
      <c r="H461" s="255" t="s">
        <v>1501</v>
      </c>
      <c r="I461" s="256">
        <v>40324</v>
      </c>
      <c r="J461" s="257">
        <v>10</v>
      </c>
      <c r="K461" s="258">
        <v>1046.9763670064876</v>
      </c>
      <c r="L461" s="259">
        <v>0</v>
      </c>
      <c r="M461" s="259">
        <v>0</v>
      </c>
      <c r="N461" s="259">
        <v>0</v>
      </c>
      <c r="O461" s="259">
        <v>1046.9763670064876</v>
      </c>
      <c r="P461" s="259">
        <v>0</v>
      </c>
      <c r="Q461" s="259">
        <v>0</v>
      </c>
      <c r="R461" s="259">
        <v>1046.9763670064876</v>
      </c>
      <c r="S461" s="259">
        <v>540.895794717331</v>
      </c>
      <c r="T461" s="260">
        <v>506.08057228915663</v>
      </c>
      <c r="U461" s="261">
        <v>0</v>
      </c>
      <c r="V461" s="259">
        <v>0</v>
      </c>
      <c r="W461" s="259">
        <v>0</v>
      </c>
      <c r="X461" s="259">
        <v>0</v>
      </c>
      <c r="Y461" s="259">
        <v>0</v>
      </c>
      <c r="Z461" s="259">
        <v>0</v>
      </c>
      <c r="AA461" s="259">
        <v>0</v>
      </c>
      <c r="AB461" s="259">
        <v>0</v>
      </c>
      <c r="AC461" s="259">
        <v>104.69763670064876</v>
      </c>
      <c r="AD461" s="259">
        <v>-104.69763670064876</v>
      </c>
      <c r="AE461" s="262">
        <v>104.69763670064876</v>
      </c>
      <c r="AF461" s="258">
        <v>1046.9763670064876</v>
      </c>
      <c r="AG461" s="259">
        <v>0</v>
      </c>
      <c r="AH461" s="259">
        <v>0</v>
      </c>
      <c r="AI461" s="259">
        <v>0</v>
      </c>
      <c r="AJ461" s="259">
        <v>1046.9763670064876</v>
      </c>
      <c r="AK461" s="259">
        <v>0</v>
      </c>
      <c r="AL461" s="259">
        <v>0</v>
      </c>
      <c r="AM461" s="259">
        <v>1046.9763670064876</v>
      </c>
      <c r="AN461" s="259">
        <v>436.19815801668221</v>
      </c>
      <c r="AO461" s="262">
        <v>610.77820898980542</v>
      </c>
      <c r="AP461" s="247"/>
      <c r="AQ461" s="263">
        <v>85.546700922367094</v>
      </c>
      <c r="AR461" s="264">
        <v>0</v>
      </c>
      <c r="AS461" s="264">
        <v>50.728817292650639</v>
      </c>
      <c r="AT461" s="264">
        <v>0</v>
      </c>
      <c r="AU461" s="264">
        <v>0</v>
      </c>
      <c r="AV461" s="264">
        <v>0</v>
      </c>
      <c r="AW461" s="264">
        <v>0</v>
      </c>
      <c r="AX461" s="264">
        <v>0</v>
      </c>
      <c r="AY461" s="264">
        <v>0</v>
      </c>
      <c r="AZ461" s="264">
        <v>0</v>
      </c>
      <c r="BA461" s="264">
        <v>436.36724236821794</v>
      </c>
      <c r="BB461" s="265">
        <v>38.135448400461939</v>
      </c>
    </row>
    <row r="462" spans="2:54" s="213" customFormat="1" ht="13.15" customHeight="1" x14ac:dyDescent="0.2">
      <c r="B462" s="251" t="s">
        <v>863</v>
      </c>
      <c r="C462" s="252"/>
      <c r="D462" s="253"/>
      <c r="E462" s="254" t="s">
        <v>1502</v>
      </c>
      <c r="F462" s="252"/>
      <c r="G462" s="252"/>
      <c r="H462" s="255" t="s">
        <v>1503</v>
      </c>
      <c r="I462" s="256">
        <v>40336</v>
      </c>
      <c r="J462" s="257">
        <v>7</v>
      </c>
      <c r="K462" s="258">
        <v>798.35785449490277</v>
      </c>
      <c r="L462" s="259">
        <v>0</v>
      </c>
      <c r="M462" s="259">
        <v>0</v>
      </c>
      <c r="N462" s="259">
        <v>0</v>
      </c>
      <c r="O462" s="259">
        <v>798.35785449490277</v>
      </c>
      <c r="P462" s="259">
        <v>0</v>
      </c>
      <c r="Q462" s="259">
        <v>0</v>
      </c>
      <c r="R462" s="259">
        <v>798.35785449490277</v>
      </c>
      <c r="S462" s="259">
        <v>509.58742249216647</v>
      </c>
      <c r="T462" s="260">
        <v>288.7704320027363</v>
      </c>
      <c r="U462" s="261">
        <v>0</v>
      </c>
      <c r="V462" s="259">
        <v>0</v>
      </c>
      <c r="W462" s="259">
        <v>0</v>
      </c>
      <c r="X462" s="259">
        <v>0</v>
      </c>
      <c r="Y462" s="259">
        <v>0</v>
      </c>
      <c r="Z462" s="259">
        <v>0</v>
      </c>
      <c r="AA462" s="259">
        <v>0</v>
      </c>
      <c r="AB462" s="259">
        <v>0</v>
      </c>
      <c r="AC462" s="259">
        <v>114.0511220707004</v>
      </c>
      <c r="AD462" s="259">
        <v>-114.0511220707004</v>
      </c>
      <c r="AE462" s="262">
        <v>114.0511220707004</v>
      </c>
      <c r="AF462" s="258">
        <v>798.35785449490277</v>
      </c>
      <c r="AG462" s="259">
        <v>0</v>
      </c>
      <c r="AH462" s="259">
        <v>0</v>
      </c>
      <c r="AI462" s="259">
        <v>0</v>
      </c>
      <c r="AJ462" s="259">
        <v>798.35785449490277</v>
      </c>
      <c r="AK462" s="259">
        <v>0</v>
      </c>
      <c r="AL462" s="259">
        <v>0</v>
      </c>
      <c r="AM462" s="259">
        <v>798.35785449490277</v>
      </c>
      <c r="AN462" s="259">
        <v>395.53630042146608</v>
      </c>
      <c r="AO462" s="262">
        <v>402.82155407343669</v>
      </c>
      <c r="AP462" s="247"/>
      <c r="AQ462" s="263">
        <v>0</v>
      </c>
      <c r="AR462" s="264">
        <v>0</v>
      </c>
      <c r="AS462" s="264">
        <v>0</v>
      </c>
      <c r="AT462" s="264">
        <v>0</v>
      </c>
      <c r="AU462" s="264">
        <v>0</v>
      </c>
      <c r="AV462" s="264">
        <v>0</v>
      </c>
      <c r="AW462" s="264">
        <v>0</v>
      </c>
      <c r="AX462" s="264">
        <v>0</v>
      </c>
      <c r="AY462" s="264">
        <v>0</v>
      </c>
      <c r="AZ462" s="264">
        <v>0</v>
      </c>
      <c r="BA462" s="264">
        <v>402.82155406940848</v>
      </c>
      <c r="BB462" s="265">
        <v>0</v>
      </c>
    </row>
    <row r="463" spans="2:54" s="213" customFormat="1" ht="13.15" customHeight="1" x14ac:dyDescent="0.2">
      <c r="B463" s="251" t="s">
        <v>863</v>
      </c>
      <c r="C463" s="252"/>
      <c r="D463" s="253"/>
      <c r="E463" s="254" t="s">
        <v>1504</v>
      </c>
      <c r="F463" s="252"/>
      <c r="G463" s="252"/>
      <c r="H463" s="255" t="s">
        <v>1505</v>
      </c>
      <c r="I463" s="256">
        <v>40336</v>
      </c>
      <c r="J463" s="257">
        <v>7</v>
      </c>
      <c r="K463" s="258">
        <v>798.35785449490277</v>
      </c>
      <c r="L463" s="259">
        <v>0</v>
      </c>
      <c r="M463" s="259">
        <v>0</v>
      </c>
      <c r="N463" s="259">
        <v>0</v>
      </c>
      <c r="O463" s="259">
        <v>798.35785449490277</v>
      </c>
      <c r="P463" s="259">
        <v>0</v>
      </c>
      <c r="Q463" s="259">
        <v>0</v>
      </c>
      <c r="R463" s="259">
        <v>798.35785449490277</v>
      </c>
      <c r="S463" s="259">
        <v>509.58742249216647</v>
      </c>
      <c r="T463" s="260">
        <v>288.7704320027363</v>
      </c>
      <c r="U463" s="261">
        <v>0</v>
      </c>
      <c r="V463" s="259">
        <v>0</v>
      </c>
      <c r="W463" s="259">
        <v>0</v>
      </c>
      <c r="X463" s="259">
        <v>0</v>
      </c>
      <c r="Y463" s="259">
        <v>0</v>
      </c>
      <c r="Z463" s="259">
        <v>0</v>
      </c>
      <c r="AA463" s="259">
        <v>0</v>
      </c>
      <c r="AB463" s="259">
        <v>0</v>
      </c>
      <c r="AC463" s="259">
        <v>114.0511220707004</v>
      </c>
      <c r="AD463" s="259">
        <v>-114.0511220707004</v>
      </c>
      <c r="AE463" s="262">
        <v>114.0511220707004</v>
      </c>
      <c r="AF463" s="258">
        <v>798.35785449490277</v>
      </c>
      <c r="AG463" s="259">
        <v>0</v>
      </c>
      <c r="AH463" s="259">
        <v>0</v>
      </c>
      <c r="AI463" s="259">
        <v>0</v>
      </c>
      <c r="AJ463" s="259">
        <v>798.35785449490277</v>
      </c>
      <c r="AK463" s="259">
        <v>0</v>
      </c>
      <c r="AL463" s="259">
        <v>0</v>
      </c>
      <c r="AM463" s="259">
        <v>798.35785449490277</v>
      </c>
      <c r="AN463" s="259">
        <v>395.53630042146608</v>
      </c>
      <c r="AO463" s="262">
        <v>402.82155407343669</v>
      </c>
      <c r="AP463" s="247"/>
      <c r="AQ463" s="263">
        <v>0</v>
      </c>
      <c r="AR463" s="264">
        <v>0</v>
      </c>
      <c r="AS463" s="264">
        <v>0</v>
      </c>
      <c r="AT463" s="264">
        <v>0</v>
      </c>
      <c r="AU463" s="264">
        <v>0</v>
      </c>
      <c r="AV463" s="264">
        <v>0</v>
      </c>
      <c r="AW463" s="264">
        <v>0</v>
      </c>
      <c r="AX463" s="264">
        <v>0</v>
      </c>
      <c r="AY463" s="264">
        <v>0</v>
      </c>
      <c r="AZ463" s="264">
        <v>0</v>
      </c>
      <c r="BA463" s="264">
        <v>402.82155406940848</v>
      </c>
      <c r="BB463" s="265">
        <v>0</v>
      </c>
    </row>
    <row r="464" spans="2:54" s="213" customFormat="1" ht="13.15" customHeight="1" x14ac:dyDescent="0.2">
      <c r="B464" s="251" t="s">
        <v>718</v>
      </c>
      <c r="C464" s="252"/>
      <c r="D464" s="253"/>
      <c r="E464" s="254" t="s">
        <v>1506</v>
      </c>
      <c r="F464" s="252"/>
      <c r="G464" s="252"/>
      <c r="H464" s="255" t="s">
        <v>1507</v>
      </c>
      <c r="I464" s="256">
        <v>40367</v>
      </c>
      <c r="J464" s="257">
        <v>10</v>
      </c>
      <c r="K464" s="258">
        <v>526.20771547729385</v>
      </c>
      <c r="L464" s="259">
        <v>0</v>
      </c>
      <c r="M464" s="259">
        <v>0</v>
      </c>
      <c r="N464" s="259">
        <v>0</v>
      </c>
      <c r="O464" s="259">
        <v>526.20771547729385</v>
      </c>
      <c r="P464" s="259">
        <v>0</v>
      </c>
      <c r="Q464" s="259">
        <v>0</v>
      </c>
      <c r="R464" s="259">
        <v>526.20771547729385</v>
      </c>
      <c r="S464" s="259">
        <v>260.86878765060243</v>
      </c>
      <c r="T464" s="260">
        <v>265.33892782669142</v>
      </c>
      <c r="U464" s="261">
        <v>0</v>
      </c>
      <c r="V464" s="259">
        <v>0</v>
      </c>
      <c r="W464" s="259">
        <v>0</v>
      </c>
      <c r="X464" s="259">
        <v>0</v>
      </c>
      <c r="Y464" s="259">
        <v>0</v>
      </c>
      <c r="Z464" s="259">
        <v>0</v>
      </c>
      <c r="AA464" s="259">
        <v>0</v>
      </c>
      <c r="AB464" s="259">
        <v>0</v>
      </c>
      <c r="AC464" s="259">
        <v>52.620771547729383</v>
      </c>
      <c r="AD464" s="259">
        <v>-52.620771547729383</v>
      </c>
      <c r="AE464" s="262">
        <v>52.620771547729383</v>
      </c>
      <c r="AF464" s="258">
        <v>526.20771547729385</v>
      </c>
      <c r="AG464" s="259">
        <v>0</v>
      </c>
      <c r="AH464" s="259">
        <v>0</v>
      </c>
      <c r="AI464" s="259">
        <v>0</v>
      </c>
      <c r="AJ464" s="259">
        <v>526.20771547729385</v>
      </c>
      <c r="AK464" s="259">
        <v>0</v>
      </c>
      <c r="AL464" s="259">
        <v>0</v>
      </c>
      <c r="AM464" s="259">
        <v>526.20771547729385</v>
      </c>
      <c r="AN464" s="259">
        <v>208.24801610287304</v>
      </c>
      <c r="AO464" s="262">
        <v>317.95969937442078</v>
      </c>
      <c r="AP464" s="247"/>
      <c r="AQ464" s="263">
        <v>44.534010721727199</v>
      </c>
      <c r="AR464" s="264">
        <v>0</v>
      </c>
      <c r="AS464" s="264">
        <v>26.408472434975724</v>
      </c>
      <c r="AT464" s="264">
        <v>0</v>
      </c>
      <c r="AU464" s="264">
        <v>0</v>
      </c>
      <c r="AV464" s="264">
        <v>0</v>
      </c>
      <c r="AW464" s="264">
        <v>0</v>
      </c>
      <c r="AX464" s="264">
        <v>0</v>
      </c>
      <c r="AY464" s="264">
        <v>0</v>
      </c>
      <c r="AZ464" s="264">
        <v>0</v>
      </c>
      <c r="BA464" s="264">
        <v>227.16461582629816</v>
      </c>
      <c r="BB464" s="265">
        <v>19.852600388240116</v>
      </c>
    </row>
    <row r="465" spans="2:54" s="213" customFormat="1" ht="13.15" customHeight="1" x14ac:dyDescent="0.2">
      <c r="B465" s="251" t="s">
        <v>718</v>
      </c>
      <c r="C465" s="252"/>
      <c r="D465" s="253"/>
      <c r="E465" s="254" t="s">
        <v>1508</v>
      </c>
      <c r="F465" s="252"/>
      <c r="G465" s="252"/>
      <c r="H465" s="255" t="s">
        <v>1509</v>
      </c>
      <c r="I465" s="256">
        <v>40372</v>
      </c>
      <c r="J465" s="257">
        <v>10</v>
      </c>
      <c r="K465" s="258">
        <v>1005.291357738647</v>
      </c>
      <c r="L465" s="259">
        <v>0</v>
      </c>
      <c r="M465" s="259">
        <v>0</v>
      </c>
      <c r="N465" s="259">
        <v>0</v>
      </c>
      <c r="O465" s="259">
        <v>1005.291357738647</v>
      </c>
      <c r="P465" s="259">
        <v>0</v>
      </c>
      <c r="Q465" s="259">
        <v>0</v>
      </c>
      <c r="R465" s="259">
        <v>1005.291357738647</v>
      </c>
      <c r="S465" s="259">
        <v>498.42058136391722</v>
      </c>
      <c r="T465" s="260">
        <v>506.87077637472976</v>
      </c>
      <c r="U465" s="261">
        <v>0</v>
      </c>
      <c r="V465" s="259">
        <v>0</v>
      </c>
      <c r="W465" s="259">
        <v>0</v>
      </c>
      <c r="X465" s="259">
        <v>0</v>
      </c>
      <c r="Y465" s="259">
        <v>0</v>
      </c>
      <c r="Z465" s="259">
        <v>0</v>
      </c>
      <c r="AA465" s="259">
        <v>0</v>
      </c>
      <c r="AB465" s="259">
        <v>0</v>
      </c>
      <c r="AC465" s="259">
        <v>100.5291357738647</v>
      </c>
      <c r="AD465" s="259">
        <v>-100.5291357738647</v>
      </c>
      <c r="AE465" s="262">
        <v>100.5291357738647</v>
      </c>
      <c r="AF465" s="258">
        <v>1005.291357738647</v>
      </c>
      <c r="AG465" s="259">
        <v>0</v>
      </c>
      <c r="AH465" s="259">
        <v>0</v>
      </c>
      <c r="AI465" s="259">
        <v>0</v>
      </c>
      <c r="AJ465" s="259">
        <v>1005.291357738647</v>
      </c>
      <c r="AK465" s="259">
        <v>0</v>
      </c>
      <c r="AL465" s="259">
        <v>0</v>
      </c>
      <c r="AM465" s="259">
        <v>1005.291357738647</v>
      </c>
      <c r="AN465" s="259">
        <v>397.89144559005251</v>
      </c>
      <c r="AO465" s="262">
        <v>607.39991214859447</v>
      </c>
      <c r="AP465" s="247"/>
      <c r="AQ465" s="263">
        <v>0</v>
      </c>
      <c r="AR465" s="264">
        <v>0</v>
      </c>
      <c r="AS465" s="264">
        <v>0</v>
      </c>
      <c r="AT465" s="264">
        <v>0</v>
      </c>
      <c r="AU465" s="264">
        <v>0</v>
      </c>
      <c r="AV465" s="264">
        <v>0</v>
      </c>
      <c r="AW465" s="264">
        <v>0</v>
      </c>
      <c r="AX465" s="264">
        <v>0</v>
      </c>
      <c r="AY465" s="264">
        <v>0</v>
      </c>
      <c r="AZ465" s="264">
        <v>0</v>
      </c>
      <c r="BA465" s="264">
        <v>607.39991214252052</v>
      </c>
      <c r="BB465" s="265">
        <v>0</v>
      </c>
    </row>
    <row r="466" spans="2:54" s="213" customFormat="1" ht="13.15" customHeight="1" x14ac:dyDescent="0.2">
      <c r="B466" s="251" t="s">
        <v>1402</v>
      </c>
      <c r="C466" s="252"/>
      <c r="D466" s="253"/>
      <c r="E466" s="254" t="s">
        <v>1510</v>
      </c>
      <c r="F466" s="252"/>
      <c r="G466" s="252"/>
      <c r="H466" s="255" t="s">
        <v>1511</v>
      </c>
      <c r="I466" s="256">
        <v>40389</v>
      </c>
      <c r="J466" s="257">
        <v>7</v>
      </c>
      <c r="K466" s="258">
        <v>523.47080630213168</v>
      </c>
      <c r="L466" s="259">
        <v>0</v>
      </c>
      <c r="M466" s="259">
        <v>0</v>
      </c>
      <c r="N466" s="259">
        <v>0</v>
      </c>
      <c r="O466" s="259">
        <v>523.47080630213168</v>
      </c>
      <c r="P466" s="259">
        <v>0</v>
      </c>
      <c r="Q466" s="259">
        <v>0</v>
      </c>
      <c r="R466" s="259">
        <v>523.47080630213168</v>
      </c>
      <c r="S466" s="259">
        <v>328.68810406461012</v>
      </c>
      <c r="T466" s="260">
        <v>194.78270223752156</v>
      </c>
      <c r="U466" s="261">
        <v>0</v>
      </c>
      <c r="V466" s="259">
        <v>0</v>
      </c>
      <c r="W466" s="259">
        <v>0</v>
      </c>
      <c r="X466" s="259">
        <v>0</v>
      </c>
      <c r="Y466" s="259">
        <v>0</v>
      </c>
      <c r="Z466" s="259">
        <v>0</v>
      </c>
      <c r="AA466" s="259">
        <v>0</v>
      </c>
      <c r="AB466" s="259">
        <v>0</v>
      </c>
      <c r="AC466" s="259">
        <v>74.78154375744738</v>
      </c>
      <c r="AD466" s="259">
        <v>-74.78154375744738</v>
      </c>
      <c r="AE466" s="262">
        <v>74.78154375744738</v>
      </c>
      <c r="AF466" s="258">
        <v>523.47080630213168</v>
      </c>
      <c r="AG466" s="259">
        <v>0</v>
      </c>
      <c r="AH466" s="259">
        <v>0</v>
      </c>
      <c r="AI466" s="259">
        <v>0</v>
      </c>
      <c r="AJ466" s="259">
        <v>523.47080630213168</v>
      </c>
      <c r="AK466" s="259">
        <v>0</v>
      </c>
      <c r="AL466" s="259">
        <v>0</v>
      </c>
      <c r="AM466" s="259">
        <v>523.47080630213168</v>
      </c>
      <c r="AN466" s="259">
        <v>253.90656030716275</v>
      </c>
      <c r="AO466" s="262">
        <v>269.56424599496893</v>
      </c>
      <c r="AP466" s="247"/>
      <c r="AQ466" s="263">
        <v>0</v>
      </c>
      <c r="AR466" s="264">
        <v>0</v>
      </c>
      <c r="AS466" s="264">
        <v>0</v>
      </c>
      <c r="AT466" s="264">
        <v>0</v>
      </c>
      <c r="AU466" s="264">
        <v>0</v>
      </c>
      <c r="AV466" s="264">
        <v>0</v>
      </c>
      <c r="AW466" s="264">
        <v>0</v>
      </c>
      <c r="AX466" s="264">
        <v>0</v>
      </c>
      <c r="AY466" s="264">
        <v>0</v>
      </c>
      <c r="AZ466" s="264">
        <v>0</v>
      </c>
      <c r="BA466" s="264">
        <v>269.5642459922733</v>
      </c>
      <c r="BB466" s="265">
        <v>0</v>
      </c>
    </row>
    <row r="467" spans="2:54" s="213" customFormat="1" ht="13.15" customHeight="1" x14ac:dyDescent="0.2">
      <c r="B467" s="251" t="s">
        <v>1402</v>
      </c>
      <c r="C467" s="252"/>
      <c r="D467" s="253"/>
      <c r="E467" s="254" t="s">
        <v>1512</v>
      </c>
      <c r="F467" s="252"/>
      <c r="G467" s="252"/>
      <c r="H467" s="255" t="s">
        <v>1513</v>
      </c>
      <c r="I467" s="256">
        <v>40389</v>
      </c>
      <c r="J467" s="257">
        <v>7</v>
      </c>
      <c r="K467" s="258">
        <v>523.47080630213168</v>
      </c>
      <c r="L467" s="259">
        <v>0</v>
      </c>
      <c r="M467" s="259">
        <v>0</v>
      </c>
      <c r="N467" s="259">
        <v>0</v>
      </c>
      <c r="O467" s="259">
        <v>523.47080630213168</v>
      </c>
      <c r="P467" s="259">
        <v>0</v>
      </c>
      <c r="Q467" s="259">
        <v>0</v>
      </c>
      <c r="R467" s="259">
        <v>523.47080630213168</v>
      </c>
      <c r="S467" s="259">
        <v>328.68810406461012</v>
      </c>
      <c r="T467" s="260">
        <v>194.78270223752156</v>
      </c>
      <c r="U467" s="261">
        <v>0</v>
      </c>
      <c r="V467" s="259">
        <v>0</v>
      </c>
      <c r="W467" s="259">
        <v>0</v>
      </c>
      <c r="X467" s="259">
        <v>0</v>
      </c>
      <c r="Y467" s="259">
        <v>0</v>
      </c>
      <c r="Z467" s="259">
        <v>0</v>
      </c>
      <c r="AA467" s="259">
        <v>0</v>
      </c>
      <c r="AB467" s="259">
        <v>0</v>
      </c>
      <c r="AC467" s="259">
        <v>74.78154375744738</v>
      </c>
      <c r="AD467" s="259">
        <v>-74.78154375744738</v>
      </c>
      <c r="AE467" s="262">
        <v>74.78154375744738</v>
      </c>
      <c r="AF467" s="258">
        <v>523.47080630213168</v>
      </c>
      <c r="AG467" s="259">
        <v>0</v>
      </c>
      <c r="AH467" s="259">
        <v>0</v>
      </c>
      <c r="AI467" s="259">
        <v>0</v>
      </c>
      <c r="AJ467" s="259">
        <v>523.47080630213168</v>
      </c>
      <c r="AK467" s="259">
        <v>0</v>
      </c>
      <c r="AL467" s="259">
        <v>0</v>
      </c>
      <c r="AM467" s="259">
        <v>523.47080630213168</v>
      </c>
      <c r="AN467" s="259">
        <v>253.90656030716275</v>
      </c>
      <c r="AO467" s="262">
        <v>269.56424599496893</v>
      </c>
      <c r="AP467" s="247"/>
      <c r="AQ467" s="263">
        <v>0</v>
      </c>
      <c r="AR467" s="264">
        <v>0</v>
      </c>
      <c r="AS467" s="264">
        <v>0</v>
      </c>
      <c r="AT467" s="264">
        <v>0</v>
      </c>
      <c r="AU467" s="264">
        <v>0</v>
      </c>
      <c r="AV467" s="264">
        <v>0</v>
      </c>
      <c r="AW467" s="264">
        <v>0</v>
      </c>
      <c r="AX467" s="264">
        <v>0</v>
      </c>
      <c r="AY467" s="264">
        <v>0</v>
      </c>
      <c r="AZ467" s="264">
        <v>0</v>
      </c>
      <c r="BA467" s="264">
        <v>269.5642459922733</v>
      </c>
      <c r="BB467" s="265">
        <v>0</v>
      </c>
    </row>
    <row r="468" spans="2:54" s="213" customFormat="1" ht="13.15" customHeight="1" x14ac:dyDescent="0.2">
      <c r="B468" s="251" t="s">
        <v>1402</v>
      </c>
      <c r="C468" s="252"/>
      <c r="D468" s="253"/>
      <c r="E468" s="254" t="s">
        <v>1514</v>
      </c>
      <c r="F468" s="252"/>
      <c r="G468" s="252"/>
      <c r="H468" s="255" t="s">
        <v>1515</v>
      </c>
      <c r="I468" s="256">
        <v>40389</v>
      </c>
      <c r="J468" s="257">
        <v>7</v>
      </c>
      <c r="K468" s="258">
        <v>523.47080630213168</v>
      </c>
      <c r="L468" s="259">
        <v>0</v>
      </c>
      <c r="M468" s="259">
        <v>0</v>
      </c>
      <c r="N468" s="259">
        <v>0</v>
      </c>
      <c r="O468" s="259">
        <v>523.47080630213168</v>
      </c>
      <c r="P468" s="259">
        <v>0</v>
      </c>
      <c r="Q468" s="259">
        <v>0</v>
      </c>
      <c r="R468" s="259">
        <v>523.47080630213168</v>
      </c>
      <c r="S468" s="259">
        <v>328.68810406461012</v>
      </c>
      <c r="T468" s="260">
        <v>194.78270223752156</v>
      </c>
      <c r="U468" s="261">
        <v>0</v>
      </c>
      <c r="V468" s="259">
        <v>0</v>
      </c>
      <c r="W468" s="259">
        <v>0</v>
      </c>
      <c r="X468" s="259">
        <v>0</v>
      </c>
      <c r="Y468" s="259">
        <v>0</v>
      </c>
      <c r="Z468" s="259">
        <v>0</v>
      </c>
      <c r="AA468" s="259">
        <v>0</v>
      </c>
      <c r="AB468" s="259">
        <v>0</v>
      </c>
      <c r="AC468" s="259">
        <v>74.78154375744738</v>
      </c>
      <c r="AD468" s="259">
        <v>-74.78154375744738</v>
      </c>
      <c r="AE468" s="262">
        <v>74.78154375744738</v>
      </c>
      <c r="AF468" s="258">
        <v>523.47080630213168</v>
      </c>
      <c r="AG468" s="259">
        <v>0</v>
      </c>
      <c r="AH468" s="259">
        <v>0</v>
      </c>
      <c r="AI468" s="259">
        <v>0</v>
      </c>
      <c r="AJ468" s="259">
        <v>523.47080630213168</v>
      </c>
      <c r="AK468" s="259">
        <v>0</v>
      </c>
      <c r="AL468" s="259">
        <v>0</v>
      </c>
      <c r="AM468" s="259">
        <v>523.47080630213168</v>
      </c>
      <c r="AN468" s="259">
        <v>253.90656030716275</v>
      </c>
      <c r="AO468" s="262">
        <v>269.56424599496893</v>
      </c>
      <c r="AP468" s="247"/>
      <c r="AQ468" s="263">
        <v>0</v>
      </c>
      <c r="AR468" s="264">
        <v>0</v>
      </c>
      <c r="AS468" s="264">
        <v>0</v>
      </c>
      <c r="AT468" s="264">
        <v>0</v>
      </c>
      <c r="AU468" s="264">
        <v>0</v>
      </c>
      <c r="AV468" s="264">
        <v>0</v>
      </c>
      <c r="AW468" s="264">
        <v>0</v>
      </c>
      <c r="AX468" s="264">
        <v>0</v>
      </c>
      <c r="AY468" s="264">
        <v>0</v>
      </c>
      <c r="AZ468" s="264">
        <v>0</v>
      </c>
      <c r="BA468" s="264">
        <v>269.5642459922733</v>
      </c>
      <c r="BB468" s="265">
        <v>0</v>
      </c>
    </row>
    <row r="469" spans="2:54" s="213" customFormat="1" ht="13.15" customHeight="1" x14ac:dyDescent="0.2">
      <c r="B469" s="251" t="s">
        <v>1402</v>
      </c>
      <c r="C469" s="252"/>
      <c r="D469" s="253"/>
      <c r="E469" s="254" t="s">
        <v>1516</v>
      </c>
      <c r="F469" s="252"/>
      <c r="G469" s="252"/>
      <c r="H469" s="255" t="s">
        <v>1517</v>
      </c>
      <c r="I469" s="256">
        <v>40389</v>
      </c>
      <c r="J469" s="257">
        <v>7</v>
      </c>
      <c r="K469" s="258">
        <v>523.47080630213168</v>
      </c>
      <c r="L469" s="259">
        <v>0</v>
      </c>
      <c r="M469" s="259">
        <v>0</v>
      </c>
      <c r="N469" s="259">
        <v>0</v>
      </c>
      <c r="O469" s="259">
        <v>523.47080630213168</v>
      </c>
      <c r="P469" s="259">
        <v>0</v>
      </c>
      <c r="Q469" s="259">
        <v>0</v>
      </c>
      <c r="R469" s="259">
        <v>523.47080630213168</v>
      </c>
      <c r="S469" s="259">
        <v>328.68810406461012</v>
      </c>
      <c r="T469" s="260">
        <v>194.78270223752156</v>
      </c>
      <c r="U469" s="261">
        <v>0</v>
      </c>
      <c r="V469" s="259">
        <v>0</v>
      </c>
      <c r="W469" s="259">
        <v>0</v>
      </c>
      <c r="X469" s="259">
        <v>0</v>
      </c>
      <c r="Y469" s="259">
        <v>0</v>
      </c>
      <c r="Z469" s="259">
        <v>0</v>
      </c>
      <c r="AA469" s="259">
        <v>0</v>
      </c>
      <c r="AB469" s="259">
        <v>0</v>
      </c>
      <c r="AC469" s="259">
        <v>74.78154375744738</v>
      </c>
      <c r="AD469" s="259">
        <v>-74.78154375744738</v>
      </c>
      <c r="AE469" s="262">
        <v>74.78154375744738</v>
      </c>
      <c r="AF469" s="258">
        <v>523.47080630213168</v>
      </c>
      <c r="AG469" s="259">
        <v>0</v>
      </c>
      <c r="AH469" s="259">
        <v>0</v>
      </c>
      <c r="AI469" s="259">
        <v>0</v>
      </c>
      <c r="AJ469" s="259">
        <v>523.47080630213168</v>
      </c>
      <c r="AK469" s="259">
        <v>0</v>
      </c>
      <c r="AL469" s="259">
        <v>0</v>
      </c>
      <c r="AM469" s="259">
        <v>523.47080630213168</v>
      </c>
      <c r="AN469" s="259">
        <v>253.90656030716275</v>
      </c>
      <c r="AO469" s="262">
        <v>269.56424599496893</v>
      </c>
      <c r="AP469" s="247"/>
      <c r="AQ469" s="263">
        <v>0</v>
      </c>
      <c r="AR469" s="264">
        <v>0</v>
      </c>
      <c r="AS469" s="264">
        <v>0</v>
      </c>
      <c r="AT469" s="264">
        <v>0</v>
      </c>
      <c r="AU469" s="264">
        <v>0</v>
      </c>
      <c r="AV469" s="264">
        <v>0</v>
      </c>
      <c r="AW469" s="264">
        <v>0</v>
      </c>
      <c r="AX469" s="264">
        <v>0</v>
      </c>
      <c r="AY469" s="264">
        <v>0</v>
      </c>
      <c r="AZ469" s="264">
        <v>0</v>
      </c>
      <c r="BA469" s="264">
        <v>269.5642459922733</v>
      </c>
      <c r="BB469" s="265">
        <v>0</v>
      </c>
    </row>
    <row r="470" spans="2:54" s="213" customFormat="1" ht="13.15" customHeight="1" x14ac:dyDescent="0.2">
      <c r="B470" s="251" t="s">
        <v>1402</v>
      </c>
      <c r="C470" s="252"/>
      <c r="D470" s="253"/>
      <c r="E470" s="254" t="s">
        <v>1518</v>
      </c>
      <c r="F470" s="252"/>
      <c r="G470" s="252"/>
      <c r="H470" s="255" t="s">
        <v>1519</v>
      </c>
      <c r="I470" s="256">
        <v>40392</v>
      </c>
      <c r="J470" s="257">
        <v>7</v>
      </c>
      <c r="K470" s="258">
        <v>2230.7924003707135</v>
      </c>
      <c r="L470" s="259">
        <v>0</v>
      </c>
      <c r="M470" s="259">
        <v>0</v>
      </c>
      <c r="N470" s="259">
        <v>0</v>
      </c>
      <c r="O470" s="259">
        <v>2230.7924003707135</v>
      </c>
      <c r="P470" s="259">
        <v>0</v>
      </c>
      <c r="Q470" s="259">
        <v>0</v>
      </c>
      <c r="R470" s="259">
        <v>2230.7924003707135</v>
      </c>
      <c r="S470" s="259">
        <v>1377.5773423363785</v>
      </c>
      <c r="T470" s="260">
        <v>853.21505803433502</v>
      </c>
      <c r="U470" s="261">
        <v>0</v>
      </c>
      <c r="V470" s="259">
        <v>0</v>
      </c>
      <c r="W470" s="259">
        <v>0</v>
      </c>
      <c r="X470" s="259">
        <v>0</v>
      </c>
      <c r="Y470" s="259">
        <v>0</v>
      </c>
      <c r="Z470" s="259">
        <v>0</v>
      </c>
      <c r="AA470" s="259">
        <v>0</v>
      </c>
      <c r="AB470" s="259">
        <v>0</v>
      </c>
      <c r="AC470" s="259">
        <v>318.68462862438764</v>
      </c>
      <c r="AD470" s="259">
        <v>-318.68462862438764</v>
      </c>
      <c r="AE470" s="262">
        <v>318.68462862438764</v>
      </c>
      <c r="AF470" s="258">
        <v>2230.7924003707135</v>
      </c>
      <c r="AG470" s="259">
        <v>0</v>
      </c>
      <c r="AH470" s="259">
        <v>0</v>
      </c>
      <c r="AI470" s="259">
        <v>0</v>
      </c>
      <c r="AJ470" s="259">
        <v>2230.7924003707135</v>
      </c>
      <c r="AK470" s="259">
        <v>0</v>
      </c>
      <c r="AL470" s="259">
        <v>0</v>
      </c>
      <c r="AM470" s="259">
        <v>2230.7924003707135</v>
      </c>
      <c r="AN470" s="259">
        <v>1058.8927137119908</v>
      </c>
      <c r="AO470" s="262">
        <v>1171.8996866587227</v>
      </c>
      <c r="AP470" s="247"/>
      <c r="AQ470" s="263">
        <v>1171.8996866470036</v>
      </c>
      <c r="AR470" s="264">
        <v>0</v>
      </c>
      <c r="AS470" s="264">
        <v>0</v>
      </c>
      <c r="AT470" s="264">
        <v>0</v>
      </c>
      <c r="AU470" s="264">
        <v>0</v>
      </c>
      <c r="AV470" s="264">
        <v>0</v>
      </c>
      <c r="AW470" s="264">
        <v>0</v>
      </c>
      <c r="AX470" s="264">
        <v>0</v>
      </c>
      <c r="AY470" s="264">
        <v>0</v>
      </c>
      <c r="AZ470" s="264">
        <v>0</v>
      </c>
      <c r="BA470" s="264">
        <v>0</v>
      </c>
      <c r="BB470" s="265">
        <v>0</v>
      </c>
    </row>
    <row r="471" spans="2:54" s="213" customFormat="1" ht="13.15" customHeight="1" x14ac:dyDescent="0.2">
      <c r="B471" s="251" t="s">
        <v>1160</v>
      </c>
      <c r="C471" s="252"/>
      <c r="D471" s="253"/>
      <c r="E471" s="254" t="s">
        <v>1520</v>
      </c>
      <c r="F471" s="252"/>
      <c r="G471" s="252"/>
      <c r="H471" s="255" t="s">
        <v>1521</v>
      </c>
      <c r="I471" s="256">
        <v>40399</v>
      </c>
      <c r="J471" s="257">
        <v>10</v>
      </c>
      <c r="K471" s="258">
        <v>1928.1278962001852</v>
      </c>
      <c r="L471" s="259">
        <v>0</v>
      </c>
      <c r="M471" s="259">
        <v>0</v>
      </c>
      <c r="N471" s="259">
        <v>0</v>
      </c>
      <c r="O471" s="259">
        <v>1928.1278962001852</v>
      </c>
      <c r="P471" s="259">
        <v>0</v>
      </c>
      <c r="Q471" s="259">
        <v>0</v>
      </c>
      <c r="R471" s="259">
        <v>1928.1278962001852</v>
      </c>
      <c r="S471" s="259">
        <v>935.90438677788075</v>
      </c>
      <c r="T471" s="260">
        <v>992.22350942230446</v>
      </c>
      <c r="U471" s="261">
        <v>0</v>
      </c>
      <c r="V471" s="259">
        <v>0</v>
      </c>
      <c r="W471" s="259">
        <v>0</v>
      </c>
      <c r="X471" s="259">
        <v>0</v>
      </c>
      <c r="Y471" s="259">
        <v>0</v>
      </c>
      <c r="Z471" s="259">
        <v>0</v>
      </c>
      <c r="AA471" s="259">
        <v>0</v>
      </c>
      <c r="AB471" s="259">
        <v>0</v>
      </c>
      <c r="AC471" s="259">
        <v>192.81278962001852</v>
      </c>
      <c r="AD471" s="259">
        <v>-192.81278962001852</v>
      </c>
      <c r="AE471" s="262">
        <v>192.81278962001852</v>
      </c>
      <c r="AF471" s="258">
        <v>1928.1278962001852</v>
      </c>
      <c r="AG471" s="259">
        <v>0</v>
      </c>
      <c r="AH471" s="259">
        <v>0</v>
      </c>
      <c r="AI471" s="259">
        <v>0</v>
      </c>
      <c r="AJ471" s="259">
        <v>1928.1278962001852</v>
      </c>
      <c r="AK471" s="259">
        <v>0</v>
      </c>
      <c r="AL471" s="259">
        <v>0</v>
      </c>
      <c r="AM471" s="259">
        <v>1928.1278962001852</v>
      </c>
      <c r="AN471" s="259">
        <v>743.09159715786222</v>
      </c>
      <c r="AO471" s="262">
        <v>1185.036299042323</v>
      </c>
      <c r="AP471" s="247"/>
      <c r="AQ471" s="263">
        <v>0</v>
      </c>
      <c r="AR471" s="264">
        <v>0</v>
      </c>
      <c r="AS471" s="264">
        <v>0</v>
      </c>
      <c r="AT471" s="264">
        <v>0</v>
      </c>
      <c r="AU471" s="264">
        <v>0</v>
      </c>
      <c r="AV471" s="264">
        <v>0</v>
      </c>
      <c r="AW471" s="264">
        <v>0</v>
      </c>
      <c r="AX471" s="264">
        <v>0</v>
      </c>
      <c r="AY471" s="264">
        <v>0</v>
      </c>
      <c r="AZ471" s="264">
        <v>0</v>
      </c>
      <c r="BA471" s="264">
        <v>1185.0362990304727</v>
      </c>
      <c r="BB471" s="265">
        <v>0</v>
      </c>
    </row>
    <row r="472" spans="2:54" s="213" customFormat="1" ht="13.15" customHeight="1" x14ac:dyDescent="0.2">
      <c r="B472" s="251" t="s">
        <v>863</v>
      </c>
      <c r="C472" s="252"/>
      <c r="D472" s="253"/>
      <c r="E472" s="254" t="s">
        <v>1522</v>
      </c>
      <c r="F472" s="252"/>
      <c r="G472" s="252"/>
      <c r="H472" s="255" t="s">
        <v>1523</v>
      </c>
      <c r="I472" s="256">
        <v>40413</v>
      </c>
      <c r="J472" s="257">
        <v>7</v>
      </c>
      <c r="K472" s="258">
        <v>846.26100556070435</v>
      </c>
      <c r="L472" s="259">
        <v>0</v>
      </c>
      <c r="M472" s="259">
        <v>0</v>
      </c>
      <c r="N472" s="259">
        <v>0</v>
      </c>
      <c r="O472" s="259">
        <v>846.26100556070435</v>
      </c>
      <c r="P472" s="259">
        <v>0</v>
      </c>
      <c r="Q472" s="259">
        <v>0</v>
      </c>
      <c r="R472" s="259">
        <v>846.26100556070435</v>
      </c>
      <c r="S472" s="259">
        <v>522.58115566662252</v>
      </c>
      <c r="T472" s="260">
        <v>323.67984989408183</v>
      </c>
      <c r="U472" s="261">
        <v>0</v>
      </c>
      <c r="V472" s="259">
        <v>0</v>
      </c>
      <c r="W472" s="259">
        <v>0</v>
      </c>
      <c r="X472" s="259">
        <v>0</v>
      </c>
      <c r="Y472" s="259">
        <v>0</v>
      </c>
      <c r="Z472" s="259">
        <v>0</v>
      </c>
      <c r="AA472" s="259">
        <v>0</v>
      </c>
      <c r="AB472" s="259">
        <v>0</v>
      </c>
      <c r="AC472" s="259">
        <v>120.8944293658149</v>
      </c>
      <c r="AD472" s="259">
        <v>-120.8944293658149</v>
      </c>
      <c r="AE472" s="262">
        <v>120.8944293658149</v>
      </c>
      <c r="AF472" s="258">
        <v>846.26100556070435</v>
      </c>
      <c r="AG472" s="259">
        <v>0</v>
      </c>
      <c r="AH472" s="259">
        <v>0</v>
      </c>
      <c r="AI472" s="259">
        <v>0</v>
      </c>
      <c r="AJ472" s="259">
        <v>846.26100556070435</v>
      </c>
      <c r="AK472" s="259">
        <v>0</v>
      </c>
      <c r="AL472" s="259">
        <v>0</v>
      </c>
      <c r="AM472" s="259">
        <v>846.26100556070435</v>
      </c>
      <c r="AN472" s="259">
        <v>401.68672630080761</v>
      </c>
      <c r="AO472" s="262">
        <v>444.57427925989674</v>
      </c>
      <c r="AP472" s="247"/>
      <c r="AQ472" s="263">
        <v>0</v>
      </c>
      <c r="AR472" s="264">
        <v>0</v>
      </c>
      <c r="AS472" s="264">
        <v>0</v>
      </c>
      <c r="AT472" s="264">
        <v>0</v>
      </c>
      <c r="AU472" s="264">
        <v>0</v>
      </c>
      <c r="AV472" s="264">
        <v>0</v>
      </c>
      <c r="AW472" s="264">
        <v>0</v>
      </c>
      <c r="AX472" s="264">
        <v>0</v>
      </c>
      <c r="AY472" s="264">
        <v>0</v>
      </c>
      <c r="AZ472" s="264">
        <v>0</v>
      </c>
      <c r="BA472" s="264">
        <v>444.57427925545102</v>
      </c>
      <c r="BB472" s="265">
        <v>0</v>
      </c>
    </row>
    <row r="473" spans="2:54" s="213" customFormat="1" ht="13.15" customHeight="1" x14ac:dyDescent="0.2">
      <c r="B473" s="251" t="s">
        <v>1402</v>
      </c>
      <c r="C473" s="252"/>
      <c r="D473" s="253"/>
      <c r="E473" s="254" t="s">
        <v>1524</v>
      </c>
      <c r="F473" s="252"/>
      <c r="G473" s="252"/>
      <c r="H473" s="255" t="s">
        <v>1525</v>
      </c>
      <c r="I473" s="256">
        <v>40422</v>
      </c>
      <c r="J473" s="257">
        <v>7</v>
      </c>
      <c r="K473" s="258">
        <v>815.0167979610751</v>
      </c>
      <c r="L473" s="259">
        <v>0</v>
      </c>
      <c r="M473" s="259">
        <v>0</v>
      </c>
      <c r="N473" s="259">
        <v>0</v>
      </c>
      <c r="O473" s="259">
        <v>815.0167979610751</v>
      </c>
      <c r="P473" s="259">
        <v>0</v>
      </c>
      <c r="Q473" s="259">
        <v>0</v>
      </c>
      <c r="R473" s="259">
        <v>815.0167979610751</v>
      </c>
      <c r="S473" s="259">
        <v>494.76935902952471</v>
      </c>
      <c r="T473" s="260">
        <v>320.24743893155039</v>
      </c>
      <c r="U473" s="261">
        <v>0</v>
      </c>
      <c r="V473" s="259">
        <v>0</v>
      </c>
      <c r="W473" s="259">
        <v>0</v>
      </c>
      <c r="X473" s="259">
        <v>0</v>
      </c>
      <c r="Y473" s="259">
        <v>0</v>
      </c>
      <c r="Z473" s="259">
        <v>0</v>
      </c>
      <c r="AA473" s="259">
        <v>0</v>
      </c>
      <c r="AB473" s="259">
        <v>0</v>
      </c>
      <c r="AC473" s="259">
        <v>116.43097113729644</v>
      </c>
      <c r="AD473" s="259">
        <v>-116.43097113729644</v>
      </c>
      <c r="AE473" s="262">
        <v>116.43097113729644</v>
      </c>
      <c r="AF473" s="258">
        <v>815.0167979610751</v>
      </c>
      <c r="AG473" s="259">
        <v>0</v>
      </c>
      <c r="AH473" s="259">
        <v>0</v>
      </c>
      <c r="AI473" s="259">
        <v>0</v>
      </c>
      <c r="AJ473" s="259">
        <v>815.0167979610751</v>
      </c>
      <c r="AK473" s="259">
        <v>0</v>
      </c>
      <c r="AL473" s="259">
        <v>0</v>
      </c>
      <c r="AM473" s="259">
        <v>815.0167979610751</v>
      </c>
      <c r="AN473" s="259">
        <v>378.3383878922283</v>
      </c>
      <c r="AO473" s="262">
        <v>436.6784100688468</v>
      </c>
      <c r="AP473" s="247"/>
      <c r="AQ473" s="263">
        <v>0</v>
      </c>
      <c r="AR473" s="264">
        <v>0</v>
      </c>
      <c r="AS473" s="264">
        <v>0</v>
      </c>
      <c r="AT473" s="264">
        <v>0</v>
      </c>
      <c r="AU473" s="264">
        <v>0</v>
      </c>
      <c r="AV473" s="264">
        <v>0</v>
      </c>
      <c r="AW473" s="264">
        <v>0</v>
      </c>
      <c r="AX473" s="264">
        <v>0</v>
      </c>
      <c r="AY473" s="264">
        <v>0</v>
      </c>
      <c r="AZ473" s="264">
        <v>0</v>
      </c>
      <c r="BA473" s="264">
        <v>436.67841006448003</v>
      </c>
      <c r="BB473" s="265">
        <v>0</v>
      </c>
    </row>
    <row r="474" spans="2:54" s="213" customFormat="1" ht="13.15" customHeight="1" x14ac:dyDescent="0.2">
      <c r="B474" s="251" t="s">
        <v>863</v>
      </c>
      <c r="C474" s="252"/>
      <c r="D474" s="253"/>
      <c r="E474" s="254" t="s">
        <v>1526</v>
      </c>
      <c r="F474" s="252"/>
      <c r="G474" s="252"/>
      <c r="H474" s="255" t="s">
        <v>1527</v>
      </c>
      <c r="I474" s="256">
        <v>40452</v>
      </c>
      <c r="J474" s="257">
        <v>7</v>
      </c>
      <c r="K474" s="258">
        <v>846.26100556070435</v>
      </c>
      <c r="L474" s="259">
        <v>0</v>
      </c>
      <c r="M474" s="259">
        <v>0</v>
      </c>
      <c r="N474" s="259">
        <v>0</v>
      </c>
      <c r="O474" s="259">
        <v>846.26100556070435</v>
      </c>
      <c r="P474" s="259">
        <v>0</v>
      </c>
      <c r="Q474" s="259">
        <v>0</v>
      </c>
      <c r="R474" s="259">
        <v>846.26100556070435</v>
      </c>
      <c r="S474" s="259">
        <v>504.95488133854099</v>
      </c>
      <c r="T474" s="260">
        <v>341.30612422216336</v>
      </c>
      <c r="U474" s="261">
        <v>0</v>
      </c>
      <c r="V474" s="259">
        <v>0</v>
      </c>
      <c r="W474" s="259">
        <v>0</v>
      </c>
      <c r="X474" s="259">
        <v>0</v>
      </c>
      <c r="Y474" s="259">
        <v>0</v>
      </c>
      <c r="Z474" s="259">
        <v>0</v>
      </c>
      <c r="AA474" s="259">
        <v>0</v>
      </c>
      <c r="AB474" s="259">
        <v>0</v>
      </c>
      <c r="AC474" s="259">
        <v>120.8944293658149</v>
      </c>
      <c r="AD474" s="259">
        <v>-120.8944293658149</v>
      </c>
      <c r="AE474" s="262">
        <v>120.8944293658149</v>
      </c>
      <c r="AF474" s="258">
        <v>846.26100556070435</v>
      </c>
      <c r="AG474" s="259">
        <v>0</v>
      </c>
      <c r="AH474" s="259">
        <v>0</v>
      </c>
      <c r="AI474" s="259">
        <v>0</v>
      </c>
      <c r="AJ474" s="259">
        <v>846.26100556070435</v>
      </c>
      <c r="AK474" s="259">
        <v>0</v>
      </c>
      <c r="AL474" s="259">
        <v>0</v>
      </c>
      <c r="AM474" s="259">
        <v>846.26100556070435</v>
      </c>
      <c r="AN474" s="259">
        <v>384.06045197272607</v>
      </c>
      <c r="AO474" s="262">
        <v>462.20055358797828</v>
      </c>
      <c r="AP474" s="247"/>
      <c r="AQ474" s="263">
        <v>0</v>
      </c>
      <c r="AR474" s="264">
        <v>0</v>
      </c>
      <c r="AS474" s="264">
        <v>0</v>
      </c>
      <c r="AT474" s="264">
        <v>0</v>
      </c>
      <c r="AU474" s="264">
        <v>0</v>
      </c>
      <c r="AV474" s="264">
        <v>0</v>
      </c>
      <c r="AW474" s="264">
        <v>0</v>
      </c>
      <c r="AX474" s="264">
        <v>0</v>
      </c>
      <c r="AY474" s="264">
        <v>0</v>
      </c>
      <c r="AZ474" s="264">
        <v>0</v>
      </c>
      <c r="BA474" s="264">
        <v>462.20055358335628</v>
      </c>
      <c r="BB474" s="265">
        <v>0</v>
      </c>
    </row>
    <row r="475" spans="2:54" s="213" customFormat="1" ht="13.15" customHeight="1" x14ac:dyDescent="0.2">
      <c r="B475" s="251" t="s">
        <v>1402</v>
      </c>
      <c r="C475" s="252"/>
      <c r="D475" s="253"/>
      <c r="E475" s="254" t="s">
        <v>1528</v>
      </c>
      <c r="F475" s="252"/>
      <c r="G475" s="252"/>
      <c r="H475" s="255" t="s">
        <v>1529</v>
      </c>
      <c r="I475" s="256">
        <v>40484</v>
      </c>
      <c r="J475" s="257">
        <v>7</v>
      </c>
      <c r="K475" s="258">
        <v>1148.4273632993513</v>
      </c>
      <c r="L475" s="259">
        <v>0</v>
      </c>
      <c r="M475" s="259">
        <v>0</v>
      </c>
      <c r="N475" s="259">
        <v>0</v>
      </c>
      <c r="O475" s="259">
        <v>1148.4273632993513</v>
      </c>
      <c r="P475" s="259">
        <v>0</v>
      </c>
      <c r="Q475" s="259">
        <v>0</v>
      </c>
      <c r="R475" s="259">
        <v>1148.4273632993513</v>
      </c>
      <c r="S475" s="259">
        <v>673.28424274019153</v>
      </c>
      <c r="T475" s="260">
        <v>475.1431205591598</v>
      </c>
      <c r="U475" s="261">
        <v>0</v>
      </c>
      <c r="V475" s="259">
        <v>0</v>
      </c>
      <c r="W475" s="259">
        <v>0</v>
      </c>
      <c r="X475" s="259">
        <v>0</v>
      </c>
      <c r="Y475" s="259">
        <v>0</v>
      </c>
      <c r="Z475" s="259">
        <v>0</v>
      </c>
      <c r="AA475" s="259">
        <v>0</v>
      </c>
      <c r="AB475" s="259">
        <v>0</v>
      </c>
      <c r="AC475" s="259">
        <v>164.06105189990734</v>
      </c>
      <c r="AD475" s="259">
        <v>-164.06105189990734</v>
      </c>
      <c r="AE475" s="262">
        <v>164.06105189990734</v>
      </c>
      <c r="AF475" s="258">
        <v>1148.4273632993513</v>
      </c>
      <c r="AG475" s="259">
        <v>0</v>
      </c>
      <c r="AH475" s="259">
        <v>0</v>
      </c>
      <c r="AI475" s="259">
        <v>0</v>
      </c>
      <c r="AJ475" s="259">
        <v>1148.4273632993513</v>
      </c>
      <c r="AK475" s="259">
        <v>0</v>
      </c>
      <c r="AL475" s="259">
        <v>0</v>
      </c>
      <c r="AM475" s="259">
        <v>1148.4273632993513</v>
      </c>
      <c r="AN475" s="259">
        <v>509.22319084028419</v>
      </c>
      <c r="AO475" s="262">
        <v>639.20417245906719</v>
      </c>
      <c r="AP475" s="247"/>
      <c r="AQ475" s="263">
        <v>639.20417245267515</v>
      </c>
      <c r="AR475" s="264">
        <v>0</v>
      </c>
      <c r="AS475" s="264">
        <v>0</v>
      </c>
      <c r="AT475" s="264">
        <v>0</v>
      </c>
      <c r="AU475" s="264">
        <v>0</v>
      </c>
      <c r="AV475" s="264">
        <v>0</v>
      </c>
      <c r="AW475" s="264">
        <v>0</v>
      </c>
      <c r="AX475" s="264">
        <v>0</v>
      </c>
      <c r="AY475" s="264">
        <v>0</v>
      </c>
      <c r="AZ475" s="264">
        <v>0</v>
      </c>
      <c r="BA475" s="264">
        <v>0</v>
      </c>
      <c r="BB475" s="265">
        <v>0</v>
      </c>
    </row>
    <row r="476" spans="2:54" s="213" customFormat="1" ht="13.15" customHeight="1" x14ac:dyDescent="0.2">
      <c r="B476" s="251" t="s">
        <v>1402</v>
      </c>
      <c r="C476" s="252"/>
      <c r="D476" s="253"/>
      <c r="E476" s="254" t="s">
        <v>1530</v>
      </c>
      <c r="F476" s="252"/>
      <c r="G476" s="252"/>
      <c r="H476" s="255" t="s">
        <v>1531</v>
      </c>
      <c r="I476" s="256">
        <v>40497</v>
      </c>
      <c r="J476" s="257">
        <v>7</v>
      </c>
      <c r="K476" s="258">
        <v>1937.2422381835033</v>
      </c>
      <c r="L476" s="259">
        <v>0</v>
      </c>
      <c r="M476" s="259">
        <v>0</v>
      </c>
      <c r="N476" s="259">
        <v>0</v>
      </c>
      <c r="O476" s="259">
        <v>1937.2422381835033</v>
      </c>
      <c r="P476" s="259">
        <v>0</v>
      </c>
      <c r="Q476" s="259">
        <v>0</v>
      </c>
      <c r="R476" s="259">
        <v>1937.2422381835033</v>
      </c>
      <c r="S476" s="259">
        <v>1135.798654783971</v>
      </c>
      <c r="T476" s="260">
        <v>801.44358339953237</v>
      </c>
      <c r="U476" s="261">
        <v>0</v>
      </c>
      <c r="V476" s="259">
        <v>0</v>
      </c>
      <c r="W476" s="259">
        <v>0</v>
      </c>
      <c r="X476" s="259">
        <v>0</v>
      </c>
      <c r="Y476" s="259">
        <v>0</v>
      </c>
      <c r="Z476" s="259">
        <v>0</v>
      </c>
      <c r="AA476" s="259">
        <v>0</v>
      </c>
      <c r="AB476" s="259">
        <v>0</v>
      </c>
      <c r="AC476" s="259">
        <v>276.7488911690719</v>
      </c>
      <c r="AD476" s="259">
        <v>-276.7488911690719</v>
      </c>
      <c r="AE476" s="262">
        <v>276.7488911690719</v>
      </c>
      <c r="AF476" s="258">
        <v>1937.2422381835033</v>
      </c>
      <c r="AG476" s="259">
        <v>0</v>
      </c>
      <c r="AH476" s="259">
        <v>0</v>
      </c>
      <c r="AI476" s="259">
        <v>0</v>
      </c>
      <c r="AJ476" s="259">
        <v>1937.2422381835033</v>
      </c>
      <c r="AK476" s="259">
        <v>0</v>
      </c>
      <c r="AL476" s="259">
        <v>0</v>
      </c>
      <c r="AM476" s="259">
        <v>1937.2422381835033</v>
      </c>
      <c r="AN476" s="259">
        <v>859.04976361489912</v>
      </c>
      <c r="AO476" s="262">
        <v>1078.1924745686042</v>
      </c>
      <c r="AP476" s="247"/>
      <c r="AQ476" s="263">
        <v>1078.1924745578224</v>
      </c>
      <c r="AR476" s="264">
        <v>0</v>
      </c>
      <c r="AS476" s="264">
        <v>0</v>
      </c>
      <c r="AT476" s="264">
        <v>0</v>
      </c>
      <c r="AU476" s="264">
        <v>0</v>
      </c>
      <c r="AV476" s="264">
        <v>0</v>
      </c>
      <c r="AW476" s="264">
        <v>0</v>
      </c>
      <c r="AX476" s="264">
        <v>0</v>
      </c>
      <c r="AY476" s="264">
        <v>0</v>
      </c>
      <c r="AZ476" s="264">
        <v>0</v>
      </c>
      <c r="BA476" s="264">
        <v>0</v>
      </c>
      <c r="BB476" s="265">
        <v>0</v>
      </c>
    </row>
    <row r="477" spans="2:54" s="213" customFormat="1" ht="13.15" customHeight="1" x14ac:dyDescent="0.2">
      <c r="B477" s="251" t="s">
        <v>863</v>
      </c>
      <c r="C477" s="252"/>
      <c r="D477" s="253"/>
      <c r="E477" s="254" t="s">
        <v>1532</v>
      </c>
      <c r="F477" s="252"/>
      <c r="G477" s="252"/>
      <c r="H477" s="255" t="s">
        <v>1533</v>
      </c>
      <c r="I477" s="256">
        <v>40543</v>
      </c>
      <c r="J477" s="257">
        <v>7</v>
      </c>
      <c r="K477" s="258">
        <v>14415.836422613531</v>
      </c>
      <c r="L477" s="259">
        <v>14415.836422613531</v>
      </c>
      <c r="M477" s="259">
        <v>0</v>
      </c>
      <c r="N477" s="259">
        <v>0</v>
      </c>
      <c r="O477" s="259">
        <v>0</v>
      </c>
      <c r="P477" s="259">
        <v>0</v>
      </c>
      <c r="Q477" s="259">
        <v>0</v>
      </c>
      <c r="R477" s="259">
        <v>0</v>
      </c>
      <c r="S477" s="259">
        <v>0</v>
      </c>
      <c r="T477" s="260">
        <v>0</v>
      </c>
      <c r="U477" s="261">
        <v>0</v>
      </c>
      <c r="V477" s="259">
        <v>0</v>
      </c>
      <c r="W477" s="259">
        <v>0</v>
      </c>
      <c r="X477" s="259">
        <v>0</v>
      </c>
      <c r="Y477" s="259">
        <v>0</v>
      </c>
      <c r="Z477" s="259">
        <v>0</v>
      </c>
      <c r="AA477" s="259">
        <v>0</v>
      </c>
      <c r="AB477" s="259">
        <v>0</v>
      </c>
      <c r="AC477" s="259">
        <v>0</v>
      </c>
      <c r="AD477" s="259">
        <v>0</v>
      </c>
      <c r="AE477" s="262">
        <v>0</v>
      </c>
      <c r="AF477" s="258">
        <v>14415.836422613531</v>
      </c>
      <c r="AG477" s="259">
        <v>14415.836422613531</v>
      </c>
      <c r="AH477" s="259">
        <v>0</v>
      </c>
      <c r="AI477" s="259">
        <v>0</v>
      </c>
      <c r="AJ477" s="259">
        <v>0</v>
      </c>
      <c r="AK477" s="259">
        <v>0</v>
      </c>
      <c r="AL477" s="259">
        <v>0</v>
      </c>
      <c r="AM477" s="259">
        <v>0</v>
      </c>
      <c r="AN477" s="259">
        <v>0</v>
      </c>
      <c r="AO477" s="262">
        <v>0</v>
      </c>
      <c r="AP477" s="247"/>
      <c r="AQ477" s="263">
        <v>0</v>
      </c>
      <c r="AR477" s="264">
        <v>0</v>
      </c>
      <c r="AS477" s="264">
        <v>0</v>
      </c>
      <c r="AT477" s="264">
        <v>0</v>
      </c>
      <c r="AU477" s="264">
        <v>0</v>
      </c>
      <c r="AV477" s="264">
        <v>0</v>
      </c>
      <c r="AW477" s="264">
        <v>0</v>
      </c>
      <c r="AX477" s="264">
        <v>0</v>
      </c>
      <c r="AY477" s="264">
        <v>0</v>
      </c>
      <c r="AZ477" s="264">
        <v>0</v>
      </c>
      <c r="BA477" s="264">
        <v>0</v>
      </c>
      <c r="BB477" s="265">
        <v>0</v>
      </c>
    </row>
    <row r="478" spans="2:54" s="213" customFormat="1" ht="13.15" customHeight="1" x14ac:dyDescent="0.2">
      <c r="B478" s="251" t="s">
        <v>863</v>
      </c>
      <c r="C478" s="252"/>
      <c r="D478" s="253"/>
      <c r="E478" s="254" t="s">
        <v>1534</v>
      </c>
      <c r="F478" s="252"/>
      <c r="G478" s="252"/>
      <c r="H478" s="255" t="s">
        <v>1535</v>
      </c>
      <c r="I478" s="256">
        <v>40543</v>
      </c>
      <c r="J478" s="257">
        <v>7</v>
      </c>
      <c r="K478" s="258">
        <v>18654.425393883226</v>
      </c>
      <c r="L478" s="259">
        <v>18654.425393883226</v>
      </c>
      <c r="M478" s="259">
        <v>0</v>
      </c>
      <c r="N478" s="259">
        <v>0</v>
      </c>
      <c r="O478" s="259">
        <v>0</v>
      </c>
      <c r="P478" s="259">
        <v>0</v>
      </c>
      <c r="Q478" s="259">
        <v>0</v>
      </c>
      <c r="R478" s="259">
        <v>0</v>
      </c>
      <c r="S478" s="259">
        <v>0</v>
      </c>
      <c r="T478" s="260">
        <v>0</v>
      </c>
      <c r="U478" s="261">
        <v>0</v>
      </c>
      <c r="V478" s="259">
        <v>0</v>
      </c>
      <c r="W478" s="259">
        <v>0</v>
      </c>
      <c r="X478" s="259">
        <v>0</v>
      </c>
      <c r="Y478" s="259">
        <v>0</v>
      </c>
      <c r="Z478" s="259">
        <v>0</v>
      </c>
      <c r="AA478" s="259">
        <v>0</v>
      </c>
      <c r="AB478" s="259">
        <v>0</v>
      </c>
      <c r="AC478" s="259">
        <v>0</v>
      </c>
      <c r="AD478" s="259">
        <v>0</v>
      </c>
      <c r="AE478" s="262">
        <v>0</v>
      </c>
      <c r="AF478" s="258">
        <v>18654.425393883226</v>
      </c>
      <c r="AG478" s="259">
        <v>18654.425393883226</v>
      </c>
      <c r="AH478" s="259">
        <v>0</v>
      </c>
      <c r="AI478" s="259">
        <v>0</v>
      </c>
      <c r="AJ478" s="259">
        <v>0</v>
      </c>
      <c r="AK478" s="259">
        <v>0</v>
      </c>
      <c r="AL478" s="259">
        <v>0</v>
      </c>
      <c r="AM478" s="259">
        <v>0</v>
      </c>
      <c r="AN478" s="259">
        <v>0</v>
      </c>
      <c r="AO478" s="262">
        <v>0</v>
      </c>
      <c r="AP478" s="247"/>
      <c r="AQ478" s="263">
        <v>0</v>
      </c>
      <c r="AR478" s="264">
        <v>0</v>
      </c>
      <c r="AS478" s="264">
        <v>0</v>
      </c>
      <c r="AT478" s="264">
        <v>0</v>
      </c>
      <c r="AU478" s="264">
        <v>0</v>
      </c>
      <c r="AV478" s="264">
        <v>0</v>
      </c>
      <c r="AW478" s="264">
        <v>0</v>
      </c>
      <c r="AX478" s="264">
        <v>0</v>
      </c>
      <c r="AY478" s="264">
        <v>0</v>
      </c>
      <c r="AZ478" s="264">
        <v>0</v>
      </c>
      <c r="BA478" s="264">
        <v>0</v>
      </c>
      <c r="BB478" s="265">
        <v>0</v>
      </c>
    </row>
    <row r="479" spans="2:54" s="213" customFormat="1" ht="13.15" customHeight="1" x14ac:dyDescent="0.2">
      <c r="B479" s="251" t="s">
        <v>718</v>
      </c>
      <c r="C479" s="252"/>
      <c r="D479" s="253"/>
      <c r="E479" s="254" t="s">
        <v>1536</v>
      </c>
      <c r="F479" s="252"/>
      <c r="G479" s="252"/>
      <c r="H479" s="255" t="s">
        <v>1537</v>
      </c>
      <c r="I479" s="256">
        <v>40543</v>
      </c>
      <c r="J479" s="257">
        <v>10</v>
      </c>
      <c r="K479" s="258">
        <v>234653.75926784059</v>
      </c>
      <c r="L479" s="259">
        <v>234653.75926784059</v>
      </c>
      <c r="M479" s="259">
        <v>0</v>
      </c>
      <c r="N479" s="259">
        <v>0</v>
      </c>
      <c r="O479" s="259">
        <v>0</v>
      </c>
      <c r="P479" s="259">
        <v>0</v>
      </c>
      <c r="Q479" s="259">
        <v>0</v>
      </c>
      <c r="R479" s="259">
        <v>0</v>
      </c>
      <c r="S479" s="259">
        <v>0</v>
      </c>
      <c r="T479" s="260">
        <v>0</v>
      </c>
      <c r="U479" s="261">
        <v>0</v>
      </c>
      <c r="V479" s="259">
        <v>0</v>
      </c>
      <c r="W479" s="259">
        <v>0</v>
      </c>
      <c r="X479" s="259">
        <v>0</v>
      </c>
      <c r="Y479" s="259">
        <v>0</v>
      </c>
      <c r="Z479" s="259">
        <v>0</v>
      </c>
      <c r="AA479" s="259">
        <v>0</v>
      </c>
      <c r="AB479" s="259">
        <v>0</v>
      </c>
      <c r="AC479" s="259">
        <v>0</v>
      </c>
      <c r="AD479" s="259">
        <v>0</v>
      </c>
      <c r="AE479" s="262">
        <v>0</v>
      </c>
      <c r="AF479" s="258">
        <v>234653.75926784059</v>
      </c>
      <c r="AG479" s="259">
        <v>234653.75926784059</v>
      </c>
      <c r="AH479" s="259">
        <v>0</v>
      </c>
      <c r="AI479" s="259">
        <v>0</v>
      </c>
      <c r="AJ479" s="259">
        <v>0</v>
      </c>
      <c r="AK479" s="259">
        <v>0</v>
      </c>
      <c r="AL479" s="259">
        <v>0</v>
      </c>
      <c r="AM479" s="259">
        <v>0</v>
      </c>
      <c r="AN479" s="259">
        <v>0</v>
      </c>
      <c r="AO479" s="262">
        <v>0</v>
      </c>
      <c r="AP479" s="247"/>
      <c r="AQ479" s="263">
        <v>0</v>
      </c>
      <c r="AR479" s="264">
        <v>0</v>
      </c>
      <c r="AS479" s="264">
        <v>0</v>
      </c>
      <c r="AT479" s="264">
        <v>0</v>
      </c>
      <c r="AU479" s="264">
        <v>0</v>
      </c>
      <c r="AV479" s="264">
        <v>0</v>
      </c>
      <c r="AW479" s="264">
        <v>0</v>
      </c>
      <c r="AX479" s="264">
        <v>0</v>
      </c>
      <c r="AY479" s="264">
        <v>0</v>
      </c>
      <c r="AZ479" s="264">
        <v>0</v>
      </c>
      <c r="BA479" s="264">
        <v>0</v>
      </c>
      <c r="BB479" s="265">
        <v>0</v>
      </c>
    </row>
    <row r="480" spans="2:54" s="213" customFormat="1" ht="13.15" customHeight="1" x14ac:dyDescent="0.2">
      <c r="B480" s="251" t="s">
        <v>718</v>
      </c>
      <c r="C480" s="252"/>
      <c r="D480" s="253"/>
      <c r="E480" s="254" t="s">
        <v>1538</v>
      </c>
      <c r="F480" s="252"/>
      <c r="G480" s="252"/>
      <c r="H480" s="255" t="s">
        <v>1539</v>
      </c>
      <c r="I480" s="256">
        <v>40543</v>
      </c>
      <c r="J480" s="257">
        <v>10</v>
      </c>
      <c r="K480" s="258">
        <v>25079.280583873959</v>
      </c>
      <c r="L480" s="259">
        <v>25079.280583873959</v>
      </c>
      <c r="M480" s="259">
        <v>0</v>
      </c>
      <c r="N480" s="259">
        <v>0</v>
      </c>
      <c r="O480" s="259">
        <v>0</v>
      </c>
      <c r="P480" s="259">
        <v>0</v>
      </c>
      <c r="Q480" s="259">
        <v>0</v>
      </c>
      <c r="R480" s="259">
        <v>0</v>
      </c>
      <c r="S480" s="259">
        <v>0</v>
      </c>
      <c r="T480" s="260">
        <v>0</v>
      </c>
      <c r="U480" s="261">
        <v>0</v>
      </c>
      <c r="V480" s="259">
        <v>0</v>
      </c>
      <c r="W480" s="259">
        <v>0</v>
      </c>
      <c r="X480" s="259">
        <v>0</v>
      </c>
      <c r="Y480" s="259">
        <v>0</v>
      </c>
      <c r="Z480" s="259">
        <v>0</v>
      </c>
      <c r="AA480" s="259">
        <v>0</v>
      </c>
      <c r="AB480" s="259">
        <v>0</v>
      </c>
      <c r="AC480" s="259">
        <v>0</v>
      </c>
      <c r="AD480" s="259">
        <v>0</v>
      </c>
      <c r="AE480" s="262">
        <v>0</v>
      </c>
      <c r="AF480" s="258">
        <v>25079.280583873959</v>
      </c>
      <c r="AG480" s="259">
        <v>25079.280583873959</v>
      </c>
      <c r="AH480" s="259">
        <v>0</v>
      </c>
      <c r="AI480" s="259">
        <v>0</v>
      </c>
      <c r="AJ480" s="259">
        <v>0</v>
      </c>
      <c r="AK480" s="259">
        <v>0</v>
      </c>
      <c r="AL480" s="259">
        <v>0</v>
      </c>
      <c r="AM480" s="259">
        <v>0</v>
      </c>
      <c r="AN480" s="259">
        <v>0</v>
      </c>
      <c r="AO480" s="262">
        <v>0</v>
      </c>
      <c r="AP480" s="247"/>
      <c r="AQ480" s="263">
        <v>0</v>
      </c>
      <c r="AR480" s="264">
        <v>0</v>
      </c>
      <c r="AS480" s="264">
        <v>0</v>
      </c>
      <c r="AT480" s="264">
        <v>0</v>
      </c>
      <c r="AU480" s="264">
        <v>0</v>
      </c>
      <c r="AV480" s="264">
        <v>0</v>
      </c>
      <c r="AW480" s="264">
        <v>0</v>
      </c>
      <c r="AX480" s="264">
        <v>0</v>
      </c>
      <c r="AY480" s="264">
        <v>0</v>
      </c>
      <c r="AZ480" s="264">
        <v>0</v>
      </c>
      <c r="BA480" s="264">
        <v>0</v>
      </c>
      <c r="BB480" s="265">
        <v>0</v>
      </c>
    </row>
    <row r="481" spans="2:54" s="213" customFormat="1" ht="13.15" customHeight="1" x14ac:dyDescent="0.2">
      <c r="B481" s="251" t="s">
        <v>718</v>
      </c>
      <c r="C481" s="252"/>
      <c r="D481" s="253"/>
      <c r="E481" s="254" t="s">
        <v>1540</v>
      </c>
      <c r="F481" s="252"/>
      <c r="G481" s="252"/>
      <c r="H481" s="255" t="s">
        <v>1541</v>
      </c>
      <c r="I481" s="256">
        <v>40543</v>
      </c>
      <c r="J481" s="257">
        <v>10</v>
      </c>
      <c r="K481" s="258">
        <v>186416.24189063947</v>
      </c>
      <c r="L481" s="259">
        <v>186416.24189063947</v>
      </c>
      <c r="M481" s="259">
        <v>0</v>
      </c>
      <c r="N481" s="259">
        <v>0</v>
      </c>
      <c r="O481" s="259">
        <v>0</v>
      </c>
      <c r="P481" s="259">
        <v>0</v>
      </c>
      <c r="Q481" s="259">
        <v>0</v>
      </c>
      <c r="R481" s="259">
        <v>0</v>
      </c>
      <c r="S481" s="259">
        <v>0</v>
      </c>
      <c r="T481" s="260">
        <v>0</v>
      </c>
      <c r="U481" s="261">
        <v>0</v>
      </c>
      <c r="V481" s="259">
        <v>0</v>
      </c>
      <c r="W481" s="259">
        <v>0</v>
      </c>
      <c r="X481" s="259">
        <v>0</v>
      </c>
      <c r="Y481" s="259">
        <v>0</v>
      </c>
      <c r="Z481" s="259">
        <v>0</v>
      </c>
      <c r="AA481" s="259">
        <v>0</v>
      </c>
      <c r="AB481" s="259">
        <v>0</v>
      </c>
      <c r="AC481" s="259">
        <v>0</v>
      </c>
      <c r="AD481" s="259">
        <v>0</v>
      </c>
      <c r="AE481" s="262">
        <v>0</v>
      </c>
      <c r="AF481" s="258">
        <v>186416.24189063947</v>
      </c>
      <c r="AG481" s="259">
        <v>186416.24189063947</v>
      </c>
      <c r="AH481" s="259">
        <v>0</v>
      </c>
      <c r="AI481" s="259">
        <v>0</v>
      </c>
      <c r="AJ481" s="259">
        <v>0</v>
      </c>
      <c r="AK481" s="259">
        <v>0</v>
      </c>
      <c r="AL481" s="259">
        <v>0</v>
      </c>
      <c r="AM481" s="259">
        <v>0</v>
      </c>
      <c r="AN481" s="259">
        <v>0</v>
      </c>
      <c r="AO481" s="262">
        <v>0</v>
      </c>
      <c r="AP481" s="247"/>
      <c r="AQ481" s="263">
        <v>0</v>
      </c>
      <c r="AR481" s="264">
        <v>0</v>
      </c>
      <c r="AS481" s="264">
        <v>0</v>
      </c>
      <c r="AT481" s="264">
        <v>0</v>
      </c>
      <c r="AU481" s="264">
        <v>0</v>
      </c>
      <c r="AV481" s="264">
        <v>0</v>
      </c>
      <c r="AW481" s="264">
        <v>0</v>
      </c>
      <c r="AX481" s="264">
        <v>0</v>
      </c>
      <c r="AY481" s="264">
        <v>0</v>
      </c>
      <c r="AZ481" s="264">
        <v>0</v>
      </c>
      <c r="BA481" s="264">
        <v>0</v>
      </c>
      <c r="BB481" s="265">
        <v>0</v>
      </c>
    </row>
    <row r="482" spans="2:54" s="213" customFormat="1" ht="13.15" customHeight="1" x14ac:dyDescent="0.2">
      <c r="B482" s="251" t="s">
        <v>718</v>
      </c>
      <c r="C482" s="252"/>
      <c r="D482" s="253"/>
      <c r="E482" s="254" t="s">
        <v>1542</v>
      </c>
      <c r="F482" s="252"/>
      <c r="G482" s="252"/>
      <c r="H482" s="255" t="s">
        <v>1543</v>
      </c>
      <c r="I482" s="256">
        <v>40543</v>
      </c>
      <c r="J482" s="257">
        <v>10</v>
      </c>
      <c r="K482" s="258">
        <v>35398.980537534757</v>
      </c>
      <c r="L482" s="259">
        <v>35398.980537534757</v>
      </c>
      <c r="M482" s="259">
        <v>0</v>
      </c>
      <c r="N482" s="259">
        <v>0</v>
      </c>
      <c r="O482" s="259">
        <v>0</v>
      </c>
      <c r="P482" s="259">
        <v>0</v>
      </c>
      <c r="Q482" s="259">
        <v>0</v>
      </c>
      <c r="R482" s="259">
        <v>0</v>
      </c>
      <c r="S482" s="259">
        <v>0</v>
      </c>
      <c r="T482" s="260">
        <v>0</v>
      </c>
      <c r="U482" s="261">
        <v>0</v>
      </c>
      <c r="V482" s="259">
        <v>0</v>
      </c>
      <c r="W482" s="259">
        <v>0</v>
      </c>
      <c r="X482" s="259">
        <v>0</v>
      </c>
      <c r="Y482" s="259">
        <v>0</v>
      </c>
      <c r="Z482" s="259">
        <v>0</v>
      </c>
      <c r="AA482" s="259">
        <v>0</v>
      </c>
      <c r="AB482" s="259">
        <v>0</v>
      </c>
      <c r="AC482" s="259">
        <v>0</v>
      </c>
      <c r="AD482" s="259">
        <v>0</v>
      </c>
      <c r="AE482" s="262">
        <v>0</v>
      </c>
      <c r="AF482" s="258">
        <v>35398.980537534757</v>
      </c>
      <c r="AG482" s="259">
        <v>35398.980537534757</v>
      </c>
      <c r="AH482" s="259">
        <v>0</v>
      </c>
      <c r="AI482" s="259">
        <v>0</v>
      </c>
      <c r="AJ482" s="259">
        <v>0</v>
      </c>
      <c r="AK482" s="259">
        <v>0</v>
      </c>
      <c r="AL482" s="259">
        <v>0</v>
      </c>
      <c r="AM482" s="259">
        <v>0</v>
      </c>
      <c r="AN482" s="259">
        <v>0</v>
      </c>
      <c r="AO482" s="262">
        <v>0</v>
      </c>
      <c r="AP482" s="247"/>
      <c r="AQ482" s="263">
        <v>0</v>
      </c>
      <c r="AR482" s="264">
        <v>0</v>
      </c>
      <c r="AS482" s="264">
        <v>0</v>
      </c>
      <c r="AT482" s="264">
        <v>0</v>
      </c>
      <c r="AU482" s="264">
        <v>0</v>
      </c>
      <c r="AV482" s="264">
        <v>0</v>
      </c>
      <c r="AW482" s="264">
        <v>0</v>
      </c>
      <c r="AX482" s="264">
        <v>0</v>
      </c>
      <c r="AY482" s="264">
        <v>0</v>
      </c>
      <c r="AZ482" s="264">
        <v>0</v>
      </c>
      <c r="BA482" s="264">
        <v>0</v>
      </c>
      <c r="BB482" s="265">
        <v>0</v>
      </c>
    </row>
    <row r="483" spans="2:54" s="213" customFormat="1" ht="13.15" customHeight="1" x14ac:dyDescent="0.2">
      <c r="B483" s="251" t="s">
        <v>718</v>
      </c>
      <c r="C483" s="252"/>
      <c r="D483" s="253"/>
      <c r="E483" s="254" t="s">
        <v>1544</v>
      </c>
      <c r="F483" s="252"/>
      <c r="G483" s="252"/>
      <c r="H483" s="255" t="s">
        <v>1545</v>
      </c>
      <c r="I483" s="256">
        <v>40667</v>
      </c>
      <c r="J483" s="257">
        <v>10</v>
      </c>
      <c r="K483" s="258">
        <v>542.47277571825771</v>
      </c>
      <c r="L483" s="259">
        <v>0</v>
      </c>
      <c r="M483" s="259">
        <v>0</v>
      </c>
      <c r="N483" s="259">
        <v>0</v>
      </c>
      <c r="O483" s="259">
        <v>542.47277571825771</v>
      </c>
      <c r="P483" s="259">
        <v>0</v>
      </c>
      <c r="Q483" s="259">
        <v>0</v>
      </c>
      <c r="R483" s="259">
        <v>542.47277571825771</v>
      </c>
      <c r="S483" s="259">
        <v>212.44316207136242</v>
      </c>
      <c r="T483" s="260">
        <v>330.02961364689531</v>
      </c>
      <c r="U483" s="261">
        <v>0</v>
      </c>
      <c r="V483" s="259">
        <v>0</v>
      </c>
      <c r="W483" s="259">
        <v>0</v>
      </c>
      <c r="X483" s="259">
        <v>0</v>
      </c>
      <c r="Y483" s="259">
        <v>0</v>
      </c>
      <c r="Z483" s="259">
        <v>0</v>
      </c>
      <c r="AA483" s="259">
        <v>0</v>
      </c>
      <c r="AB483" s="259">
        <v>0</v>
      </c>
      <c r="AC483" s="259">
        <v>54.247277571825769</v>
      </c>
      <c r="AD483" s="259">
        <v>-54.247277571825769</v>
      </c>
      <c r="AE483" s="262">
        <v>54.247277571825769</v>
      </c>
      <c r="AF483" s="258">
        <v>542.47277571825771</v>
      </c>
      <c r="AG483" s="259">
        <v>0</v>
      </c>
      <c r="AH483" s="259">
        <v>0</v>
      </c>
      <c r="AI483" s="259">
        <v>0</v>
      </c>
      <c r="AJ483" s="259">
        <v>542.47277571825771</v>
      </c>
      <c r="AK483" s="259">
        <v>0</v>
      </c>
      <c r="AL483" s="259">
        <v>0</v>
      </c>
      <c r="AM483" s="259">
        <v>542.47277571825771</v>
      </c>
      <c r="AN483" s="259">
        <v>158.19588449953665</v>
      </c>
      <c r="AO483" s="262">
        <v>384.27689121872106</v>
      </c>
      <c r="AP483" s="247"/>
      <c r="AQ483" s="263">
        <v>0</v>
      </c>
      <c r="AR483" s="264">
        <v>0</v>
      </c>
      <c r="AS483" s="264">
        <v>0</v>
      </c>
      <c r="AT483" s="264">
        <v>0</v>
      </c>
      <c r="AU483" s="264">
        <v>0</v>
      </c>
      <c r="AV483" s="264">
        <v>0</v>
      </c>
      <c r="AW483" s="264">
        <v>0</v>
      </c>
      <c r="AX483" s="264">
        <v>0</v>
      </c>
      <c r="AY483" s="264">
        <v>0</v>
      </c>
      <c r="AZ483" s="264">
        <v>0</v>
      </c>
      <c r="BA483" s="264">
        <v>384.27689121487828</v>
      </c>
      <c r="BB483" s="265">
        <v>0</v>
      </c>
    </row>
    <row r="484" spans="2:54" s="213" customFormat="1" ht="13.15" customHeight="1" x14ac:dyDescent="0.2">
      <c r="B484" s="251" t="s">
        <v>718</v>
      </c>
      <c r="C484" s="252"/>
      <c r="D484" s="253"/>
      <c r="E484" s="254" t="s">
        <v>1546</v>
      </c>
      <c r="F484" s="252"/>
      <c r="G484" s="252"/>
      <c r="H484" s="255" t="s">
        <v>1547</v>
      </c>
      <c r="I484" s="256">
        <v>40667</v>
      </c>
      <c r="J484" s="257">
        <v>10</v>
      </c>
      <c r="K484" s="258">
        <v>542.47277571825771</v>
      </c>
      <c r="L484" s="259">
        <v>0</v>
      </c>
      <c r="M484" s="259">
        <v>0</v>
      </c>
      <c r="N484" s="259">
        <v>0</v>
      </c>
      <c r="O484" s="259">
        <v>542.47277571825771</v>
      </c>
      <c r="P484" s="259">
        <v>0</v>
      </c>
      <c r="Q484" s="259">
        <v>0</v>
      </c>
      <c r="R484" s="259">
        <v>542.47277571825771</v>
      </c>
      <c r="S484" s="259">
        <v>212.44316207136242</v>
      </c>
      <c r="T484" s="260">
        <v>330.02961364689531</v>
      </c>
      <c r="U484" s="261">
        <v>0</v>
      </c>
      <c r="V484" s="259">
        <v>0</v>
      </c>
      <c r="W484" s="259">
        <v>0</v>
      </c>
      <c r="X484" s="259">
        <v>0</v>
      </c>
      <c r="Y484" s="259">
        <v>0</v>
      </c>
      <c r="Z484" s="259">
        <v>0</v>
      </c>
      <c r="AA484" s="259">
        <v>0</v>
      </c>
      <c r="AB484" s="259">
        <v>0</v>
      </c>
      <c r="AC484" s="259">
        <v>54.247277571825769</v>
      </c>
      <c r="AD484" s="259">
        <v>-54.247277571825769</v>
      </c>
      <c r="AE484" s="262">
        <v>54.247277571825769</v>
      </c>
      <c r="AF484" s="258">
        <v>542.47277571825771</v>
      </c>
      <c r="AG484" s="259">
        <v>0</v>
      </c>
      <c r="AH484" s="259">
        <v>0</v>
      </c>
      <c r="AI484" s="259">
        <v>0</v>
      </c>
      <c r="AJ484" s="259">
        <v>542.47277571825771</v>
      </c>
      <c r="AK484" s="259">
        <v>0</v>
      </c>
      <c r="AL484" s="259">
        <v>0</v>
      </c>
      <c r="AM484" s="259">
        <v>542.47277571825771</v>
      </c>
      <c r="AN484" s="259">
        <v>158.19588449953665</v>
      </c>
      <c r="AO484" s="262">
        <v>384.27689121872106</v>
      </c>
      <c r="AP484" s="247"/>
      <c r="AQ484" s="263">
        <v>0</v>
      </c>
      <c r="AR484" s="264">
        <v>0</v>
      </c>
      <c r="AS484" s="264">
        <v>0</v>
      </c>
      <c r="AT484" s="264">
        <v>0</v>
      </c>
      <c r="AU484" s="264">
        <v>0</v>
      </c>
      <c r="AV484" s="264">
        <v>0</v>
      </c>
      <c r="AW484" s="264">
        <v>0</v>
      </c>
      <c r="AX484" s="264">
        <v>0</v>
      </c>
      <c r="AY484" s="264">
        <v>0</v>
      </c>
      <c r="AZ484" s="264">
        <v>0</v>
      </c>
      <c r="BA484" s="264">
        <v>384.27689121487828</v>
      </c>
      <c r="BB484" s="265">
        <v>0</v>
      </c>
    </row>
    <row r="485" spans="2:54" s="213" customFormat="1" ht="13.15" customHeight="1" x14ac:dyDescent="0.2">
      <c r="B485" s="251" t="s">
        <v>718</v>
      </c>
      <c r="C485" s="252"/>
      <c r="D485" s="253"/>
      <c r="E485" s="254" t="s">
        <v>1548</v>
      </c>
      <c r="F485" s="252"/>
      <c r="G485" s="252"/>
      <c r="H485" s="255" t="s">
        <v>1549</v>
      </c>
      <c r="I485" s="256">
        <v>40667</v>
      </c>
      <c r="J485" s="257">
        <v>10</v>
      </c>
      <c r="K485" s="258">
        <v>542.47277571825771</v>
      </c>
      <c r="L485" s="259">
        <v>0</v>
      </c>
      <c r="M485" s="259">
        <v>0</v>
      </c>
      <c r="N485" s="259">
        <v>0</v>
      </c>
      <c r="O485" s="259">
        <v>542.47277571825771</v>
      </c>
      <c r="P485" s="259">
        <v>0</v>
      </c>
      <c r="Q485" s="259">
        <v>0</v>
      </c>
      <c r="R485" s="259">
        <v>542.47277571825771</v>
      </c>
      <c r="S485" s="259">
        <v>212.44316207136242</v>
      </c>
      <c r="T485" s="260">
        <v>330.02961364689531</v>
      </c>
      <c r="U485" s="261">
        <v>0</v>
      </c>
      <c r="V485" s="259">
        <v>0</v>
      </c>
      <c r="W485" s="259">
        <v>0</v>
      </c>
      <c r="X485" s="259">
        <v>0</v>
      </c>
      <c r="Y485" s="259">
        <v>0</v>
      </c>
      <c r="Z485" s="259">
        <v>0</v>
      </c>
      <c r="AA485" s="259">
        <v>0</v>
      </c>
      <c r="AB485" s="259">
        <v>0</v>
      </c>
      <c r="AC485" s="259">
        <v>54.247277571825769</v>
      </c>
      <c r="AD485" s="259">
        <v>-54.247277571825769</v>
      </c>
      <c r="AE485" s="262">
        <v>54.247277571825769</v>
      </c>
      <c r="AF485" s="258">
        <v>542.47277571825771</v>
      </c>
      <c r="AG485" s="259">
        <v>0</v>
      </c>
      <c r="AH485" s="259">
        <v>0</v>
      </c>
      <c r="AI485" s="259">
        <v>0</v>
      </c>
      <c r="AJ485" s="259">
        <v>542.47277571825771</v>
      </c>
      <c r="AK485" s="259">
        <v>0</v>
      </c>
      <c r="AL485" s="259">
        <v>0</v>
      </c>
      <c r="AM485" s="259">
        <v>542.47277571825771</v>
      </c>
      <c r="AN485" s="259">
        <v>158.19588449953665</v>
      </c>
      <c r="AO485" s="262">
        <v>384.27689121872106</v>
      </c>
      <c r="AP485" s="247"/>
      <c r="AQ485" s="263">
        <v>0</v>
      </c>
      <c r="AR485" s="264">
        <v>0</v>
      </c>
      <c r="AS485" s="264">
        <v>0</v>
      </c>
      <c r="AT485" s="264">
        <v>0</v>
      </c>
      <c r="AU485" s="264">
        <v>0</v>
      </c>
      <c r="AV485" s="264">
        <v>0</v>
      </c>
      <c r="AW485" s="264">
        <v>0</v>
      </c>
      <c r="AX485" s="264">
        <v>0</v>
      </c>
      <c r="AY485" s="264">
        <v>0</v>
      </c>
      <c r="AZ485" s="264">
        <v>0</v>
      </c>
      <c r="BA485" s="264">
        <v>384.27689121487828</v>
      </c>
      <c r="BB485" s="265">
        <v>0</v>
      </c>
    </row>
    <row r="486" spans="2:54" s="213" customFormat="1" ht="13.15" customHeight="1" x14ac:dyDescent="0.2">
      <c r="B486" s="251" t="s">
        <v>718</v>
      </c>
      <c r="C486" s="252"/>
      <c r="D486" s="253"/>
      <c r="E486" s="254" t="s">
        <v>1550</v>
      </c>
      <c r="F486" s="252"/>
      <c r="G486" s="252"/>
      <c r="H486" s="255" t="s">
        <v>1551</v>
      </c>
      <c r="I486" s="256">
        <v>40667</v>
      </c>
      <c r="J486" s="257">
        <v>10</v>
      </c>
      <c r="K486" s="258">
        <v>542.47277571825771</v>
      </c>
      <c r="L486" s="259">
        <v>0</v>
      </c>
      <c r="M486" s="259">
        <v>0</v>
      </c>
      <c r="N486" s="259">
        <v>0</v>
      </c>
      <c r="O486" s="259">
        <v>542.47277571825771</v>
      </c>
      <c r="P486" s="259">
        <v>0</v>
      </c>
      <c r="Q486" s="259">
        <v>0</v>
      </c>
      <c r="R486" s="259">
        <v>542.47277571825771</v>
      </c>
      <c r="S486" s="259">
        <v>212.44316207136242</v>
      </c>
      <c r="T486" s="260">
        <v>330.02961364689531</v>
      </c>
      <c r="U486" s="261">
        <v>0</v>
      </c>
      <c r="V486" s="259">
        <v>0</v>
      </c>
      <c r="W486" s="259">
        <v>0</v>
      </c>
      <c r="X486" s="259">
        <v>0</v>
      </c>
      <c r="Y486" s="259">
        <v>0</v>
      </c>
      <c r="Z486" s="259">
        <v>0</v>
      </c>
      <c r="AA486" s="259">
        <v>0</v>
      </c>
      <c r="AB486" s="259">
        <v>0</v>
      </c>
      <c r="AC486" s="259">
        <v>54.247277571825769</v>
      </c>
      <c r="AD486" s="259">
        <v>-54.247277571825769</v>
      </c>
      <c r="AE486" s="262">
        <v>54.247277571825769</v>
      </c>
      <c r="AF486" s="258">
        <v>542.47277571825771</v>
      </c>
      <c r="AG486" s="259">
        <v>0</v>
      </c>
      <c r="AH486" s="259">
        <v>0</v>
      </c>
      <c r="AI486" s="259">
        <v>0</v>
      </c>
      <c r="AJ486" s="259">
        <v>542.47277571825771</v>
      </c>
      <c r="AK486" s="259">
        <v>0</v>
      </c>
      <c r="AL486" s="259">
        <v>0</v>
      </c>
      <c r="AM486" s="259">
        <v>542.47277571825771</v>
      </c>
      <c r="AN486" s="259">
        <v>158.19588449953665</v>
      </c>
      <c r="AO486" s="262">
        <v>384.27689121872106</v>
      </c>
      <c r="AP486" s="247"/>
      <c r="AQ486" s="263">
        <v>0</v>
      </c>
      <c r="AR486" s="264">
        <v>0</v>
      </c>
      <c r="AS486" s="264">
        <v>0</v>
      </c>
      <c r="AT486" s="264">
        <v>0</v>
      </c>
      <c r="AU486" s="264">
        <v>0</v>
      </c>
      <c r="AV486" s="264">
        <v>0</v>
      </c>
      <c r="AW486" s="264">
        <v>0</v>
      </c>
      <c r="AX486" s="264">
        <v>0</v>
      </c>
      <c r="AY486" s="264">
        <v>0</v>
      </c>
      <c r="AZ486" s="264">
        <v>0</v>
      </c>
      <c r="BA486" s="264">
        <v>384.27689121487828</v>
      </c>
      <c r="BB486" s="265">
        <v>0</v>
      </c>
    </row>
    <row r="487" spans="2:54" s="213" customFormat="1" ht="13.15" customHeight="1" x14ac:dyDescent="0.2">
      <c r="B487" s="251" t="s">
        <v>718</v>
      </c>
      <c r="C487" s="252"/>
      <c r="D487" s="253"/>
      <c r="E487" s="254" t="s">
        <v>1552</v>
      </c>
      <c r="F487" s="252"/>
      <c r="G487" s="252"/>
      <c r="H487" s="255" t="s">
        <v>1553</v>
      </c>
      <c r="I487" s="256">
        <v>40667</v>
      </c>
      <c r="J487" s="257">
        <v>10</v>
      </c>
      <c r="K487" s="258">
        <v>542.47277571825771</v>
      </c>
      <c r="L487" s="259">
        <v>0</v>
      </c>
      <c r="M487" s="259">
        <v>0</v>
      </c>
      <c r="N487" s="259">
        <v>0</v>
      </c>
      <c r="O487" s="259">
        <v>542.47277571825771</v>
      </c>
      <c r="P487" s="259">
        <v>0</v>
      </c>
      <c r="Q487" s="259">
        <v>0</v>
      </c>
      <c r="R487" s="259">
        <v>542.47277571825771</v>
      </c>
      <c r="S487" s="259">
        <v>212.44316207136242</v>
      </c>
      <c r="T487" s="260">
        <v>330.02961364689531</v>
      </c>
      <c r="U487" s="261">
        <v>0</v>
      </c>
      <c r="V487" s="259">
        <v>0</v>
      </c>
      <c r="W487" s="259">
        <v>0</v>
      </c>
      <c r="X487" s="259">
        <v>0</v>
      </c>
      <c r="Y487" s="259">
        <v>0</v>
      </c>
      <c r="Z487" s="259">
        <v>0</v>
      </c>
      <c r="AA487" s="259">
        <v>0</v>
      </c>
      <c r="AB487" s="259">
        <v>0</v>
      </c>
      <c r="AC487" s="259">
        <v>54.247277571825769</v>
      </c>
      <c r="AD487" s="259">
        <v>-54.247277571825769</v>
      </c>
      <c r="AE487" s="262">
        <v>54.247277571825769</v>
      </c>
      <c r="AF487" s="258">
        <v>542.47277571825771</v>
      </c>
      <c r="AG487" s="259">
        <v>0</v>
      </c>
      <c r="AH487" s="259">
        <v>0</v>
      </c>
      <c r="AI487" s="259">
        <v>0</v>
      </c>
      <c r="AJ487" s="259">
        <v>542.47277571825771</v>
      </c>
      <c r="AK487" s="259">
        <v>0</v>
      </c>
      <c r="AL487" s="259">
        <v>0</v>
      </c>
      <c r="AM487" s="259">
        <v>542.47277571825771</v>
      </c>
      <c r="AN487" s="259">
        <v>158.19588449953665</v>
      </c>
      <c r="AO487" s="262">
        <v>384.27689121872106</v>
      </c>
      <c r="AP487" s="247"/>
      <c r="AQ487" s="263">
        <v>0</v>
      </c>
      <c r="AR487" s="264">
        <v>0</v>
      </c>
      <c r="AS487" s="264">
        <v>0</v>
      </c>
      <c r="AT487" s="264">
        <v>0</v>
      </c>
      <c r="AU487" s="264">
        <v>0</v>
      </c>
      <c r="AV487" s="264">
        <v>0</v>
      </c>
      <c r="AW487" s="264">
        <v>0</v>
      </c>
      <c r="AX487" s="264">
        <v>0</v>
      </c>
      <c r="AY487" s="264">
        <v>0</v>
      </c>
      <c r="AZ487" s="264">
        <v>0</v>
      </c>
      <c r="BA487" s="264">
        <v>384.27689121487828</v>
      </c>
      <c r="BB487" s="265">
        <v>0</v>
      </c>
    </row>
    <row r="488" spans="2:54" s="213" customFormat="1" ht="13.15" customHeight="1" x14ac:dyDescent="0.2">
      <c r="B488" s="251" t="s">
        <v>718</v>
      </c>
      <c r="C488" s="252"/>
      <c r="D488" s="253"/>
      <c r="E488" s="254" t="s">
        <v>1552</v>
      </c>
      <c r="F488" s="252"/>
      <c r="G488" s="252"/>
      <c r="H488" s="255" t="s">
        <v>1554</v>
      </c>
      <c r="I488" s="256">
        <v>40667</v>
      </c>
      <c r="J488" s="257">
        <v>10</v>
      </c>
      <c r="K488" s="258">
        <v>542.47277571825771</v>
      </c>
      <c r="L488" s="259">
        <v>0</v>
      </c>
      <c r="M488" s="259">
        <v>0</v>
      </c>
      <c r="N488" s="259">
        <v>0</v>
      </c>
      <c r="O488" s="259">
        <v>542.47277571825771</v>
      </c>
      <c r="P488" s="259">
        <v>0</v>
      </c>
      <c r="Q488" s="259">
        <v>0</v>
      </c>
      <c r="R488" s="259">
        <v>542.47277571825771</v>
      </c>
      <c r="S488" s="259">
        <v>212.44316207136242</v>
      </c>
      <c r="T488" s="260">
        <v>330.02961364689531</v>
      </c>
      <c r="U488" s="261">
        <v>0</v>
      </c>
      <c r="V488" s="259">
        <v>0</v>
      </c>
      <c r="W488" s="259">
        <v>0</v>
      </c>
      <c r="X488" s="259">
        <v>0</v>
      </c>
      <c r="Y488" s="259">
        <v>0</v>
      </c>
      <c r="Z488" s="259">
        <v>0</v>
      </c>
      <c r="AA488" s="259">
        <v>0</v>
      </c>
      <c r="AB488" s="259">
        <v>0</v>
      </c>
      <c r="AC488" s="259">
        <v>54.247277571825769</v>
      </c>
      <c r="AD488" s="259">
        <v>-54.247277571825769</v>
      </c>
      <c r="AE488" s="262">
        <v>54.247277571825769</v>
      </c>
      <c r="AF488" s="258">
        <v>542.47277571825771</v>
      </c>
      <c r="AG488" s="259">
        <v>0</v>
      </c>
      <c r="AH488" s="259">
        <v>0</v>
      </c>
      <c r="AI488" s="259">
        <v>0</v>
      </c>
      <c r="AJ488" s="259">
        <v>542.47277571825771</v>
      </c>
      <c r="AK488" s="259">
        <v>0</v>
      </c>
      <c r="AL488" s="259">
        <v>0</v>
      </c>
      <c r="AM488" s="259">
        <v>542.47277571825771</v>
      </c>
      <c r="AN488" s="259">
        <v>158.19588449953665</v>
      </c>
      <c r="AO488" s="262">
        <v>384.27689121872106</v>
      </c>
      <c r="AP488" s="247"/>
      <c r="AQ488" s="263">
        <v>0</v>
      </c>
      <c r="AR488" s="264">
        <v>0</v>
      </c>
      <c r="AS488" s="264">
        <v>0</v>
      </c>
      <c r="AT488" s="264">
        <v>0</v>
      </c>
      <c r="AU488" s="264">
        <v>0</v>
      </c>
      <c r="AV488" s="264">
        <v>0</v>
      </c>
      <c r="AW488" s="264">
        <v>0</v>
      </c>
      <c r="AX488" s="264">
        <v>0</v>
      </c>
      <c r="AY488" s="264">
        <v>0</v>
      </c>
      <c r="AZ488" s="264">
        <v>0</v>
      </c>
      <c r="BA488" s="264">
        <v>384.27689121487828</v>
      </c>
      <c r="BB488" s="265">
        <v>0</v>
      </c>
    </row>
    <row r="489" spans="2:54" s="213" customFormat="1" ht="13.15" customHeight="1" x14ac:dyDescent="0.2">
      <c r="B489" s="251" t="s">
        <v>718</v>
      </c>
      <c r="C489" s="252"/>
      <c r="D489" s="253"/>
      <c r="E489" s="254" t="s">
        <v>1555</v>
      </c>
      <c r="F489" s="252"/>
      <c r="G489" s="252"/>
      <c r="H489" s="255" t="s">
        <v>1556</v>
      </c>
      <c r="I489" s="256">
        <v>40667</v>
      </c>
      <c r="J489" s="257">
        <v>10</v>
      </c>
      <c r="K489" s="258">
        <v>542.47277571825771</v>
      </c>
      <c r="L489" s="259">
        <v>0</v>
      </c>
      <c r="M489" s="259">
        <v>0</v>
      </c>
      <c r="N489" s="259">
        <v>0</v>
      </c>
      <c r="O489" s="259">
        <v>542.47277571825771</v>
      </c>
      <c r="P489" s="259">
        <v>0</v>
      </c>
      <c r="Q489" s="259">
        <v>0</v>
      </c>
      <c r="R489" s="259">
        <v>542.47277571825771</v>
      </c>
      <c r="S489" s="259">
        <v>212.44316207136242</v>
      </c>
      <c r="T489" s="260">
        <v>330.02961364689531</v>
      </c>
      <c r="U489" s="261">
        <v>0</v>
      </c>
      <c r="V489" s="259">
        <v>0</v>
      </c>
      <c r="W489" s="259">
        <v>0</v>
      </c>
      <c r="X489" s="259">
        <v>0</v>
      </c>
      <c r="Y489" s="259">
        <v>0</v>
      </c>
      <c r="Z489" s="259">
        <v>0</v>
      </c>
      <c r="AA489" s="259">
        <v>0</v>
      </c>
      <c r="AB489" s="259">
        <v>0</v>
      </c>
      <c r="AC489" s="259">
        <v>54.247277571825769</v>
      </c>
      <c r="AD489" s="259">
        <v>-54.247277571825769</v>
      </c>
      <c r="AE489" s="262">
        <v>54.247277571825769</v>
      </c>
      <c r="AF489" s="258">
        <v>542.47277571825771</v>
      </c>
      <c r="AG489" s="259">
        <v>0</v>
      </c>
      <c r="AH489" s="259">
        <v>0</v>
      </c>
      <c r="AI489" s="259">
        <v>0</v>
      </c>
      <c r="AJ489" s="259">
        <v>542.47277571825771</v>
      </c>
      <c r="AK489" s="259">
        <v>0</v>
      </c>
      <c r="AL489" s="259">
        <v>0</v>
      </c>
      <c r="AM489" s="259">
        <v>542.47277571825771</v>
      </c>
      <c r="AN489" s="259">
        <v>158.19588449953665</v>
      </c>
      <c r="AO489" s="262">
        <v>384.27689121872106</v>
      </c>
      <c r="AP489" s="247"/>
      <c r="AQ489" s="263">
        <v>0</v>
      </c>
      <c r="AR489" s="264">
        <v>0</v>
      </c>
      <c r="AS489" s="264">
        <v>0</v>
      </c>
      <c r="AT489" s="264">
        <v>0</v>
      </c>
      <c r="AU489" s="264">
        <v>0</v>
      </c>
      <c r="AV489" s="264">
        <v>0</v>
      </c>
      <c r="AW489" s="264">
        <v>0</v>
      </c>
      <c r="AX489" s="264">
        <v>0</v>
      </c>
      <c r="AY489" s="264">
        <v>0</v>
      </c>
      <c r="AZ489" s="264">
        <v>0</v>
      </c>
      <c r="BA489" s="264">
        <v>384.27689121487828</v>
      </c>
      <c r="BB489" s="265">
        <v>0</v>
      </c>
    </row>
    <row r="490" spans="2:54" s="213" customFormat="1" ht="13.15" customHeight="1" x14ac:dyDescent="0.2">
      <c r="B490" s="251" t="s">
        <v>718</v>
      </c>
      <c r="C490" s="252"/>
      <c r="D490" s="253"/>
      <c r="E490" s="254" t="s">
        <v>1557</v>
      </c>
      <c r="F490" s="252"/>
      <c r="G490" s="252"/>
      <c r="H490" s="255" t="s">
        <v>1558</v>
      </c>
      <c r="I490" s="256">
        <v>40667</v>
      </c>
      <c r="J490" s="257">
        <v>10</v>
      </c>
      <c r="K490" s="258">
        <v>542.47277571825771</v>
      </c>
      <c r="L490" s="259">
        <v>0</v>
      </c>
      <c r="M490" s="259">
        <v>0</v>
      </c>
      <c r="N490" s="259">
        <v>0</v>
      </c>
      <c r="O490" s="259">
        <v>542.47277571825771</v>
      </c>
      <c r="P490" s="259">
        <v>0</v>
      </c>
      <c r="Q490" s="259">
        <v>0</v>
      </c>
      <c r="R490" s="259">
        <v>542.47277571825771</v>
      </c>
      <c r="S490" s="259">
        <v>212.44316207136242</v>
      </c>
      <c r="T490" s="260">
        <v>330.02961364689531</v>
      </c>
      <c r="U490" s="261">
        <v>0</v>
      </c>
      <c r="V490" s="259">
        <v>0</v>
      </c>
      <c r="W490" s="259">
        <v>0</v>
      </c>
      <c r="X490" s="259">
        <v>0</v>
      </c>
      <c r="Y490" s="259">
        <v>0</v>
      </c>
      <c r="Z490" s="259">
        <v>0</v>
      </c>
      <c r="AA490" s="259">
        <v>0</v>
      </c>
      <c r="AB490" s="259">
        <v>0</v>
      </c>
      <c r="AC490" s="259">
        <v>54.247277571825769</v>
      </c>
      <c r="AD490" s="259">
        <v>-54.247277571825769</v>
      </c>
      <c r="AE490" s="262">
        <v>54.247277571825769</v>
      </c>
      <c r="AF490" s="258">
        <v>542.47277571825771</v>
      </c>
      <c r="AG490" s="259">
        <v>0</v>
      </c>
      <c r="AH490" s="259">
        <v>0</v>
      </c>
      <c r="AI490" s="259">
        <v>0</v>
      </c>
      <c r="AJ490" s="259">
        <v>542.47277571825771</v>
      </c>
      <c r="AK490" s="259">
        <v>0</v>
      </c>
      <c r="AL490" s="259">
        <v>0</v>
      </c>
      <c r="AM490" s="259">
        <v>542.47277571825771</v>
      </c>
      <c r="AN490" s="259">
        <v>158.19588449953665</v>
      </c>
      <c r="AO490" s="262">
        <v>384.27689121872106</v>
      </c>
      <c r="AP490" s="247"/>
      <c r="AQ490" s="263">
        <v>0</v>
      </c>
      <c r="AR490" s="264">
        <v>0</v>
      </c>
      <c r="AS490" s="264">
        <v>0</v>
      </c>
      <c r="AT490" s="264">
        <v>0</v>
      </c>
      <c r="AU490" s="264">
        <v>0</v>
      </c>
      <c r="AV490" s="264">
        <v>0</v>
      </c>
      <c r="AW490" s="264">
        <v>0</v>
      </c>
      <c r="AX490" s="264">
        <v>0</v>
      </c>
      <c r="AY490" s="264">
        <v>0</v>
      </c>
      <c r="AZ490" s="264">
        <v>0</v>
      </c>
      <c r="BA490" s="264">
        <v>384.27689121487828</v>
      </c>
      <c r="BB490" s="265">
        <v>0</v>
      </c>
    </row>
    <row r="491" spans="2:54" s="213" customFormat="1" ht="13.15" customHeight="1" x14ac:dyDescent="0.2">
      <c r="B491" s="251" t="s">
        <v>1402</v>
      </c>
      <c r="C491" s="252"/>
      <c r="D491" s="253"/>
      <c r="E491" s="254" t="s">
        <v>1559</v>
      </c>
      <c r="F491" s="252"/>
      <c r="G491" s="252"/>
      <c r="H491" s="255" t="s">
        <v>1560</v>
      </c>
      <c r="I491" s="256">
        <v>40668</v>
      </c>
      <c r="J491" s="257">
        <v>7</v>
      </c>
      <c r="K491" s="258">
        <v>989.90963855421694</v>
      </c>
      <c r="L491" s="259">
        <v>0</v>
      </c>
      <c r="M491" s="259">
        <v>0</v>
      </c>
      <c r="N491" s="259">
        <v>0</v>
      </c>
      <c r="O491" s="259">
        <v>989.90963855421694</v>
      </c>
      <c r="P491" s="259">
        <v>0</v>
      </c>
      <c r="Q491" s="259">
        <v>0</v>
      </c>
      <c r="R491" s="259">
        <v>989.90963855421694</v>
      </c>
      <c r="S491" s="259">
        <v>518.49223818350333</v>
      </c>
      <c r="T491" s="260">
        <v>471.41740037071361</v>
      </c>
      <c r="U491" s="261">
        <v>0</v>
      </c>
      <c r="V491" s="259">
        <v>0</v>
      </c>
      <c r="W491" s="259">
        <v>0</v>
      </c>
      <c r="X491" s="259">
        <v>0</v>
      </c>
      <c r="Y491" s="259">
        <v>0</v>
      </c>
      <c r="Z491" s="259">
        <v>0</v>
      </c>
      <c r="AA491" s="259">
        <v>0</v>
      </c>
      <c r="AB491" s="259">
        <v>0</v>
      </c>
      <c r="AC491" s="259">
        <v>141.41566265060243</v>
      </c>
      <c r="AD491" s="259">
        <v>-141.41566265060243</v>
      </c>
      <c r="AE491" s="262">
        <v>141.41566265060243</v>
      </c>
      <c r="AF491" s="258">
        <v>989.90963855421694</v>
      </c>
      <c r="AG491" s="259">
        <v>0</v>
      </c>
      <c r="AH491" s="259">
        <v>0</v>
      </c>
      <c r="AI491" s="259">
        <v>0</v>
      </c>
      <c r="AJ491" s="259">
        <v>989.90963855421694</v>
      </c>
      <c r="AK491" s="259">
        <v>0</v>
      </c>
      <c r="AL491" s="259">
        <v>0</v>
      </c>
      <c r="AM491" s="259">
        <v>989.90963855421694</v>
      </c>
      <c r="AN491" s="259">
        <v>377.0765755329009</v>
      </c>
      <c r="AO491" s="262">
        <v>612.83306302131609</v>
      </c>
      <c r="AP491" s="247"/>
      <c r="AQ491" s="263">
        <v>0</v>
      </c>
      <c r="AR491" s="264">
        <v>0</v>
      </c>
      <c r="AS491" s="264">
        <v>0</v>
      </c>
      <c r="AT491" s="264">
        <v>0</v>
      </c>
      <c r="AU491" s="264">
        <v>0</v>
      </c>
      <c r="AV491" s="264">
        <v>0</v>
      </c>
      <c r="AW491" s="264">
        <v>0</v>
      </c>
      <c r="AX491" s="264">
        <v>0</v>
      </c>
      <c r="AY491" s="264">
        <v>0</v>
      </c>
      <c r="AZ491" s="264">
        <v>0</v>
      </c>
      <c r="BA491" s="264">
        <v>612.8330630151878</v>
      </c>
      <c r="BB491" s="265">
        <v>0</v>
      </c>
    </row>
    <row r="492" spans="2:54" s="213" customFormat="1" ht="13.15" customHeight="1" x14ac:dyDescent="0.2">
      <c r="B492" s="251" t="s">
        <v>718</v>
      </c>
      <c r="C492" s="252"/>
      <c r="D492" s="253"/>
      <c r="E492" s="254" t="s">
        <v>1561</v>
      </c>
      <c r="F492" s="252"/>
      <c r="G492" s="252"/>
      <c r="H492" s="255" t="s">
        <v>1562</v>
      </c>
      <c r="I492" s="256">
        <v>40679</v>
      </c>
      <c r="J492" s="257">
        <v>10</v>
      </c>
      <c r="K492" s="258">
        <v>542.47277571825771</v>
      </c>
      <c r="L492" s="259">
        <v>0</v>
      </c>
      <c r="M492" s="259">
        <v>0</v>
      </c>
      <c r="N492" s="259">
        <v>0</v>
      </c>
      <c r="O492" s="259">
        <v>542.47277571825771</v>
      </c>
      <c r="P492" s="259">
        <v>0</v>
      </c>
      <c r="Q492" s="259">
        <v>0</v>
      </c>
      <c r="R492" s="259">
        <v>542.47277571825771</v>
      </c>
      <c r="S492" s="259">
        <v>212.44316207136242</v>
      </c>
      <c r="T492" s="260">
        <v>330.02961364689531</v>
      </c>
      <c r="U492" s="261">
        <v>0</v>
      </c>
      <c r="V492" s="259">
        <v>0</v>
      </c>
      <c r="W492" s="259">
        <v>0</v>
      </c>
      <c r="X492" s="259">
        <v>0</v>
      </c>
      <c r="Y492" s="259">
        <v>0</v>
      </c>
      <c r="Z492" s="259">
        <v>0</v>
      </c>
      <c r="AA492" s="259">
        <v>0</v>
      </c>
      <c r="AB492" s="259">
        <v>0</v>
      </c>
      <c r="AC492" s="259">
        <v>54.247277571825769</v>
      </c>
      <c r="AD492" s="259">
        <v>-54.247277571825769</v>
      </c>
      <c r="AE492" s="262">
        <v>54.247277571825769</v>
      </c>
      <c r="AF492" s="258">
        <v>542.47277571825771</v>
      </c>
      <c r="AG492" s="259">
        <v>0</v>
      </c>
      <c r="AH492" s="259">
        <v>0</v>
      </c>
      <c r="AI492" s="259">
        <v>0</v>
      </c>
      <c r="AJ492" s="259">
        <v>542.47277571825771</v>
      </c>
      <c r="AK492" s="259">
        <v>0</v>
      </c>
      <c r="AL492" s="259">
        <v>0</v>
      </c>
      <c r="AM492" s="259">
        <v>542.47277571825771</v>
      </c>
      <c r="AN492" s="259">
        <v>158.19588449953665</v>
      </c>
      <c r="AO492" s="262">
        <v>384.27689121872106</v>
      </c>
      <c r="AP492" s="247"/>
      <c r="AQ492" s="263">
        <v>0</v>
      </c>
      <c r="AR492" s="264">
        <v>0</v>
      </c>
      <c r="AS492" s="264">
        <v>0</v>
      </c>
      <c r="AT492" s="264">
        <v>0</v>
      </c>
      <c r="AU492" s="264">
        <v>0</v>
      </c>
      <c r="AV492" s="264">
        <v>0</v>
      </c>
      <c r="AW492" s="264">
        <v>0</v>
      </c>
      <c r="AX492" s="264">
        <v>0</v>
      </c>
      <c r="AY492" s="264">
        <v>0</v>
      </c>
      <c r="AZ492" s="264">
        <v>0</v>
      </c>
      <c r="BA492" s="264">
        <v>384.27689121487828</v>
      </c>
      <c r="BB492" s="265">
        <v>0</v>
      </c>
    </row>
    <row r="493" spans="2:54" s="213" customFormat="1" ht="13.15" customHeight="1" x14ac:dyDescent="0.2">
      <c r="B493" s="251" t="s">
        <v>863</v>
      </c>
      <c r="C493" s="252"/>
      <c r="D493" s="253"/>
      <c r="E493" s="254" t="s">
        <v>1563</v>
      </c>
      <c r="F493" s="252"/>
      <c r="G493" s="252"/>
      <c r="H493" s="255" t="s">
        <v>1564</v>
      </c>
      <c r="I493" s="256">
        <v>40704</v>
      </c>
      <c r="J493" s="257">
        <v>7</v>
      </c>
      <c r="K493" s="258">
        <v>897.03718721038001</v>
      </c>
      <c r="L493" s="259">
        <v>0</v>
      </c>
      <c r="M493" s="259">
        <v>0</v>
      </c>
      <c r="N493" s="259">
        <v>0</v>
      </c>
      <c r="O493" s="259">
        <v>897.03718721038001</v>
      </c>
      <c r="P493" s="259">
        <v>0</v>
      </c>
      <c r="Q493" s="259">
        <v>0</v>
      </c>
      <c r="R493" s="259">
        <v>897.03718721038001</v>
      </c>
      <c r="S493" s="259">
        <v>460.50524212233552</v>
      </c>
      <c r="T493" s="260">
        <v>436.53194508804449</v>
      </c>
      <c r="U493" s="261">
        <v>0</v>
      </c>
      <c r="V493" s="259">
        <v>0</v>
      </c>
      <c r="W493" s="259">
        <v>0</v>
      </c>
      <c r="X493" s="259">
        <v>0</v>
      </c>
      <c r="Y493" s="259">
        <v>0</v>
      </c>
      <c r="Z493" s="259">
        <v>0</v>
      </c>
      <c r="AA493" s="259">
        <v>0</v>
      </c>
      <c r="AB493" s="259">
        <v>0</v>
      </c>
      <c r="AC493" s="259">
        <v>128.14816960148286</v>
      </c>
      <c r="AD493" s="259">
        <v>-128.14816960148286</v>
      </c>
      <c r="AE493" s="262">
        <v>128.14816960148286</v>
      </c>
      <c r="AF493" s="258">
        <v>897.03718721038001</v>
      </c>
      <c r="AG493" s="259">
        <v>0</v>
      </c>
      <c r="AH493" s="259">
        <v>0</v>
      </c>
      <c r="AI493" s="259">
        <v>0</v>
      </c>
      <c r="AJ493" s="259">
        <v>897.03718721038001</v>
      </c>
      <c r="AK493" s="259">
        <v>0</v>
      </c>
      <c r="AL493" s="259">
        <v>0</v>
      </c>
      <c r="AM493" s="259">
        <v>897.03718721038001</v>
      </c>
      <c r="AN493" s="259">
        <v>332.35707252085263</v>
      </c>
      <c r="AO493" s="262">
        <v>564.68011468952739</v>
      </c>
      <c r="AP493" s="247"/>
      <c r="AQ493" s="263">
        <v>0</v>
      </c>
      <c r="AR493" s="264">
        <v>0</v>
      </c>
      <c r="AS493" s="264">
        <v>0</v>
      </c>
      <c r="AT493" s="264">
        <v>0</v>
      </c>
      <c r="AU493" s="264">
        <v>0</v>
      </c>
      <c r="AV493" s="264">
        <v>0</v>
      </c>
      <c r="AW493" s="264">
        <v>0</v>
      </c>
      <c r="AX493" s="264">
        <v>0</v>
      </c>
      <c r="AY493" s="264">
        <v>0</v>
      </c>
      <c r="AZ493" s="264">
        <v>0</v>
      </c>
      <c r="BA493" s="264">
        <v>564.68011468388056</v>
      </c>
      <c r="BB493" s="265">
        <v>0</v>
      </c>
    </row>
    <row r="494" spans="2:54" s="213" customFormat="1" ht="13.15" customHeight="1" x14ac:dyDescent="0.2">
      <c r="B494" s="251" t="s">
        <v>863</v>
      </c>
      <c r="C494" s="252"/>
      <c r="D494" s="253"/>
      <c r="E494" s="254" t="s">
        <v>1565</v>
      </c>
      <c r="F494" s="252"/>
      <c r="G494" s="252"/>
      <c r="H494" s="255" t="s">
        <v>1566</v>
      </c>
      <c r="I494" s="256">
        <v>40704</v>
      </c>
      <c r="J494" s="257">
        <v>7</v>
      </c>
      <c r="K494" s="258">
        <v>897.03718721038001</v>
      </c>
      <c r="L494" s="259">
        <v>0</v>
      </c>
      <c r="M494" s="259">
        <v>0</v>
      </c>
      <c r="N494" s="259">
        <v>0</v>
      </c>
      <c r="O494" s="259">
        <v>897.03718721038001</v>
      </c>
      <c r="P494" s="259">
        <v>0</v>
      </c>
      <c r="Q494" s="259">
        <v>0</v>
      </c>
      <c r="R494" s="259">
        <v>897.03718721038001</v>
      </c>
      <c r="S494" s="259">
        <v>460.50524212233552</v>
      </c>
      <c r="T494" s="260">
        <v>436.53194508804449</v>
      </c>
      <c r="U494" s="261">
        <v>0</v>
      </c>
      <c r="V494" s="259">
        <v>0</v>
      </c>
      <c r="W494" s="259">
        <v>0</v>
      </c>
      <c r="X494" s="259">
        <v>0</v>
      </c>
      <c r="Y494" s="259">
        <v>0</v>
      </c>
      <c r="Z494" s="259">
        <v>0</v>
      </c>
      <c r="AA494" s="259">
        <v>0</v>
      </c>
      <c r="AB494" s="259">
        <v>0</v>
      </c>
      <c r="AC494" s="259">
        <v>128.14816960148286</v>
      </c>
      <c r="AD494" s="259">
        <v>-128.14816960148286</v>
      </c>
      <c r="AE494" s="262">
        <v>128.14816960148286</v>
      </c>
      <c r="AF494" s="258">
        <v>897.03718721038001</v>
      </c>
      <c r="AG494" s="259">
        <v>0</v>
      </c>
      <c r="AH494" s="259">
        <v>0</v>
      </c>
      <c r="AI494" s="259">
        <v>0</v>
      </c>
      <c r="AJ494" s="259">
        <v>897.03718721038001</v>
      </c>
      <c r="AK494" s="259">
        <v>0</v>
      </c>
      <c r="AL494" s="259">
        <v>0</v>
      </c>
      <c r="AM494" s="259">
        <v>897.03718721038001</v>
      </c>
      <c r="AN494" s="259">
        <v>332.35707252085263</v>
      </c>
      <c r="AO494" s="262">
        <v>564.68011468952739</v>
      </c>
      <c r="AP494" s="247"/>
      <c r="AQ494" s="263">
        <v>0</v>
      </c>
      <c r="AR494" s="264">
        <v>0</v>
      </c>
      <c r="AS494" s="264">
        <v>0</v>
      </c>
      <c r="AT494" s="264">
        <v>0</v>
      </c>
      <c r="AU494" s="264">
        <v>0</v>
      </c>
      <c r="AV494" s="264">
        <v>0</v>
      </c>
      <c r="AW494" s="264">
        <v>0</v>
      </c>
      <c r="AX494" s="264">
        <v>0</v>
      </c>
      <c r="AY494" s="264">
        <v>0</v>
      </c>
      <c r="AZ494" s="264">
        <v>0</v>
      </c>
      <c r="BA494" s="264">
        <v>564.68011468388056</v>
      </c>
      <c r="BB494" s="265">
        <v>0</v>
      </c>
    </row>
    <row r="495" spans="2:54" s="213" customFormat="1" ht="13.15" customHeight="1" x14ac:dyDescent="0.2">
      <c r="B495" s="251" t="s">
        <v>863</v>
      </c>
      <c r="C495" s="252"/>
      <c r="D495" s="253"/>
      <c r="E495" s="254" t="s">
        <v>1567</v>
      </c>
      <c r="F495" s="252"/>
      <c r="G495" s="252"/>
      <c r="H495" s="255" t="s">
        <v>1568</v>
      </c>
      <c r="I495" s="256">
        <v>40704</v>
      </c>
      <c r="J495" s="257">
        <v>7</v>
      </c>
      <c r="K495" s="258">
        <v>897.03718721038001</v>
      </c>
      <c r="L495" s="259">
        <v>0</v>
      </c>
      <c r="M495" s="259">
        <v>0</v>
      </c>
      <c r="N495" s="259">
        <v>0</v>
      </c>
      <c r="O495" s="259">
        <v>897.03718721038001</v>
      </c>
      <c r="P495" s="259">
        <v>0</v>
      </c>
      <c r="Q495" s="259">
        <v>0</v>
      </c>
      <c r="R495" s="259">
        <v>897.03718721038001</v>
      </c>
      <c r="S495" s="259">
        <v>460.50524212233552</v>
      </c>
      <c r="T495" s="260">
        <v>436.53194508804449</v>
      </c>
      <c r="U495" s="261">
        <v>0</v>
      </c>
      <c r="V495" s="259">
        <v>0</v>
      </c>
      <c r="W495" s="259">
        <v>0</v>
      </c>
      <c r="X495" s="259">
        <v>0</v>
      </c>
      <c r="Y495" s="259">
        <v>0</v>
      </c>
      <c r="Z495" s="259">
        <v>0</v>
      </c>
      <c r="AA495" s="259">
        <v>0</v>
      </c>
      <c r="AB495" s="259">
        <v>0</v>
      </c>
      <c r="AC495" s="259">
        <v>128.14816960148286</v>
      </c>
      <c r="AD495" s="259">
        <v>-128.14816960148286</v>
      </c>
      <c r="AE495" s="262">
        <v>128.14816960148286</v>
      </c>
      <c r="AF495" s="258">
        <v>897.03718721038001</v>
      </c>
      <c r="AG495" s="259">
        <v>0</v>
      </c>
      <c r="AH495" s="259">
        <v>0</v>
      </c>
      <c r="AI495" s="259">
        <v>0</v>
      </c>
      <c r="AJ495" s="259">
        <v>897.03718721038001</v>
      </c>
      <c r="AK495" s="259">
        <v>0</v>
      </c>
      <c r="AL495" s="259">
        <v>0</v>
      </c>
      <c r="AM495" s="259">
        <v>897.03718721038001</v>
      </c>
      <c r="AN495" s="259">
        <v>332.35707252085263</v>
      </c>
      <c r="AO495" s="262">
        <v>564.68011468952739</v>
      </c>
      <c r="AP495" s="247"/>
      <c r="AQ495" s="263">
        <v>0</v>
      </c>
      <c r="AR495" s="264">
        <v>0</v>
      </c>
      <c r="AS495" s="264">
        <v>0</v>
      </c>
      <c r="AT495" s="264">
        <v>0</v>
      </c>
      <c r="AU495" s="264">
        <v>0</v>
      </c>
      <c r="AV495" s="264">
        <v>0</v>
      </c>
      <c r="AW495" s="264">
        <v>0</v>
      </c>
      <c r="AX495" s="264">
        <v>0</v>
      </c>
      <c r="AY495" s="264">
        <v>0</v>
      </c>
      <c r="AZ495" s="264">
        <v>0</v>
      </c>
      <c r="BA495" s="264">
        <v>564.68011468388056</v>
      </c>
      <c r="BB495" s="265">
        <v>0</v>
      </c>
    </row>
    <row r="496" spans="2:54" s="213" customFormat="1" ht="13.15" customHeight="1" x14ac:dyDescent="0.2">
      <c r="B496" s="251" t="s">
        <v>1402</v>
      </c>
      <c r="C496" s="252"/>
      <c r="D496" s="253"/>
      <c r="E496" s="254" t="s">
        <v>1569</v>
      </c>
      <c r="F496" s="252"/>
      <c r="G496" s="252"/>
      <c r="H496" s="255" t="s">
        <v>1570</v>
      </c>
      <c r="I496" s="256">
        <v>40725</v>
      </c>
      <c r="J496" s="257">
        <v>7</v>
      </c>
      <c r="K496" s="258">
        <v>573.11457367933269</v>
      </c>
      <c r="L496" s="259">
        <v>0</v>
      </c>
      <c r="M496" s="259">
        <v>0</v>
      </c>
      <c r="N496" s="259">
        <v>0</v>
      </c>
      <c r="O496" s="259">
        <v>573.11457367933269</v>
      </c>
      <c r="P496" s="259">
        <v>0</v>
      </c>
      <c r="Q496" s="259">
        <v>0</v>
      </c>
      <c r="R496" s="259">
        <v>573.11457367933269</v>
      </c>
      <c r="S496" s="259">
        <v>288.24035841166864</v>
      </c>
      <c r="T496" s="260">
        <v>284.87421526766406</v>
      </c>
      <c r="U496" s="261">
        <v>0</v>
      </c>
      <c r="V496" s="259">
        <v>0</v>
      </c>
      <c r="W496" s="259">
        <v>0</v>
      </c>
      <c r="X496" s="259">
        <v>0</v>
      </c>
      <c r="Y496" s="259">
        <v>0</v>
      </c>
      <c r="Z496" s="259">
        <v>0</v>
      </c>
      <c r="AA496" s="259">
        <v>0</v>
      </c>
      <c r="AB496" s="259">
        <v>0</v>
      </c>
      <c r="AC496" s="259">
        <v>81.873510525618954</v>
      </c>
      <c r="AD496" s="259">
        <v>-81.873510525618954</v>
      </c>
      <c r="AE496" s="262">
        <v>81.873510525618954</v>
      </c>
      <c r="AF496" s="258">
        <v>573.11457367933269</v>
      </c>
      <c r="AG496" s="259">
        <v>0</v>
      </c>
      <c r="AH496" s="259">
        <v>0</v>
      </c>
      <c r="AI496" s="259">
        <v>0</v>
      </c>
      <c r="AJ496" s="259">
        <v>573.11457367933269</v>
      </c>
      <c r="AK496" s="259">
        <v>0</v>
      </c>
      <c r="AL496" s="259">
        <v>0</v>
      </c>
      <c r="AM496" s="259">
        <v>573.11457367933269</v>
      </c>
      <c r="AN496" s="259">
        <v>206.3668478860497</v>
      </c>
      <c r="AO496" s="262">
        <v>366.747725793283</v>
      </c>
      <c r="AP496" s="247"/>
      <c r="AQ496" s="263">
        <v>0</v>
      </c>
      <c r="AR496" s="264">
        <v>0</v>
      </c>
      <c r="AS496" s="264">
        <v>0</v>
      </c>
      <c r="AT496" s="264">
        <v>0</v>
      </c>
      <c r="AU496" s="264">
        <v>0</v>
      </c>
      <c r="AV496" s="264">
        <v>0</v>
      </c>
      <c r="AW496" s="264">
        <v>0</v>
      </c>
      <c r="AX496" s="264">
        <v>0</v>
      </c>
      <c r="AY496" s="264">
        <v>0</v>
      </c>
      <c r="AZ496" s="264">
        <v>0</v>
      </c>
      <c r="BA496" s="264">
        <v>366.74772578961552</v>
      </c>
      <c r="BB496" s="265">
        <v>0</v>
      </c>
    </row>
    <row r="497" spans="2:54" s="213" customFormat="1" ht="13.15" customHeight="1" x14ac:dyDescent="0.2">
      <c r="B497" s="251" t="s">
        <v>863</v>
      </c>
      <c r="C497" s="252"/>
      <c r="D497" s="253"/>
      <c r="E497" s="254" t="s">
        <v>1571</v>
      </c>
      <c r="F497" s="252"/>
      <c r="G497" s="252"/>
      <c r="H497" s="255" t="s">
        <v>1572</v>
      </c>
      <c r="I497" s="256">
        <v>40759</v>
      </c>
      <c r="J497" s="257">
        <v>7</v>
      </c>
      <c r="K497" s="258">
        <v>897.03718721038001</v>
      </c>
      <c r="L497" s="259">
        <v>0</v>
      </c>
      <c r="M497" s="259">
        <v>0</v>
      </c>
      <c r="N497" s="259">
        <v>0</v>
      </c>
      <c r="O497" s="259">
        <v>897.03718721038001</v>
      </c>
      <c r="P497" s="259">
        <v>0</v>
      </c>
      <c r="Q497" s="259">
        <v>0</v>
      </c>
      <c r="R497" s="259">
        <v>897.03718721038001</v>
      </c>
      <c r="S497" s="259">
        <v>441.82475092678408</v>
      </c>
      <c r="T497" s="260">
        <v>455.21243628359593</v>
      </c>
      <c r="U497" s="261">
        <v>0</v>
      </c>
      <c r="V497" s="259">
        <v>0</v>
      </c>
      <c r="W497" s="259">
        <v>0</v>
      </c>
      <c r="X497" s="259">
        <v>0</v>
      </c>
      <c r="Y497" s="259">
        <v>0</v>
      </c>
      <c r="Z497" s="259">
        <v>0</v>
      </c>
      <c r="AA497" s="259">
        <v>0</v>
      </c>
      <c r="AB497" s="259">
        <v>0</v>
      </c>
      <c r="AC497" s="259">
        <v>128.14816960148286</v>
      </c>
      <c r="AD497" s="259">
        <v>-128.14816960148286</v>
      </c>
      <c r="AE497" s="262">
        <v>128.14816960148286</v>
      </c>
      <c r="AF497" s="258">
        <v>897.03718721038001</v>
      </c>
      <c r="AG497" s="259">
        <v>0</v>
      </c>
      <c r="AH497" s="259">
        <v>0</v>
      </c>
      <c r="AI497" s="259">
        <v>0</v>
      </c>
      <c r="AJ497" s="259">
        <v>897.03718721038001</v>
      </c>
      <c r="AK497" s="259">
        <v>0</v>
      </c>
      <c r="AL497" s="259">
        <v>0</v>
      </c>
      <c r="AM497" s="259">
        <v>897.03718721038001</v>
      </c>
      <c r="AN497" s="259">
        <v>313.67658132530119</v>
      </c>
      <c r="AO497" s="262">
        <v>583.36060588507883</v>
      </c>
      <c r="AP497" s="247"/>
      <c r="AQ497" s="263">
        <v>0</v>
      </c>
      <c r="AR497" s="264">
        <v>0</v>
      </c>
      <c r="AS497" s="264">
        <v>0</v>
      </c>
      <c r="AT497" s="264">
        <v>0</v>
      </c>
      <c r="AU497" s="264">
        <v>0</v>
      </c>
      <c r="AV497" s="264">
        <v>0</v>
      </c>
      <c r="AW497" s="264">
        <v>0</v>
      </c>
      <c r="AX497" s="264">
        <v>0</v>
      </c>
      <c r="AY497" s="264">
        <v>0</v>
      </c>
      <c r="AZ497" s="264">
        <v>0</v>
      </c>
      <c r="BA497" s="264">
        <v>583.36060587924521</v>
      </c>
      <c r="BB497" s="265">
        <v>0</v>
      </c>
    </row>
    <row r="498" spans="2:54" s="213" customFormat="1" ht="13.15" customHeight="1" x14ac:dyDescent="0.2">
      <c r="B498" s="251" t="s">
        <v>718</v>
      </c>
      <c r="C498" s="252"/>
      <c r="D498" s="253"/>
      <c r="E498" s="254" t="s">
        <v>1573</v>
      </c>
      <c r="F498" s="252"/>
      <c r="G498" s="252"/>
      <c r="H498" s="255" t="s">
        <v>1574</v>
      </c>
      <c r="I498" s="256">
        <v>40772</v>
      </c>
      <c r="J498" s="257">
        <v>10</v>
      </c>
      <c r="K498" s="258">
        <v>575.02316960148289</v>
      </c>
      <c r="L498" s="259">
        <v>0</v>
      </c>
      <c r="M498" s="259">
        <v>0</v>
      </c>
      <c r="N498" s="259">
        <v>0</v>
      </c>
      <c r="O498" s="259">
        <v>575.02316960148289</v>
      </c>
      <c r="P498" s="259">
        <v>0</v>
      </c>
      <c r="Q498" s="259">
        <v>0</v>
      </c>
      <c r="R498" s="259">
        <v>575.02316960148289</v>
      </c>
      <c r="S498" s="259">
        <v>207.23103954278656</v>
      </c>
      <c r="T498" s="260">
        <v>367.79213005869633</v>
      </c>
      <c r="U498" s="261">
        <v>0</v>
      </c>
      <c r="V498" s="259">
        <v>0</v>
      </c>
      <c r="W498" s="259">
        <v>0</v>
      </c>
      <c r="X498" s="259">
        <v>0</v>
      </c>
      <c r="Y498" s="259">
        <v>0</v>
      </c>
      <c r="Z498" s="259">
        <v>0</v>
      </c>
      <c r="AA498" s="259">
        <v>0</v>
      </c>
      <c r="AB498" s="259">
        <v>0</v>
      </c>
      <c r="AC498" s="259">
        <v>57.502316960148292</v>
      </c>
      <c r="AD498" s="259">
        <v>-57.502316960148292</v>
      </c>
      <c r="AE498" s="262">
        <v>57.502316960148292</v>
      </c>
      <c r="AF498" s="258">
        <v>575.02316960148289</v>
      </c>
      <c r="AG498" s="259">
        <v>0</v>
      </c>
      <c r="AH498" s="259">
        <v>0</v>
      </c>
      <c r="AI498" s="259">
        <v>0</v>
      </c>
      <c r="AJ498" s="259">
        <v>575.02316960148289</v>
      </c>
      <c r="AK498" s="259">
        <v>0</v>
      </c>
      <c r="AL498" s="259">
        <v>0</v>
      </c>
      <c r="AM498" s="259">
        <v>575.02316960148289</v>
      </c>
      <c r="AN498" s="259">
        <v>149.72872258263828</v>
      </c>
      <c r="AO498" s="262">
        <v>425.29444701884461</v>
      </c>
      <c r="AP498" s="247"/>
      <c r="AQ498" s="263">
        <v>0</v>
      </c>
      <c r="AR498" s="264">
        <v>0</v>
      </c>
      <c r="AS498" s="264">
        <v>0</v>
      </c>
      <c r="AT498" s="264">
        <v>0</v>
      </c>
      <c r="AU498" s="264">
        <v>0</v>
      </c>
      <c r="AV498" s="264">
        <v>0</v>
      </c>
      <c r="AW498" s="264">
        <v>0</v>
      </c>
      <c r="AX498" s="264">
        <v>0</v>
      </c>
      <c r="AY498" s="264">
        <v>0</v>
      </c>
      <c r="AZ498" s="264">
        <v>0</v>
      </c>
      <c r="BA498" s="264">
        <v>425.29444701459164</v>
      </c>
      <c r="BB498" s="265">
        <v>0</v>
      </c>
    </row>
    <row r="499" spans="2:54" s="213" customFormat="1" ht="13.15" customHeight="1" x14ac:dyDescent="0.2">
      <c r="B499" s="251" t="s">
        <v>718</v>
      </c>
      <c r="C499" s="252"/>
      <c r="D499" s="253"/>
      <c r="E499" s="254" t="s">
        <v>1575</v>
      </c>
      <c r="F499" s="252"/>
      <c r="G499" s="252"/>
      <c r="H499" s="255" t="s">
        <v>1576</v>
      </c>
      <c r="I499" s="256">
        <v>40773</v>
      </c>
      <c r="J499" s="257">
        <v>10</v>
      </c>
      <c r="K499" s="258">
        <v>1766.6821130676553</v>
      </c>
      <c r="L499" s="259">
        <v>0</v>
      </c>
      <c r="M499" s="259">
        <v>0</v>
      </c>
      <c r="N499" s="259">
        <v>0</v>
      </c>
      <c r="O499" s="259">
        <v>1766.6821130676553</v>
      </c>
      <c r="P499" s="259">
        <v>0</v>
      </c>
      <c r="Q499" s="259">
        <v>0</v>
      </c>
      <c r="R499" s="259">
        <v>1766.6821130676553</v>
      </c>
      <c r="S499" s="259">
        <v>636.72478375038622</v>
      </c>
      <c r="T499" s="260">
        <v>1129.9573293172691</v>
      </c>
      <c r="U499" s="261">
        <v>0</v>
      </c>
      <c r="V499" s="259">
        <v>0</v>
      </c>
      <c r="W499" s="259">
        <v>0</v>
      </c>
      <c r="X499" s="259">
        <v>0</v>
      </c>
      <c r="Y499" s="259">
        <v>0</v>
      </c>
      <c r="Z499" s="259">
        <v>0</v>
      </c>
      <c r="AA499" s="259">
        <v>0</v>
      </c>
      <c r="AB499" s="259">
        <v>0</v>
      </c>
      <c r="AC499" s="259">
        <v>176.66821130676553</v>
      </c>
      <c r="AD499" s="259">
        <v>-176.66821130676553</v>
      </c>
      <c r="AE499" s="262">
        <v>176.66821130676553</v>
      </c>
      <c r="AF499" s="258">
        <v>1766.6821130676553</v>
      </c>
      <c r="AG499" s="259">
        <v>0</v>
      </c>
      <c r="AH499" s="259">
        <v>0</v>
      </c>
      <c r="AI499" s="259">
        <v>0</v>
      </c>
      <c r="AJ499" s="259">
        <v>1766.6821130676553</v>
      </c>
      <c r="AK499" s="259">
        <v>0</v>
      </c>
      <c r="AL499" s="259">
        <v>0</v>
      </c>
      <c r="AM499" s="259">
        <v>1766.6821130676553</v>
      </c>
      <c r="AN499" s="259">
        <v>460.05657244362067</v>
      </c>
      <c r="AO499" s="262">
        <v>1306.6255406240348</v>
      </c>
      <c r="AP499" s="247"/>
      <c r="AQ499" s="263">
        <v>0</v>
      </c>
      <c r="AR499" s="264">
        <v>0</v>
      </c>
      <c r="AS499" s="264">
        <v>0</v>
      </c>
      <c r="AT499" s="264">
        <v>0</v>
      </c>
      <c r="AU499" s="264">
        <v>0</v>
      </c>
      <c r="AV499" s="264">
        <v>0</v>
      </c>
      <c r="AW499" s="264">
        <v>0</v>
      </c>
      <c r="AX499" s="264">
        <v>0</v>
      </c>
      <c r="AY499" s="264">
        <v>0</v>
      </c>
      <c r="AZ499" s="264">
        <v>0</v>
      </c>
      <c r="BA499" s="264">
        <v>1306.6255406109685</v>
      </c>
      <c r="BB499" s="265">
        <v>0</v>
      </c>
    </row>
    <row r="500" spans="2:54" s="213" customFormat="1" ht="13.15" customHeight="1" x14ac:dyDescent="0.2">
      <c r="B500" s="251" t="s">
        <v>718</v>
      </c>
      <c r="C500" s="252"/>
      <c r="D500" s="253"/>
      <c r="E500" s="254" t="s">
        <v>1577</v>
      </c>
      <c r="F500" s="252"/>
      <c r="G500" s="252"/>
      <c r="H500" s="255" t="s">
        <v>1578</v>
      </c>
      <c r="I500" s="256">
        <v>40834</v>
      </c>
      <c r="J500" s="257">
        <v>10</v>
      </c>
      <c r="K500" s="258">
        <v>1378.0786607970342</v>
      </c>
      <c r="L500" s="259">
        <v>0</v>
      </c>
      <c r="M500" s="259">
        <v>0</v>
      </c>
      <c r="N500" s="259">
        <v>0</v>
      </c>
      <c r="O500" s="259">
        <v>1378.0786607970342</v>
      </c>
      <c r="P500" s="259">
        <v>0</v>
      </c>
      <c r="Q500" s="259">
        <v>0</v>
      </c>
      <c r="R500" s="259">
        <v>1378.0786607970342</v>
      </c>
      <c r="S500" s="259">
        <v>467.95960283441457</v>
      </c>
      <c r="T500" s="260">
        <v>910.11905796261965</v>
      </c>
      <c r="U500" s="261">
        <v>0</v>
      </c>
      <c r="V500" s="259">
        <v>0</v>
      </c>
      <c r="W500" s="259">
        <v>0</v>
      </c>
      <c r="X500" s="259">
        <v>0</v>
      </c>
      <c r="Y500" s="259">
        <v>0</v>
      </c>
      <c r="Z500" s="259">
        <v>0</v>
      </c>
      <c r="AA500" s="259">
        <v>0</v>
      </c>
      <c r="AB500" s="259">
        <v>0</v>
      </c>
      <c r="AC500" s="259">
        <v>137.80786607970342</v>
      </c>
      <c r="AD500" s="259">
        <v>-137.80786607970342</v>
      </c>
      <c r="AE500" s="262">
        <v>137.80786607970342</v>
      </c>
      <c r="AF500" s="258">
        <v>1378.0786607970342</v>
      </c>
      <c r="AG500" s="259">
        <v>0</v>
      </c>
      <c r="AH500" s="259">
        <v>0</v>
      </c>
      <c r="AI500" s="259">
        <v>0</v>
      </c>
      <c r="AJ500" s="259">
        <v>1378.0786607970342</v>
      </c>
      <c r="AK500" s="259">
        <v>0</v>
      </c>
      <c r="AL500" s="259">
        <v>0</v>
      </c>
      <c r="AM500" s="259">
        <v>1378.0786607970342</v>
      </c>
      <c r="AN500" s="259">
        <v>330.15173675471112</v>
      </c>
      <c r="AO500" s="262">
        <v>1047.9269240423232</v>
      </c>
      <c r="AP500" s="247"/>
      <c r="AQ500" s="263">
        <v>0</v>
      </c>
      <c r="AR500" s="264">
        <v>0</v>
      </c>
      <c r="AS500" s="264">
        <v>0</v>
      </c>
      <c r="AT500" s="264">
        <v>0</v>
      </c>
      <c r="AU500" s="264">
        <v>0</v>
      </c>
      <c r="AV500" s="264">
        <v>0</v>
      </c>
      <c r="AW500" s="264">
        <v>0</v>
      </c>
      <c r="AX500" s="264">
        <v>0</v>
      </c>
      <c r="AY500" s="264">
        <v>0</v>
      </c>
      <c r="AZ500" s="264">
        <v>0</v>
      </c>
      <c r="BA500" s="264">
        <v>1047.926924031844</v>
      </c>
      <c r="BB500" s="265">
        <v>0</v>
      </c>
    </row>
    <row r="501" spans="2:54" s="213" customFormat="1" ht="13.15" customHeight="1" x14ac:dyDescent="0.2">
      <c r="B501" s="251" t="s">
        <v>718</v>
      </c>
      <c r="C501" s="252"/>
      <c r="D501" s="253"/>
      <c r="E501" s="254" t="s">
        <v>1579</v>
      </c>
      <c r="F501" s="252"/>
      <c r="G501" s="252"/>
      <c r="H501" s="255" t="s">
        <v>1580</v>
      </c>
      <c r="I501" s="256">
        <v>40834</v>
      </c>
      <c r="J501" s="257">
        <v>10</v>
      </c>
      <c r="K501" s="258">
        <v>1621.4000231696016</v>
      </c>
      <c r="L501" s="259">
        <v>0</v>
      </c>
      <c r="M501" s="259">
        <v>0</v>
      </c>
      <c r="N501" s="259">
        <v>0</v>
      </c>
      <c r="O501" s="259">
        <v>1621.4000231696016</v>
      </c>
      <c r="P501" s="259">
        <v>0</v>
      </c>
      <c r="Q501" s="259">
        <v>0</v>
      </c>
      <c r="R501" s="259">
        <v>1621.4000231696016</v>
      </c>
      <c r="S501" s="259">
        <v>550.59490365307386</v>
      </c>
      <c r="T501" s="260">
        <v>1070.8051195165276</v>
      </c>
      <c r="U501" s="261">
        <v>0</v>
      </c>
      <c r="V501" s="259">
        <v>0</v>
      </c>
      <c r="W501" s="259">
        <v>0</v>
      </c>
      <c r="X501" s="259">
        <v>0</v>
      </c>
      <c r="Y501" s="259">
        <v>0</v>
      </c>
      <c r="Z501" s="259">
        <v>0</v>
      </c>
      <c r="AA501" s="259">
        <v>0</v>
      </c>
      <c r="AB501" s="259">
        <v>0</v>
      </c>
      <c r="AC501" s="259">
        <v>162.14000231696016</v>
      </c>
      <c r="AD501" s="259">
        <v>-162.14000231696016</v>
      </c>
      <c r="AE501" s="262">
        <v>162.14000231696016</v>
      </c>
      <c r="AF501" s="258">
        <v>1621.4000231696016</v>
      </c>
      <c r="AG501" s="259">
        <v>0</v>
      </c>
      <c r="AH501" s="259">
        <v>0</v>
      </c>
      <c r="AI501" s="259">
        <v>0</v>
      </c>
      <c r="AJ501" s="259">
        <v>1621.4000231696016</v>
      </c>
      <c r="AK501" s="259">
        <v>0</v>
      </c>
      <c r="AL501" s="259">
        <v>0</v>
      </c>
      <c r="AM501" s="259">
        <v>1621.4000231696016</v>
      </c>
      <c r="AN501" s="259">
        <v>388.45490133611372</v>
      </c>
      <c r="AO501" s="262">
        <v>1232.945121833488</v>
      </c>
      <c r="AP501" s="247"/>
      <c r="AQ501" s="263">
        <v>1232.9451218211584</v>
      </c>
      <c r="AR501" s="264">
        <v>0</v>
      </c>
      <c r="AS501" s="264">
        <v>0</v>
      </c>
      <c r="AT501" s="264">
        <v>0</v>
      </c>
      <c r="AU501" s="264">
        <v>0</v>
      </c>
      <c r="AV501" s="264">
        <v>0</v>
      </c>
      <c r="AW501" s="264">
        <v>0</v>
      </c>
      <c r="AX501" s="264">
        <v>0</v>
      </c>
      <c r="AY501" s="264">
        <v>0</v>
      </c>
      <c r="AZ501" s="264">
        <v>0</v>
      </c>
      <c r="BA501" s="264">
        <v>0</v>
      </c>
      <c r="BB501" s="265">
        <v>0</v>
      </c>
    </row>
    <row r="502" spans="2:54" s="213" customFormat="1" ht="13.15" customHeight="1" x14ac:dyDescent="0.2">
      <c r="B502" s="251" t="s">
        <v>718</v>
      </c>
      <c r="C502" s="252"/>
      <c r="D502" s="253"/>
      <c r="E502" s="254" t="s">
        <v>1581</v>
      </c>
      <c r="F502" s="252"/>
      <c r="G502" s="252"/>
      <c r="H502" s="255" t="s">
        <v>1582</v>
      </c>
      <c r="I502" s="256">
        <v>40834</v>
      </c>
      <c r="J502" s="257">
        <v>10</v>
      </c>
      <c r="K502" s="258">
        <v>1943.1099397590363</v>
      </c>
      <c r="L502" s="259">
        <v>0</v>
      </c>
      <c r="M502" s="259">
        <v>0</v>
      </c>
      <c r="N502" s="259">
        <v>0</v>
      </c>
      <c r="O502" s="259">
        <v>1943.1099397590363</v>
      </c>
      <c r="P502" s="259">
        <v>0</v>
      </c>
      <c r="Q502" s="259">
        <v>0</v>
      </c>
      <c r="R502" s="259">
        <v>1943.1099397590363</v>
      </c>
      <c r="S502" s="259">
        <v>659.84150544485635</v>
      </c>
      <c r="T502" s="260">
        <v>1283.26843431418</v>
      </c>
      <c r="U502" s="261">
        <v>0</v>
      </c>
      <c r="V502" s="259">
        <v>0</v>
      </c>
      <c r="W502" s="259">
        <v>0</v>
      </c>
      <c r="X502" s="259">
        <v>0</v>
      </c>
      <c r="Y502" s="259">
        <v>0</v>
      </c>
      <c r="Z502" s="259">
        <v>0</v>
      </c>
      <c r="AA502" s="259">
        <v>0</v>
      </c>
      <c r="AB502" s="259">
        <v>0</v>
      </c>
      <c r="AC502" s="259">
        <v>194.31099397590361</v>
      </c>
      <c r="AD502" s="259">
        <v>-194.31099397590361</v>
      </c>
      <c r="AE502" s="262">
        <v>194.31099397590361</v>
      </c>
      <c r="AF502" s="258">
        <v>1943.1099397590363</v>
      </c>
      <c r="AG502" s="259">
        <v>0</v>
      </c>
      <c r="AH502" s="259">
        <v>0</v>
      </c>
      <c r="AI502" s="259">
        <v>0</v>
      </c>
      <c r="AJ502" s="259">
        <v>1943.1099397590363</v>
      </c>
      <c r="AK502" s="259">
        <v>0</v>
      </c>
      <c r="AL502" s="259">
        <v>0</v>
      </c>
      <c r="AM502" s="259">
        <v>1943.1099397590363</v>
      </c>
      <c r="AN502" s="259">
        <v>465.53051146895274</v>
      </c>
      <c r="AO502" s="262">
        <v>1477.5794282900836</v>
      </c>
      <c r="AP502" s="247"/>
      <c r="AQ502" s="263">
        <v>1477.5794282753077</v>
      </c>
      <c r="AR502" s="264">
        <v>0</v>
      </c>
      <c r="AS502" s="264">
        <v>0</v>
      </c>
      <c r="AT502" s="264">
        <v>0</v>
      </c>
      <c r="AU502" s="264">
        <v>0</v>
      </c>
      <c r="AV502" s="264">
        <v>0</v>
      </c>
      <c r="AW502" s="264">
        <v>0</v>
      </c>
      <c r="AX502" s="264">
        <v>0</v>
      </c>
      <c r="AY502" s="264">
        <v>0</v>
      </c>
      <c r="AZ502" s="264">
        <v>0</v>
      </c>
      <c r="BA502" s="264">
        <v>0</v>
      </c>
      <c r="BB502" s="265">
        <v>0</v>
      </c>
    </row>
    <row r="503" spans="2:54" s="213" customFormat="1" ht="13.15" customHeight="1" x14ac:dyDescent="0.2">
      <c r="B503" s="251" t="s">
        <v>1402</v>
      </c>
      <c r="C503" s="252"/>
      <c r="D503" s="253"/>
      <c r="E503" s="254" t="s">
        <v>1583</v>
      </c>
      <c r="F503" s="252"/>
      <c r="G503" s="252"/>
      <c r="H503" s="255" t="s">
        <v>1584</v>
      </c>
      <c r="I503" s="256">
        <v>40840</v>
      </c>
      <c r="J503" s="257">
        <v>7</v>
      </c>
      <c r="K503" s="258">
        <v>2218.0056765523632</v>
      </c>
      <c r="L503" s="259">
        <v>0</v>
      </c>
      <c r="M503" s="259">
        <v>0</v>
      </c>
      <c r="N503" s="259">
        <v>0</v>
      </c>
      <c r="O503" s="259">
        <v>2218.0056765523632</v>
      </c>
      <c r="P503" s="259">
        <v>0</v>
      </c>
      <c r="Q503" s="259">
        <v>0</v>
      </c>
      <c r="R503" s="259">
        <v>2218.0056765523632</v>
      </c>
      <c r="S503" s="259">
        <v>1046.2789688975683</v>
      </c>
      <c r="T503" s="260">
        <v>1171.7267076547948</v>
      </c>
      <c r="U503" s="261">
        <v>0</v>
      </c>
      <c r="V503" s="259">
        <v>0</v>
      </c>
      <c r="W503" s="259">
        <v>0</v>
      </c>
      <c r="X503" s="259">
        <v>0</v>
      </c>
      <c r="Y503" s="259">
        <v>0</v>
      </c>
      <c r="Z503" s="259">
        <v>0</v>
      </c>
      <c r="AA503" s="259">
        <v>0</v>
      </c>
      <c r="AB503" s="259">
        <v>0</v>
      </c>
      <c r="AC503" s="259">
        <v>316.85795379319472</v>
      </c>
      <c r="AD503" s="259">
        <v>-316.85795379319472</v>
      </c>
      <c r="AE503" s="262">
        <v>316.85795379319472</v>
      </c>
      <c r="AF503" s="258">
        <v>2218.0056765523632</v>
      </c>
      <c r="AG503" s="259">
        <v>0</v>
      </c>
      <c r="AH503" s="259">
        <v>0</v>
      </c>
      <c r="AI503" s="259">
        <v>0</v>
      </c>
      <c r="AJ503" s="259">
        <v>2218.0056765523632</v>
      </c>
      <c r="AK503" s="259">
        <v>0</v>
      </c>
      <c r="AL503" s="259">
        <v>0</v>
      </c>
      <c r="AM503" s="259">
        <v>2218.0056765523632</v>
      </c>
      <c r="AN503" s="259">
        <v>729.42101510437362</v>
      </c>
      <c r="AO503" s="262">
        <v>1488.5846614479897</v>
      </c>
      <c r="AP503" s="247"/>
      <c r="AQ503" s="263">
        <v>1488.5846614331037</v>
      </c>
      <c r="AR503" s="264">
        <v>0</v>
      </c>
      <c r="AS503" s="264">
        <v>0</v>
      </c>
      <c r="AT503" s="264">
        <v>0</v>
      </c>
      <c r="AU503" s="264">
        <v>0</v>
      </c>
      <c r="AV503" s="264">
        <v>0</v>
      </c>
      <c r="AW503" s="264">
        <v>0</v>
      </c>
      <c r="AX503" s="264">
        <v>0</v>
      </c>
      <c r="AY503" s="264">
        <v>0</v>
      </c>
      <c r="AZ503" s="264">
        <v>0</v>
      </c>
      <c r="BA503" s="264">
        <v>0</v>
      </c>
      <c r="BB503" s="265">
        <v>0</v>
      </c>
    </row>
    <row r="504" spans="2:54" s="213" customFormat="1" ht="13.15" customHeight="1" x14ac:dyDescent="0.2">
      <c r="B504" s="251" t="s">
        <v>1402</v>
      </c>
      <c r="C504" s="252"/>
      <c r="D504" s="253"/>
      <c r="E504" s="254" t="s">
        <v>1585</v>
      </c>
      <c r="F504" s="252"/>
      <c r="G504" s="252"/>
      <c r="H504" s="255" t="s">
        <v>1586</v>
      </c>
      <c r="I504" s="256">
        <v>40851</v>
      </c>
      <c r="J504" s="257">
        <v>7</v>
      </c>
      <c r="K504" s="258">
        <v>566.7516218721039</v>
      </c>
      <c r="L504" s="259">
        <v>0</v>
      </c>
      <c r="M504" s="259">
        <v>0</v>
      </c>
      <c r="N504" s="259">
        <v>0</v>
      </c>
      <c r="O504" s="259">
        <v>566.7516218721039</v>
      </c>
      <c r="P504" s="259">
        <v>0</v>
      </c>
      <c r="Q504" s="259">
        <v>0</v>
      </c>
      <c r="R504" s="259">
        <v>566.7516218721039</v>
      </c>
      <c r="S504" s="259">
        <v>261.4397149035704</v>
      </c>
      <c r="T504" s="260">
        <v>305.31190696853349</v>
      </c>
      <c r="U504" s="261">
        <v>0</v>
      </c>
      <c r="V504" s="259">
        <v>0</v>
      </c>
      <c r="W504" s="259">
        <v>0</v>
      </c>
      <c r="X504" s="259">
        <v>0</v>
      </c>
      <c r="Y504" s="259">
        <v>0</v>
      </c>
      <c r="Z504" s="259">
        <v>0</v>
      </c>
      <c r="AA504" s="259">
        <v>0</v>
      </c>
      <c r="AB504" s="259">
        <v>0</v>
      </c>
      <c r="AC504" s="259">
        <v>80.964517410300559</v>
      </c>
      <c r="AD504" s="259">
        <v>-80.964517410300559</v>
      </c>
      <c r="AE504" s="262">
        <v>80.964517410300559</v>
      </c>
      <c r="AF504" s="258">
        <v>566.7516218721039</v>
      </c>
      <c r="AG504" s="259">
        <v>0</v>
      </c>
      <c r="AH504" s="259">
        <v>0</v>
      </c>
      <c r="AI504" s="259">
        <v>0</v>
      </c>
      <c r="AJ504" s="259">
        <v>566.7516218721039</v>
      </c>
      <c r="AK504" s="259">
        <v>0</v>
      </c>
      <c r="AL504" s="259">
        <v>0</v>
      </c>
      <c r="AM504" s="259">
        <v>566.7516218721039</v>
      </c>
      <c r="AN504" s="259">
        <v>180.47519749326983</v>
      </c>
      <c r="AO504" s="262">
        <v>386.27642437883407</v>
      </c>
      <c r="AP504" s="247"/>
      <c r="AQ504" s="263">
        <v>386.27642437497133</v>
      </c>
      <c r="AR504" s="264">
        <v>0</v>
      </c>
      <c r="AS504" s="264">
        <v>0</v>
      </c>
      <c r="AT504" s="264">
        <v>0</v>
      </c>
      <c r="AU504" s="264">
        <v>0</v>
      </c>
      <c r="AV504" s="264">
        <v>0</v>
      </c>
      <c r="AW504" s="264">
        <v>0</v>
      </c>
      <c r="AX504" s="264">
        <v>0</v>
      </c>
      <c r="AY504" s="264">
        <v>0</v>
      </c>
      <c r="AZ504" s="264">
        <v>0</v>
      </c>
      <c r="BA504" s="264">
        <v>0</v>
      </c>
      <c r="BB504" s="265">
        <v>0</v>
      </c>
    </row>
    <row r="505" spans="2:54" s="213" customFormat="1" ht="13.15" customHeight="1" x14ac:dyDescent="0.2">
      <c r="B505" s="251" t="s">
        <v>1402</v>
      </c>
      <c r="C505" s="252"/>
      <c r="D505" s="253"/>
      <c r="E505" s="254" t="s">
        <v>1587</v>
      </c>
      <c r="F505" s="252"/>
      <c r="G505" s="252"/>
      <c r="H505" s="255" t="s">
        <v>1588</v>
      </c>
      <c r="I505" s="256">
        <v>40857</v>
      </c>
      <c r="J505" s="257">
        <v>7</v>
      </c>
      <c r="K505" s="258">
        <v>566.7516218721039</v>
      </c>
      <c r="L505" s="259">
        <v>0</v>
      </c>
      <c r="M505" s="259">
        <v>0</v>
      </c>
      <c r="N505" s="259">
        <v>0</v>
      </c>
      <c r="O505" s="259">
        <v>566.7516218721039</v>
      </c>
      <c r="P505" s="259">
        <v>0</v>
      </c>
      <c r="Q505" s="259">
        <v>0</v>
      </c>
      <c r="R505" s="259">
        <v>566.7516218721039</v>
      </c>
      <c r="S505" s="259">
        <v>261.4397149035704</v>
      </c>
      <c r="T505" s="260">
        <v>305.31190696853349</v>
      </c>
      <c r="U505" s="261">
        <v>0</v>
      </c>
      <c r="V505" s="259">
        <v>0</v>
      </c>
      <c r="W505" s="259">
        <v>0</v>
      </c>
      <c r="X505" s="259">
        <v>0</v>
      </c>
      <c r="Y505" s="259">
        <v>0</v>
      </c>
      <c r="Z505" s="259">
        <v>0</v>
      </c>
      <c r="AA505" s="259">
        <v>0</v>
      </c>
      <c r="AB505" s="259">
        <v>0</v>
      </c>
      <c r="AC505" s="259">
        <v>80.964517410300559</v>
      </c>
      <c r="AD505" s="259">
        <v>-80.964517410300559</v>
      </c>
      <c r="AE505" s="262">
        <v>80.964517410300559</v>
      </c>
      <c r="AF505" s="258">
        <v>566.7516218721039</v>
      </c>
      <c r="AG505" s="259">
        <v>0</v>
      </c>
      <c r="AH505" s="259">
        <v>0</v>
      </c>
      <c r="AI505" s="259">
        <v>0</v>
      </c>
      <c r="AJ505" s="259">
        <v>566.7516218721039</v>
      </c>
      <c r="AK505" s="259">
        <v>0</v>
      </c>
      <c r="AL505" s="259">
        <v>0</v>
      </c>
      <c r="AM505" s="259">
        <v>566.7516218721039</v>
      </c>
      <c r="AN505" s="259">
        <v>180.47519749326983</v>
      </c>
      <c r="AO505" s="262">
        <v>386.27642437883407</v>
      </c>
      <c r="AP505" s="247"/>
      <c r="AQ505" s="263">
        <v>386.27642437497133</v>
      </c>
      <c r="AR505" s="264">
        <v>0</v>
      </c>
      <c r="AS505" s="264">
        <v>0</v>
      </c>
      <c r="AT505" s="264">
        <v>0</v>
      </c>
      <c r="AU505" s="264">
        <v>0</v>
      </c>
      <c r="AV505" s="264">
        <v>0</v>
      </c>
      <c r="AW505" s="264">
        <v>0</v>
      </c>
      <c r="AX505" s="264">
        <v>0</v>
      </c>
      <c r="AY505" s="264">
        <v>0</v>
      </c>
      <c r="AZ505" s="264">
        <v>0</v>
      </c>
      <c r="BA505" s="264">
        <v>0</v>
      </c>
      <c r="BB505" s="265">
        <v>0</v>
      </c>
    </row>
    <row r="506" spans="2:54" s="213" customFormat="1" ht="13.15" customHeight="1" x14ac:dyDescent="0.2">
      <c r="B506" s="251" t="s">
        <v>1402</v>
      </c>
      <c r="C506" s="252"/>
      <c r="D506" s="253"/>
      <c r="E506" s="254" t="s">
        <v>1589</v>
      </c>
      <c r="F506" s="252"/>
      <c r="G506" s="252"/>
      <c r="H506" s="255" t="s">
        <v>1590</v>
      </c>
      <c r="I506" s="256">
        <v>40875</v>
      </c>
      <c r="J506" s="257">
        <v>7</v>
      </c>
      <c r="K506" s="258">
        <v>1603.6810704355885</v>
      </c>
      <c r="L506" s="259">
        <v>0</v>
      </c>
      <c r="M506" s="259">
        <v>0</v>
      </c>
      <c r="N506" s="259">
        <v>0</v>
      </c>
      <c r="O506" s="259">
        <v>1603.6810704355885</v>
      </c>
      <c r="P506" s="259">
        <v>0</v>
      </c>
      <c r="Q506" s="259">
        <v>0</v>
      </c>
      <c r="R506" s="259">
        <v>1603.6810704355885</v>
      </c>
      <c r="S506" s="259">
        <v>739.78810158215288</v>
      </c>
      <c r="T506" s="260">
        <v>863.8929688534356</v>
      </c>
      <c r="U506" s="261">
        <v>0</v>
      </c>
      <c r="V506" s="259">
        <v>0</v>
      </c>
      <c r="W506" s="259">
        <v>0</v>
      </c>
      <c r="X506" s="259">
        <v>0</v>
      </c>
      <c r="Y506" s="259">
        <v>0</v>
      </c>
      <c r="Z506" s="259">
        <v>0</v>
      </c>
      <c r="AA506" s="259">
        <v>0</v>
      </c>
      <c r="AB506" s="259">
        <v>0</v>
      </c>
      <c r="AC506" s="259">
        <v>229.09729577651265</v>
      </c>
      <c r="AD506" s="259">
        <v>-229.09729577651265</v>
      </c>
      <c r="AE506" s="262">
        <v>229.09729577651265</v>
      </c>
      <c r="AF506" s="258">
        <v>1603.6810704355885</v>
      </c>
      <c r="AG506" s="259">
        <v>0</v>
      </c>
      <c r="AH506" s="259">
        <v>0</v>
      </c>
      <c r="AI506" s="259">
        <v>0</v>
      </c>
      <c r="AJ506" s="259">
        <v>1603.6810704355885</v>
      </c>
      <c r="AK506" s="259">
        <v>0</v>
      </c>
      <c r="AL506" s="259">
        <v>0</v>
      </c>
      <c r="AM506" s="259">
        <v>1603.6810704355885</v>
      </c>
      <c r="AN506" s="259">
        <v>510.69080580564025</v>
      </c>
      <c r="AO506" s="262">
        <v>1092.9902646299483</v>
      </c>
      <c r="AP506" s="247"/>
      <c r="AQ506" s="263">
        <v>1092.9902646190185</v>
      </c>
      <c r="AR506" s="264">
        <v>0</v>
      </c>
      <c r="AS506" s="264">
        <v>0</v>
      </c>
      <c r="AT506" s="264">
        <v>0</v>
      </c>
      <c r="AU506" s="264">
        <v>0</v>
      </c>
      <c r="AV506" s="264">
        <v>0</v>
      </c>
      <c r="AW506" s="264">
        <v>0</v>
      </c>
      <c r="AX506" s="264">
        <v>0</v>
      </c>
      <c r="AY506" s="264">
        <v>0</v>
      </c>
      <c r="AZ506" s="264">
        <v>0</v>
      </c>
      <c r="BA506" s="264">
        <v>0</v>
      </c>
      <c r="BB506" s="265">
        <v>0</v>
      </c>
    </row>
    <row r="507" spans="2:54" s="213" customFormat="1" ht="13.15" customHeight="1" x14ac:dyDescent="0.2">
      <c r="B507" s="251" t="s">
        <v>1402</v>
      </c>
      <c r="C507" s="252"/>
      <c r="D507" s="253"/>
      <c r="E507" s="254" t="s">
        <v>1591</v>
      </c>
      <c r="F507" s="252"/>
      <c r="G507" s="252"/>
      <c r="H507" s="255" t="s">
        <v>1592</v>
      </c>
      <c r="I507" s="256">
        <v>40883</v>
      </c>
      <c r="J507" s="257">
        <v>7</v>
      </c>
      <c r="K507" s="258">
        <v>969.86503707136239</v>
      </c>
      <c r="L507" s="259">
        <v>0</v>
      </c>
      <c r="M507" s="259">
        <v>0</v>
      </c>
      <c r="N507" s="259">
        <v>0</v>
      </c>
      <c r="O507" s="259">
        <v>969.86503707136239</v>
      </c>
      <c r="P507" s="259">
        <v>0</v>
      </c>
      <c r="Q507" s="259">
        <v>0</v>
      </c>
      <c r="R507" s="259">
        <v>969.86503707136239</v>
      </c>
      <c r="S507" s="259">
        <v>437.30150685158219</v>
      </c>
      <c r="T507" s="260">
        <v>532.5635302197802</v>
      </c>
      <c r="U507" s="261">
        <v>0</v>
      </c>
      <c r="V507" s="259">
        <v>0</v>
      </c>
      <c r="W507" s="259">
        <v>0</v>
      </c>
      <c r="X507" s="259">
        <v>0</v>
      </c>
      <c r="Y507" s="259">
        <v>0</v>
      </c>
      <c r="Z507" s="259">
        <v>0</v>
      </c>
      <c r="AA507" s="259">
        <v>0</v>
      </c>
      <c r="AB507" s="259">
        <v>0</v>
      </c>
      <c r="AC507" s="259">
        <v>138.55214815305177</v>
      </c>
      <c r="AD507" s="259">
        <v>-138.55214815305177</v>
      </c>
      <c r="AE507" s="262">
        <v>138.55214815305177</v>
      </c>
      <c r="AF507" s="258">
        <v>969.86503707136239</v>
      </c>
      <c r="AG507" s="259">
        <v>0</v>
      </c>
      <c r="AH507" s="259">
        <v>0</v>
      </c>
      <c r="AI507" s="259">
        <v>0</v>
      </c>
      <c r="AJ507" s="259">
        <v>969.86503707136239</v>
      </c>
      <c r="AK507" s="259">
        <v>0</v>
      </c>
      <c r="AL507" s="259">
        <v>0</v>
      </c>
      <c r="AM507" s="259">
        <v>969.86503707136239</v>
      </c>
      <c r="AN507" s="259">
        <v>298.74935869853039</v>
      </c>
      <c r="AO507" s="262">
        <v>671.11567837283201</v>
      </c>
      <c r="AP507" s="247"/>
      <c r="AQ507" s="263">
        <v>671.11567836612085</v>
      </c>
      <c r="AR507" s="264">
        <v>0</v>
      </c>
      <c r="AS507" s="264">
        <v>0</v>
      </c>
      <c r="AT507" s="264">
        <v>0</v>
      </c>
      <c r="AU507" s="264">
        <v>0</v>
      </c>
      <c r="AV507" s="264">
        <v>0</v>
      </c>
      <c r="AW507" s="264">
        <v>0</v>
      </c>
      <c r="AX507" s="264">
        <v>0</v>
      </c>
      <c r="AY507" s="264">
        <v>0</v>
      </c>
      <c r="AZ507" s="264">
        <v>0</v>
      </c>
      <c r="BA507" s="264">
        <v>0</v>
      </c>
      <c r="BB507" s="265">
        <v>0</v>
      </c>
    </row>
    <row r="508" spans="2:54" s="213" customFormat="1" ht="13.15" customHeight="1" x14ac:dyDescent="0.2">
      <c r="B508" s="251" t="s">
        <v>718</v>
      </c>
      <c r="C508" s="252"/>
      <c r="D508" s="253"/>
      <c r="E508" s="254" t="s">
        <v>1593</v>
      </c>
      <c r="F508" s="252"/>
      <c r="G508" s="252"/>
      <c r="H508" s="255" t="s">
        <v>1594</v>
      </c>
      <c r="I508" s="256">
        <v>41051</v>
      </c>
      <c r="J508" s="257">
        <v>10</v>
      </c>
      <c r="K508" s="258">
        <v>20172.740963855424</v>
      </c>
      <c r="L508" s="259">
        <v>20172.740963855424</v>
      </c>
      <c r="M508" s="259">
        <v>0</v>
      </c>
      <c r="N508" s="259">
        <v>0</v>
      </c>
      <c r="O508" s="259">
        <v>0</v>
      </c>
      <c r="P508" s="259">
        <v>0</v>
      </c>
      <c r="Q508" s="259">
        <v>0</v>
      </c>
      <c r="R508" s="259">
        <v>0</v>
      </c>
      <c r="S508" s="259">
        <v>0</v>
      </c>
      <c r="T508" s="260">
        <v>0</v>
      </c>
      <c r="U508" s="261">
        <v>0</v>
      </c>
      <c r="V508" s="259">
        <v>0</v>
      </c>
      <c r="W508" s="259">
        <v>0</v>
      </c>
      <c r="X508" s="259">
        <v>0</v>
      </c>
      <c r="Y508" s="259">
        <v>0</v>
      </c>
      <c r="Z508" s="259">
        <v>0</v>
      </c>
      <c r="AA508" s="259">
        <v>0</v>
      </c>
      <c r="AB508" s="259">
        <v>0</v>
      </c>
      <c r="AC508" s="259">
        <v>0</v>
      </c>
      <c r="AD508" s="259">
        <v>0</v>
      </c>
      <c r="AE508" s="262">
        <v>0</v>
      </c>
      <c r="AF508" s="258">
        <v>20172.740963855424</v>
      </c>
      <c r="AG508" s="259">
        <v>20172.740963855424</v>
      </c>
      <c r="AH508" s="259">
        <v>0</v>
      </c>
      <c r="AI508" s="259">
        <v>0</v>
      </c>
      <c r="AJ508" s="259">
        <v>0</v>
      </c>
      <c r="AK508" s="259">
        <v>0</v>
      </c>
      <c r="AL508" s="259">
        <v>0</v>
      </c>
      <c r="AM508" s="259">
        <v>0</v>
      </c>
      <c r="AN508" s="259">
        <v>0</v>
      </c>
      <c r="AO508" s="262">
        <v>0</v>
      </c>
      <c r="AP508" s="247"/>
      <c r="AQ508" s="263">
        <v>0</v>
      </c>
      <c r="AR508" s="264">
        <v>0</v>
      </c>
      <c r="AS508" s="264">
        <v>0</v>
      </c>
      <c r="AT508" s="264">
        <v>0</v>
      </c>
      <c r="AU508" s="264">
        <v>0</v>
      </c>
      <c r="AV508" s="264">
        <v>0</v>
      </c>
      <c r="AW508" s="264">
        <v>0</v>
      </c>
      <c r="AX508" s="264">
        <v>0</v>
      </c>
      <c r="AY508" s="264">
        <v>0</v>
      </c>
      <c r="AZ508" s="264">
        <v>0</v>
      </c>
      <c r="BA508" s="264">
        <v>0</v>
      </c>
      <c r="BB508" s="265">
        <v>0</v>
      </c>
    </row>
    <row r="509" spans="2:54" s="213" customFormat="1" ht="13.15" customHeight="1" x14ac:dyDescent="0.2">
      <c r="B509" s="251" t="s">
        <v>718</v>
      </c>
      <c r="C509" s="252"/>
      <c r="D509" s="253"/>
      <c r="E509" s="254" t="s">
        <v>1595</v>
      </c>
      <c r="F509" s="252"/>
      <c r="G509" s="252"/>
      <c r="H509" s="255" t="s">
        <v>1596</v>
      </c>
      <c r="I509" s="256">
        <v>41051</v>
      </c>
      <c r="J509" s="257">
        <v>10</v>
      </c>
      <c r="K509" s="258">
        <v>20172.740963855424</v>
      </c>
      <c r="L509" s="259">
        <v>20172.740963855424</v>
      </c>
      <c r="M509" s="259">
        <v>0</v>
      </c>
      <c r="N509" s="259">
        <v>0</v>
      </c>
      <c r="O509" s="259">
        <v>0</v>
      </c>
      <c r="P509" s="259">
        <v>0</v>
      </c>
      <c r="Q509" s="259">
        <v>0</v>
      </c>
      <c r="R509" s="259">
        <v>0</v>
      </c>
      <c r="S509" s="259">
        <v>0</v>
      </c>
      <c r="T509" s="260">
        <v>0</v>
      </c>
      <c r="U509" s="261">
        <v>0</v>
      </c>
      <c r="V509" s="259">
        <v>0</v>
      </c>
      <c r="W509" s="259">
        <v>0</v>
      </c>
      <c r="X509" s="259">
        <v>0</v>
      </c>
      <c r="Y509" s="259">
        <v>0</v>
      </c>
      <c r="Z509" s="259">
        <v>0</v>
      </c>
      <c r="AA509" s="259">
        <v>0</v>
      </c>
      <c r="AB509" s="259">
        <v>0</v>
      </c>
      <c r="AC509" s="259">
        <v>0</v>
      </c>
      <c r="AD509" s="259">
        <v>0</v>
      </c>
      <c r="AE509" s="262">
        <v>0</v>
      </c>
      <c r="AF509" s="258">
        <v>20172.740963855424</v>
      </c>
      <c r="AG509" s="259">
        <v>20172.740963855424</v>
      </c>
      <c r="AH509" s="259">
        <v>0</v>
      </c>
      <c r="AI509" s="259">
        <v>0</v>
      </c>
      <c r="AJ509" s="259">
        <v>0</v>
      </c>
      <c r="AK509" s="259">
        <v>0</v>
      </c>
      <c r="AL509" s="259">
        <v>0</v>
      </c>
      <c r="AM509" s="259">
        <v>0</v>
      </c>
      <c r="AN509" s="259">
        <v>0</v>
      </c>
      <c r="AO509" s="262">
        <v>0</v>
      </c>
      <c r="AP509" s="247"/>
      <c r="AQ509" s="263">
        <v>0</v>
      </c>
      <c r="AR509" s="264">
        <v>0</v>
      </c>
      <c r="AS509" s="264">
        <v>0</v>
      </c>
      <c r="AT509" s="264">
        <v>0</v>
      </c>
      <c r="AU509" s="264">
        <v>0</v>
      </c>
      <c r="AV509" s="264">
        <v>0</v>
      </c>
      <c r="AW509" s="264">
        <v>0</v>
      </c>
      <c r="AX509" s="264">
        <v>0</v>
      </c>
      <c r="AY509" s="264">
        <v>0</v>
      </c>
      <c r="AZ509" s="264">
        <v>0</v>
      </c>
      <c r="BA509" s="264">
        <v>0</v>
      </c>
      <c r="BB509" s="265">
        <v>0</v>
      </c>
    </row>
    <row r="510" spans="2:54" s="213" customFormat="1" ht="13.15" customHeight="1" x14ac:dyDescent="0.2">
      <c r="B510" s="251" t="s">
        <v>718</v>
      </c>
      <c r="C510" s="252"/>
      <c r="D510" s="253"/>
      <c r="E510" s="254" t="s">
        <v>1597</v>
      </c>
      <c r="F510" s="252"/>
      <c r="G510" s="252"/>
      <c r="H510" s="255" t="s">
        <v>1598</v>
      </c>
      <c r="I510" s="256">
        <v>41051</v>
      </c>
      <c r="J510" s="257">
        <v>10</v>
      </c>
      <c r="K510" s="258">
        <v>15971.663577386469</v>
      </c>
      <c r="L510" s="259">
        <v>15971.663577386469</v>
      </c>
      <c r="M510" s="259">
        <v>0</v>
      </c>
      <c r="N510" s="259">
        <v>0</v>
      </c>
      <c r="O510" s="259">
        <v>0</v>
      </c>
      <c r="P510" s="259">
        <v>0</v>
      </c>
      <c r="Q510" s="259">
        <v>0</v>
      </c>
      <c r="R510" s="259">
        <v>0</v>
      </c>
      <c r="S510" s="259">
        <v>0</v>
      </c>
      <c r="T510" s="260">
        <v>0</v>
      </c>
      <c r="U510" s="261">
        <v>0</v>
      </c>
      <c r="V510" s="259">
        <v>0</v>
      </c>
      <c r="W510" s="259">
        <v>0</v>
      </c>
      <c r="X510" s="259">
        <v>0</v>
      </c>
      <c r="Y510" s="259">
        <v>0</v>
      </c>
      <c r="Z510" s="259">
        <v>0</v>
      </c>
      <c r="AA510" s="259">
        <v>0</v>
      </c>
      <c r="AB510" s="259">
        <v>0</v>
      </c>
      <c r="AC510" s="259">
        <v>0</v>
      </c>
      <c r="AD510" s="259">
        <v>0</v>
      </c>
      <c r="AE510" s="262">
        <v>0</v>
      </c>
      <c r="AF510" s="258">
        <v>15971.663577386469</v>
      </c>
      <c r="AG510" s="259">
        <v>15971.663577386469</v>
      </c>
      <c r="AH510" s="259">
        <v>0</v>
      </c>
      <c r="AI510" s="259">
        <v>0</v>
      </c>
      <c r="AJ510" s="259">
        <v>0</v>
      </c>
      <c r="AK510" s="259">
        <v>0</v>
      </c>
      <c r="AL510" s="259">
        <v>0</v>
      </c>
      <c r="AM510" s="259">
        <v>0</v>
      </c>
      <c r="AN510" s="259">
        <v>0</v>
      </c>
      <c r="AO510" s="262">
        <v>0</v>
      </c>
      <c r="AP510" s="247"/>
      <c r="AQ510" s="263">
        <v>0</v>
      </c>
      <c r="AR510" s="264">
        <v>0</v>
      </c>
      <c r="AS510" s="264">
        <v>0</v>
      </c>
      <c r="AT510" s="264">
        <v>0</v>
      </c>
      <c r="AU510" s="264">
        <v>0</v>
      </c>
      <c r="AV510" s="264">
        <v>0</v>
      </c>
      <c r="AW510" s="264">
        <v>0</v>
      </c>
      <c r="AX510" s="264">
        <v>0</v>
      </c>
      <c r="AY510" s="264">
        <v>0</v>
      </c>
      <c r="AZ510" s="264">
        <v>0</v>
      </c>
      <c r="BA510" s="264">
        <v>0</v>
      </c>
      <c r="BB510" s="265">
        <v>0</v>
      </c>
    </row>
    <row r="511" spans="2:54" s="213" customFormat="1" ht="13.15" customHeight="1" x14ac:dyDescent="0.2">
      <c r="B511" s="251" t="s">
        <v>718</v>
      </c>
      <c r="C511" s="252"/>
      <c r="D511" s="253"/>
      <c r="E511" s="254" t="s">
        <v>1599</v>
      </c>
      <c r="F511" s="252"/>
      <c r="G511" s="252"/>
      <c r="H511" s="255" t="s">
        <v>1600</v>
      </c>
      <c r="I511" s="256">
        <v>41080</v>
      </c>
      <c r="J511" s="257">
        <v>10</v>
      </c>
      <c r="K511" s="258">
        <v>1304.7381835032438</v>
      </c>
      <c r="L511" s="259">
        <v>0</v>
      </c>
      <c r="M511" s="259">
        <v>0</v>
      </c>
      <c r="N511" s="259">
        <v>0</v>
      </c>
      <c r="O511" s="259">
        <v>1304.7381835032438</v>
      </c>
      <c r="P511" s="259">
        <v>0</v>
      </c>
      <c r="Q511" s="259">
        <v>0</v>
      </c>
      <c r="R511" s="259">
        <v>1304.7381835032438</v>
      </c>
      <c r="S511" s="259">
        <v>456.65836422613535</v>
      </c>
      <c r="T511" s="260">
        <v>848.07981927710853</v>
      </c>
      <c r="U511" s="261">
        <v>0</v>
      </c>
      <c r="V511" s="259">
        <v>0</v>
      </c>
      <c r="W511" s="259">
        <v>0</v>
      </c>
      <c r="X511" s="259">
        <v>0</v>
      </c>
      <c r="Y511" s="259">
        <v>0</v>
      </c>
      <c r="Z511" s="259">
        <v>0</v>
      </c>
      <c r="AA511" s="259">
        <v>0</v>
      </c>
      <c r="AB511" s="259">
        <v>0</v>
      </c>
      <c r="AC511" s="259">
        <v>130.47381835032439</v>
      </c>
      <c r="AD511" s="259">
        <v>-130.47381835032439</v>
      </c>
      <c r="AE511" s="262">
        <v>130.47381835032439</v>
      </c>
      <c r="AF511" s="258">
        <v>1304.7381835032438</v>
      </c>
      <c r="AG511" s="259">
        <v>0</v>
      </c>
      <c r="AH511" s="259">
        <v>0</v>
      </c>
      <c r="AI511" s="259">
        <v>0</v>
      </c>
      <c r="AJ511" s="259">
        <v>1304.7381835032438</v>
      </c>
      <c r="AK511" s="259">
        <v>0</v>
      </c>
      <c r="AL511" s="259">
        <v>0</v>
      </c>
      <c r="AM511" s="259">
        <v>1304.7381835032438</v>
      </c>
      <c r="AN511" s="259">
        <v>326.18454587581095</v>
      </c>
      <c r="AO511" s="262">
        <v>978.55363762743286</v>
      </c>
      <c r="AP511" s="247"/>
      <c r="AQ511" s="263">
        <v>0</v>
      </c>
      <c r="AR511" s="264">
        <v>0</v>
      </c>
      <c r="AS511" s="264">
        <v>0</v>
      </c>
      <c r="AT511" s="264">
        <v>0</v>
      </c>
      <c r="AU511" s="264">
        <v>0</v>
      </c>
      <c r="AV511" s="264">
        <v>0</v>
      </c>
      <c r="AW511" s="264">
        <v>0</v>
      </c>
      <c r="AX511" s="264">
        <v>0</v>
      </c>
      <c r="AY511" s="264">
        <v>0</v>
      </c>
      <c r="AZ511" s="264">
        <v>0</v>
      </c>
      <c r="BA511" s="264">
        <v>978.55363761764738</v>
      </c>
      <c r="BB511" s="265">
        <v>0</v>
      </c>
    </row>
    <row r="512" spans="2:54" s="213" customFormat="1" ht="13.15" customHeight="1" x14ac:dyDescent="0.2">
      <c r="B512" s="251" t="s">
        <v>718</v>
      </c>
      <c r="C512" s="252"/>
      <c r="D512" s="253"/>
      <c r="E512" s="254" t="s">
        <v>1601</v>
      </c>
      <c r="F512" s="252"/>
      <c r="G512" s="252"/>
      <c r="H512" s="255" t="s">
        <v>1602</v>
      </c>
      <c r="I512" s="256">
        <v>41080</v>
      </c>
      <c r="J512" s="257">
        <v>10</v>
      </c>
      <c r="K512" s="258">
        <v>1004.9814643188138</v>
      </c>
      <c r="L512" s="259">
        <v>0</v>
      </c>
      <c r="M512" s="259">
        <v>0</v>
      </c>
      <c r="N512" s="259">
        <v>0</v>
      </c>
      <c r="O512" s="259">
        <v>1004.9814643188138</v>
      </c>
      <c r="P512" s="259">
        <v>0</v>
      </c>
      <c r="Q512" s="259">
        <v>0</v>
      </c>
      <c r="R512" s="259">
        <v>1004.9814643188138</v>
      </c>
      <c r="S512" s="259">
        <v>351.74351251158481</v>
      </c>
      <c r="T512" s="260">
        <v>653.23795180722891</v>
      </c>
      <c r="U512" s="261">
        <v>0</v>
      </c>
      <c r="V512" s="259">
        <v>0</v>
      </c>
      <c r="W512" s="259">
        <v>0</v>
      </c>
      <c r="X512" s="259">
        <v>0</v>
      </c>
      <c r="Y512" s="259">
        <v>0</v>
      </c>
      <c r="Z512" s="259">
        <v>0</v>
      </c>
      <c r="AA512" s="259">
        <v>0</v>
      </c>
      <c r="AB512" s="259">
        <v>0</v>
      </c>
      <c r="AC512" s="259">
        <v>100.49814643188138</v>
      </c>
      <c r="AD512" s="259">
        <v>-100.49814643188138</v>
      </c>
      <c r="AE512" s="262">
        <v>100.49814643188138</v>
      </c>
      <c r="AF512" s="258">
        <v>1004.9814643188138</v>
      </c>
      <c r="AG512" s="259">
        <v>0</v>
      </c>
      <c r="AH512" s="259">
        <v>0</v>
      </c>
      <c r="AI512" s="259">
        <v>0</v>
      </c>
      <c r="AJ512" s="259">
        <v>1004.9814643188138</v>
      </c>
      <c r="AK512" s="259">
        <v>0</v>
      </c>
      <c r="AL512" s="259">
        <v>0</v>
      </c>
      <c r="AM512" s="259">
        <v>1004.9814643188138</v>
      </c>
      <c r="AN512" s="259">
        <v>251.24536607970344</v>
      </c>
      <c r="AO512" s="262">
        <v>753.73609823911033</v>
      </c>
      <c r="AP512" s="247"/>
      <c r="AQ512" s="263">
        <v>0</v>
      </c>
      <c r="AR512" s="264">
        <v>0</v>
      </c>
      <c r="AS512" s="264">
        <v>0</v>
      </c>
      <c r="AT512" s="264">
        <v>0</v>
      </c>
      <c r="AU512" s="264">
        <v>0</v>
      </c>
      <c r="AV512" s="264">
        <v>0</v>
      </c>
      <c r="AW512" s="264">
        <v>0</v>
      </c>
      <c r="AX512" s="264">
        <v>0</v>
      </c>
      <c r="AY512" s="264">
        <v>0</v>
      </c>
      <c r="AZ512" s="264">
        <v>0</v>
      </c>
      <c r="BA512" s="264">
        <v>753.73609823157301</v>
      </c>
      <c r="BB512" s="265">
        <v>0</v>
      </c>
    </row>
    <row r="513" spans="2:54" s="213" customFormat="1" ht="13.15" customHeight="1" x14ac:dyDescent="0.2">
      <c r="B513" s="251" t="s">
        <v>718</v>
      </c>
      <c r="C513" s="252"/>
      <c r="D513" s="253"/>
      <c r="E513" s="254" t="s">
        <v>1603</v>
      </c>
      <c r="F513" s="252"/>
      <c r="G513" s="252"/>
      <c r="H513" s="255" t="s">
        <v>1604</v>
      </c>
      <c r="I513" s="256">
        <v>41089</v>
      </c>
      <c r="J513" s="257">
        <v>10</v>
      </c>
      <c r="K513" s="258">
        <v>3634.7312326227989</v>
      </c>
      <c r="L513" s="259">
        <v>0</v>
      </c>
      <c r="M513" s="259">
        <v>0</v>
      </c>
      <c r="N513" s="259">
        <v>0</v>
      </c>
      <c r="O513" s="259">
        <v>3634.7312326227989</v>
      </c>
      <c r="P513" s="259">
        <v>0</v>
      </c>
      <c r="Q513" s="259">
        <v>0</v>
      </c>
      <c r="R513" s="259">
        <v>3634.7312326227989</v>
      </c>
      <c r="S513" s="259">
        <v>1272.1559314179799</v>
      </c>
      <c r="T513" s="260">
        <v>2362.575301204819</v>
      </c>
      <c r="U513" s="261">
        <v>0</v>
      </c>
      <c r="V513" s="259">
        <v>0</v>
      </c>
      <c r="W513" s="259">
        <v>0</v>
      </c>
      <c r="X513" s="259">
        <v>0</v>
      </c>
      <c r="Y513" s="259">
        <v>0</v>
      </c>
      <c r="Z513" s="259">
        <v>0</v>
      </c>
      <c r="AA513" s="259">
        <v>0</v>
      </c>
      <c r="AB513" s="259">
        <v>0</v>
      </c>
      <c r="AC513" s="259">
        <v>363.4731232622799</v>
      </c>
      <c r="AD513" s="259">
        <v>-363.4731232622799</v>
      </c>
      <c r="AE513" s="262">
        <v>363.4731232622799</v>
      </c>
      <c r="AF513" s="258">
        <v>3634.7312326227989</v>
      </c>
      <c r="AG513" s="259">
        <v>0</v>
      </c>
      <c r="AH513" s="259">
        <v>0</v>
      </c>
      <c r="AI513" s="259">
        <v>0</v>
      </c>
      <c r="AJ513" s="259">
        <v>3634.7312326227989</v>
      </c>
      <c r="AK513" s="259">
        <v>0</v>
      </c>
      <c r="AL513" s="259">
        <v>0</v>
      </c>
      <c r="AM513" s="259">
        <v>3634.7312326227989</v>
      </c>
      <c r="AN513" s="259">
        <v>908.68280815570006</v>
      </c>
      <c r="AO513" s="262">
        <v>2726.0484244670988</v>
      </c>
      <c r="AP513" s="247"/>
      <c r="AQ513" s="263">
        <v>0</v>
      </c>
      <c r="AR513" s="264">
        <v>0</v>
      </c>
      <c r="AS513" s="264">
        <v>0</v>
      </c>
      <c r="AT513" s="264">
        <v>0</v>
      </c>
      <c r="AU513" s="264">
        <v>0</v>
      </c>
      <c r="AV513" s="264">
        <v>0</v>
      </c>
      <c r="AW513" s="264">
        <v>0</v>
      </c>
      <c r="AX513" s="264">
        <v>0</v>
      </c>
      <c r="AY513" s="264">
        <v>0</v>
      </c>
      <c r="AZ513" s="264">
        <v>0</v>
      </c>
      <c r="BA513" s="264">
        <v>2726.0484244398385</v>
      </c>
      <c r="BB513" s="265">
        <v>0</v>
      </c>
    </row>
    <row r="514" spans="2:54" s="213" customFormat="1" ht="13.15" customHeight="1" x14ac:dyDescent="0.2">
      <c r="B514" s="251" t="s">
        <v>1402</v>
      </c>
      <c r="C514" s="252"/>
      <c r="D514" s="253"/>
      <c r="E514" s="254" t="s">
        <v>1605</v>
      </c>
      <c r="F514" s="252"/>
      <c r="G514" s="252"/>
      <c r="H514" s="255" t="s">
        <v>1606</v>
      </c>
      <c r="I514" s="256">
        <v>41108</v>
      </c>
      <c r="J514" s="257">
        <v>7</v>
      </c>
      <c r="K514" s="258">
        <v>575.68350324374421</v>
      </c>
      <c r="L514" s="259">
        <v>0</v>
      </c>
      <c r="M514" s="259">
        <v>0</v>
      </c>
      <c r="N514" s="259">
        <v>0</v>
      </c>
      <c r="O514" s="259">
        <v>575.68350324374421</v>
      </c>
      <c r="P514" s="259">
        <v>0</v>
      </c>
      <c r="Q514" s="259">
        <v>0</v>
      </c>
      <c r="R514" s="259">
        <v>575.68350324374421</v>
      </c>
      <c r="S514" s="259">
        <v>280.98837658325607</v>
      </c>
      <c r="T514" s="260">
        <v>294.69512666048814</v>
      </c>
      <c r="U514" s="261">
        <v>0</v>
      </c>
      <c r="V514" s="259">
        <v>0</v>
      </c>
      <c r="W514" s="259">
        <v>0</v>
      </c>
      <c r="X514" s="259">
        <v>0</v>
      </c>
      <c r="Y514" s="259">
        <v>0</v>
      </c>
      <c r="Z514" s="259">
        <v>0</v>
      </c>
      <c r="AA514" s="259">
        <v>0</v>
      </c>
      <c r="AB514" s="259">
        <v>0</v>
      </c>
      <c r="AC514" s="259">
        <v>82.240500463392024</v>
      </c>
      <c r="AD514" s="259">
        <v>-82.240500463392024</v>
      </c>
      <c r="AE514" s="262">
        <v>82.240500463392024</v>
      </c>
      <c r="AF514" s="258">
        <v>575.68350324374421</v>
      </c>
      <c r="AG514" s="259">
        <v>0</v>
      </c>
      <c r="AH514" s="259">
        <v>0</v>
      </c>
      <c r="AI514" s="259">
        <v>0</v>
      </c>
      <c r="AJ514" s="259">
        <v>575.68350324374421</v>
      </c>
      <c r="AK514" s="259">
        <v>0</v>
      </c>
      <c r="AL514" s="259">
        <v>0</v>
      </c>
      <c r="AM514" s="259">
        <v>575.68350324374421</v>
      </c>
      <c r="AN514" s="259">
        <v>198.74787611986403</v>
      </c>
      <c r="AO514" s="262">
        <v>376.93562712388018</v>
      </c>
      <c r="AP514" s="247"/>
      <c r="AQ514" s="263">
        <v>376.93562712011084</v>
      </c>
      <c r="AR514" s="264">
        <v>0</v>
      </c>
      <c r="AS514" s="264">
        <v>0</v>
      </c>
      <c r="AT514" s="264">
        <v>0</v>
      </c>
      <c r="AU514" s="264">
        <v>0</v>
      </c>
      <c r="AV514" s="264">
        <v>0</v>
      </c>
      <c r="AW514" s="264">
        <v>0</v>
      </c>
      <c r="AX514" s="264">
        <v>0</v>
      </c>
      <c r="AY514" s="264">
        <v>0</v>
      </c>
      <c r="AZ514" s="264">
        <v>0</v>
      </c>
      <c r="BA514" s="264">
        <v>0</v>
      </c>
      <c r="BB514" s="265">
        <v>0</v>
      </c>
    </row>
    <row r="515" spans="2:54" s="213" customFormat="1" ht="13.15" customHeight="1" x14ac:dyDescent="0.2">
      <c r="B515" s="251" t="s">
        <v>1402</v>
      </c>
      <c r="C515" s="252"/>
      <c r="D515" s="253"/>
      <c r="E515" s="254" t="s">
        <v>1607</v>
      </c>
      <c r="F515" s="252"/>
      <c r="G515" s="252"/>
      <c r="H515" s="255" t="s">
        <v>1608</v>
      </c>
      <c r="I515" s="256">
        <v>41108</v>
      </c>
      <c r="J515" s="257">
        <v>7</v>
      </c>
      <c r="K515" s="258">
        <v>687.83016682113077</v>
      </c>
      <c r="L515" s="259">
        <v>0</v>
      </c>
      <c r="M515" s="259">
        <v>0</v>
      </c>
      <c r="N515" s="259">
        <v>0</v>
      </c>
      <c r="O515" s="259">
        <v>687.83016682113077</v>
      </c>
      <c r="P515" s="259">
        <v>0</v>
      </c>
      <c r="Q515" s="259">
        <v>0</v>
      </c>
      <c r="R515" s="259">
        <v>687.83016682113077</v>
      </c>
      <c r="S515" s="259">
        <v>335.72662904364722</v>
      </c>
      <c r="T515" s="260">
        <v>352.10353777748355</v>
      </c>
      <c r="U515" s="261">
        <v>0</v>
      </c>
      <c r="V515" s="259">
        <v>0</v>
      </c>
      <c r="W515" s="259">
        <v>0</v>
      </c>
      <c r="X515" s="259">
        <v>0</v>
      </c>
      <c r="Y515" s="259">
        <v>0</v>
      </c>
      <c r="Z515" s="259">
        <v>0</v>
      </c>
      <c r="AA515" s="259">
        <v>0</v>
      </c>
      <c r="AB515" s="259">
        <v>0</v>
      </c>
      <c r="AC515" s="259">
        <v>98.26145240301868</v>
      </c>
      <c r="AD515" s="259">
        <v>-98.26145240301868</v>
      </c>
      <c r="AE515" s="262">
        <v>98.26145240301868</v>
      </c>
      <c r="AF515" s="258">
        <v>687.83016682113077</v>
      </c>
      <c r="AG515" s="259">
        <v>0</v>
      </c>
      <c r="AH515" s="259">
        <v>0</v>
      </c>
      <c r="AI515" s="259">
        <v>0</v>
      </c>
      <c r="AJ515" s="259">
        <v>687.83016682113077</v>
      </c>
      <c r="AK515" s="259">
        <v>0</v>
      </c>
      <c r="AL515" s="259">
        <v>0</v>
      </c>
      <c r="AM515" s="259">
        <v>687.83016682113077</v>
      </c>
      <c r="AN515" s="259">
        <v>237.46517664062856</v>
      </c>
      <c r="AO515" s="262">
        <v>450.36499018050222</v>
      </c>
      <c r="AP515" s="247"/>
      <c r="AQ515" s="263">
        <v>450.36499017599857</v>
      </c>
      <c r="AR515" s="264">
        <v>0</v>
      </c>
      <c r="AS515" s="264">
        <v>0</v>
      </c>
      <c r="AT515" s="264">
        <v>0</v>
      </c>
      <c r="AU515" s="264">
        <v>0</v>
      </c>
      <c r="AV515" s="264">
        <v>0</v>
      </c>
      <c r="AW515" s="264">
        <v>0</v>
      </c>
      <c r="AX515" s="264">
        <v>0</v>
      </c>
      <c r="AY515" s="264">
        <v>0</v>
      </c>
      <c r="AZ515" s="264">
        <v>0</v>
      </c>
      <c r="BA515" s="264">
        <v>0</v>
      </c>
      <c r="BB515" s="265">
        <v>0</v>
      </c>
    </row>
    <row r="516" spans="2:54" s="213" customFormat="1" ht="13.15" customHeight="1" x14ac:dyDescent="0.2">
      <c r="B516" s="251" t="s">
        <v>718</v>
      </c>
      <c r="C516" s="252"/>
      <c r="D516" s="253"/>
      <c r="E516" s="254" t="s">
        <v>1609</v>
      </c>
      <c r="F516" s="252"/>
      <c r="G516" s="252"/>
      <c r="H516" s="255" t="s">
        <v>1610</v>
      </c>
      <c r="I516" s="256">
        <v>41121</v>
      </c>
      <c r="J516" s="257">
        <v>10</v>
      </c>
      <c r="K516" s="258">
        <v>5792.4003707136244</v>
      </c>
      <c r="L516" s="259">
        <v>0</v>
      </c>
      <c r="M516" s="259">
        <v>0</v>
      </c>
      <c r="N516" s="259">
        <v>0</v>
      </c>
      <c r="O516" s="259">
        <v>5792.4003707136244</v>
      </c>
      <c r="P516" s="259">
        <v>0</v>
      </c>
      <c r="Q516" s="259">
        <v>0</v>
      </c>
      <c r="R516" s="259">
        <v>5792.4003707136244</v>
      </c>
      <c r="S516" s="259">
        <v>1979.0701266604881</v>
      </c>
      <c r="T516" s="260">
        <v>3813.3302440531361</v>
      </c>
      <c r="U516" s="261">
        <v>0</v>
      </c>
      <c r="V516" s="259">
        <v>0</v>
      </c>
      <c r="W516" s="259">
        <v>0</v>
      </c>
      <c r="X516" s="259">
        <v>0</v>
      </c>
      <c r="Y516" s="259">
        <v>0</v>
      </c>
      <c r="Z516" s="259">
        <v>0</v>
      </c>
      <c r="AA516" s="259">
        <v>0</v>
      </c>
      <c r="AB516" s="259">
        <v>0</v>
      </c>
      <c r="AC516" s="259">
        <v>579.24003707136239</v>
      </c>
      <c r="AD516" s="259">
        <v>-579.24003707136239</v>
      </c>
      <c r="AE516" s="262">
        <v>579.24003707136239</v>
      </c>
      <c r="AF516" s="258">
        <v>5792.4003707136244</v>
      </c>
      <c r="AG516" s="259">
        <v>0</v>
      </c>
      <c r="AH516" s="259">
        <v>0</v>
      </c>
      <c r="AI516" s="259">
        <v>0</v>
      </c>
      <c r="AJ516" s="259">
        <v>5792.4003707136244</v>
      </c>
      <c r="AK516" s="259">
        <v>0</v>
      </c>
      <c r="AL516" s="259">
        <v>0</v>
      </c>
      <c r="AM516" s="259">
        <v>5792.4003707136244</v>
      </c>
      <c r="AN516" s="259">
        <v>1399.8300895891257</v>
      </c>
      <c r="AO516" s="262">
        <v>4392.5702811244992</v>
      </c>
      <c r="AP516" s="247"/>
      <c r="AQ516" s="263">
        <v>0</v>
      </c>
      <c r="AR516" s="264">
        <v>0</v>
      </c>
      <c r="AS516" s="264">
        <v>0</v>
      </c>
      <c r="AT516" s="264">
        <v>0</v>
      </c>
      <c r="AU516" s="264">
        <v>0</v>
      </c>
      <c r="AV516" s="264">
        <v>0</v>
      </c>
      <c r="AW516" s="264">
        <v>0</v>
      </c>
      <c r="AX516" s="264">
        <v>0</v>
      </c>
      <c r="AY516" s="264">
        <v>0</v>
      </c>
      <c r="AZ516" s="264">
        <v>0</v>
      </c>
      <c r="BA516" s="264">
        <v>4392.5702810805733</v>
      </c>
      <c r="BB516" s="265">
        <v>0</v>
      </c>
    </row>
    <row r="517" spans="2:54" s="213" customFormat="1" ht="13.15" customHeight="1" x14ac:dyDescent="0.2">
      <c r="B517" s="251" t="s">
        <v>1402</v>
      </c>
      <c r="C517" s="252"/>
      <c r="D517" s="253"/>
      <c r="E517" s="254" t="s">
        <v>1611</v>
      </c>
      <c r="F517" s="252"/>
      <c r="G517" s="252"/>
      <c r="H517" s="255" t="s">
        <v>1612</v>
      </c>
      <c r="I517" s="256">
        <v>41127</v>
      </c>
      <c r="J517" s="257">
        <v>7</v>
      </c>
      <c r="K517" s="258">
        <v>575.68350324374421</v>
      </c>
      <c r="L517" s="259">
        <v>0</v>
      </c>
      <c r="M517" s="259">
        <v>0</v>
      </c>
      <c r="N517" s="259">
        <v>0</v>
      </c>
      <c r="O517" s="259">
        <v>575.68350324374421</v>
      </c>
      <c r="P517" s="259">
        <v>0</v>
      </c>
      <c r="Q517" s="259">
        <v>0</v>
      </c>
      <c r="R517" s="259">
        <v>575.68350324374421</v>
      </c>
      <c r="S517" s="259">
        <v>274.13500154464009</v>
      </c>
      <c r="T517" s="260">
        <v>301.54850169910412</v>
      </c>
      <c r="U517" s="261">
        <v>0</v>
      </c>
      <c r="V517" s="259">
        <v>0</v>
      </c>
      <c r="W517" s="259">
        <v>0</v>
      </c>
      <c r="X517" s="259">
        <v>0</v>
      </c>
      <c r="Y517" s="259">
        <v>0</v>
      </c>
      <c r="Z517" s="259">
        <v>0</v>
      </c>
      <c r="AA517" s="259">
        <v>0</v>
      </c>
      <c r="AB517" s="259">
        <v>0</v>
      </c>
      <c r="AC517" s="259">
        <v>82.240500463392024</v>
      </c>
      <c r="AD517" s="259">
        <v>-82.240500463392024</v>
      </c>
      <c r="AE517" s="262">
        <v>82.240500463392024</v>
      </c>
      <c r="AF517" s="258">
        <v>575.68350324374421</v>
      </c>
      <c r="AG517" s="259">
        <v>0</v>
      </c>
      <c r="AH517" s="259">
        <v>0</v>
      </c>
      <c r="AI517" s="259">
        <v>0</v>
      </c>
      <c r="AJ517" s="259">
        <v>575.68350324374421</v>
      </c>
      <c r="AK517" s="259">
        <v>0</v>
      </c>
      <c r="AL517" s="259">
        <v>0</v>
      </c>
      <c r="AM517" s="259">
        <v>575.68350324374421</v>
      </c>
      <c r="AN517" s="259">
        <v>191.89450108124805</v>
      </c>
      <c r="AO517" s="262">
        <v>383.78900216249616</v>
      </c>
      <c r="AP517" s="247"/>
      <c r="AQ517" s="263">
        <v>383.78900215865826</v>
      </c>
      <c r="AR517" s="264">
        <v>0</v>
      </c>
      <c r="AS517" s="264">
        <v>0</v>
      </c>
      <c r="AT517" s="264">
        <v>0</v>
      </c>
      <c r="AU517" s="264">
        <v>0</v>
      </c>
      <c r="AV517" s="264">
        <v>0</v>
      </c>
      <c r="AW517" s="264">
        <v>0</v>
      </c>
      <c r="AX517" s="264">
        <v>0</v>
      </c>
      <c r="AY517" s="264">
        <v>0</v>
      </c>
      <c r="AZ517" s="264">
        <v>0</v>
      </c>
      <c r="BA517" s="264">
        <v>0</v>
      </c>
      <c r="BB517" s="265">
        <v>0</v>
      </c>
    </row>
    <row r="518" spans="2:54" s="213" customFormat="1" ht="13.15" customHeight="1" x14ac:dyDescent="0.2">
      <c r="B518" s="251" t="s">
        <v>1402</v>
      </c>
      <c r="C518" s="252"/>
      <c r="D518" s="253"/>
      <c r="E518" s="254" t="s">
        <v>1613</v>
      </c>
      <c r="F518" s="252"/>
      <c r="G518" s="252"/>
      <c r="H518" s="255" t="s">
        <v>1614</v>
      </c>
      <c r="I518" s="256">
        <v>41127</v>
      </c>
      <c r="J518" s="257">
        <v>7</v>
      </c>
      <c r="K518" s="258">
        <v>575.68350324374421</v>
      </c>
      <c r="L518" s="259">
        <v>0</v>
      </c>
      <c r="M518" s="259">
        <v>0</v>
      </c>
      <c r="N518" s="259">
        <v>0</v>
      </c>
      <c r="O518" s="259">
        <v>575.68350324374421</v>
      </c>
      <c r="P518" s="259">
        <v>0</v>
      </c>
      <c r="Q518" s="259">
        <v>0</v>
      </c>
      <c r="R518" s="259">
        <v>575.68350324374421</v>
      </c>
      <c r="S518" s="259">
        <v>274.13500154464009</v>
      </c>
      <c r="T518" s="260">
        <v>301.54850169910412</v>
      </c>
      <c r="U518" s="261">
        <v>0</v>
      </c>
      <c r="V518" s="259">
        <v>0</v>
      </c>
      <c r="W518" s="259">
        <v>0</v>
      </c>
      <c r="X518" s="259">
        <v>0</v>
      </c>
      <c r="Y518" s="259">
        <v>0</v>
      </c>
      <c r="Z518" s="259">
        <v>0</v>
      </c>
      <c r="AA518" s="259">
        <v>0</v>
      </c>
      <c r="AB518" s="259">
        <v>0</v>
      </c>
      <c r="AC518" s="259">
        <v>82.240500463392024</v>
      </c>
      <c r="AD518" s="259">
        <v>-82.240500463392024</v>
      </c>
      <c r="AE518" s="262">
        <v>82.240500463392024</v>
      </c>
      <c r="AF518" s="258">
        <v>575.68350324374421</v>
      </c>
      <c r="AG518" s="259">
        <v>0</v>
      </c>
      <c r="AH518" s="259">
        <v>0</v>
      </c>
      <c r="AI518" s="259">
        <v>0</v>
      </c>
      <c r="AJ518" s="259">
        <v>575.68350324374421</v>
      </c>
      <c r="AK518" s="259">
        <v>0</v>
      </c>
      <c r="AL518" s="259">
        <v>0</v>
      </c>
      <c r="AM518" s="259">
        <v>575.68350324374421</v>
      </c>
      <c r="AN518" s="259">
        <v>191.89450108124805</v>
      </c>
      <c r="AO518" s="262">
        <v>383.78900216249616</v>
      </c>
      <c r="AP518" s="247"/>
      <c r="AQ518" s="263">
        <v>383.78900215865826</v>
      </c>
      <c r="AR518" s="264">
        <v>0</v>
      </c>
      <c r="AS518" s="264">
        <v>0</v>
      </c>
      <c r="AT518" s="264">
        <v>0</v>
      </c>
      <c r="AU518" s="264">
        <v>0</v>
      </c>
      <c r="AV518" s="264">
        <v>0</v>
      </c>
      <c r="AW518" s="264">
        <v>0</v>
      </c>
      <c r="AX518" s="264">
        <v>0</v>
      </c>
      <c r="AY518" s="264">
        <v>0</v>
      </c>
      <c r="AZ518" s="264">
        <v>0</v>
      </c>
      <c r="BA518" s="264">
        <v>0</v>
      </c>
      <c r="BB518" s="265">
        <v>0</v>
      </c>
    </row>
    <row r="519" spans="2:54" s="213" customFormat="1" ht="13.15" customHeight="1" x14ac:dyDescent="0.2">
      <c r="B519" s="251" t="s">
        <v>1402</v>
      </c>
      <c r="C519" s="252"/>
      <c r="D519" s="253"/>
      <c r="E519" s="254" t="s">
        <v>1615</v>
      </c>
      <c r="F519" s="252"/>
      <c r="G519" s="252"/>
      <c r="H519" s="255" t="s">
        <v>1616</v>
      </c>
      <c r="I519" s="256">
        <v>41127</v>
      </c>
      <c r="J519" s="257">
        <v>7</v>
      </c>
      <c r="K519" s="258">
        <v>575.68350324374421</v>
      </c>
      <c r="L519" s="259">
        <v>0</v>
      </c>
      <c r="M519" s="259">
        <v>0</v>
      </c>
      <c r="N519" s="259">
        <v>0</v>
      </c>
      <c r="O519" s="259">
        <v>575.68350324374421</v>
      </c>
      <c r="P519" s="259">
        <v>0</v>
      </c>
      <c r="Q519" s="259">
        <v>0</v>
      </c>
      <c r="R519" s="259">
        <v>575.68350324374421</v>
      </c>
      <c r="S519" s="259">
        <v>274.13500154464009</v>
      </c>
      <c r="T519" s="260">
        <v>301.54850169910412</v>
      </c>
      <c r="U519" s="261">
        <v>0</v>
      </c>
      <c r="V519" s="259">
        <v>0</v>
      </c>
      <c r="W519" s="259">
        <v>0</v>
      </c>
      <c r="X519" s="259">
        <v>0</v>
      </c>
      <c r="Y519" s="259">
        <v>0</v>
      </c>
      <c r="Z519" s="259">
        <v>0</v>
      </c>
      <c r="AA519" s="259">
        <v>0</v>
      </c>
      <c r="AB519" s="259">
        <v>0</v>
      </c>
      <c r="AC519" s="259">
        <v>82.240500463392024</v>
      </c>
      <c r="AD519" s="259">
        <v>-82.240500463392024</v>
      </c>
      <c r="AE519" s="262">
        <v>82.240500463392024</v>
      </c>
      <c r="AF519" s="258">
        <v>575.68350324374421</v>
      </c>
      <c r="AG519" s="259">
        <v>0</v>
      </c>
      <c r="AH519" s="259">
        <v>0</v>
      </c>
      <c r="AI519" s="259">
        <v>0</v>
      </c>
      <c r="AJ519" s="259">
        <v>575.68350324374421</v>
      </c>
      <c r="AK519" s="259">
        <v>0</v>
      </c>
      <c r="AL519" s="259">
        <v>0</v>
      </c>
      <c r="AM519" s="259">
        <v>575.68350324374421</v>
      </c>
      <c r="AN519" s="259">
        <v>191.89450108124805</v>
      </c>
      <c r="AO519" s="262">
        <v>383.78900216249616</v>
      </c>
      <c r="AP519" s="247"/>
      <c r="AQ519" s="263">
        <v>383.78900215865826</v>
      </c>
      <c r="AR519" s="264">
        <v>0</v>
      </c>
      <c r="AS519" s="264">
        <v>0</v>
      </c>
      <c r="AT519" s="264">
        <v>0</v>
      </c>
      <c r="AU519" s="264">
        <v>0</v>
      </c>
      <c r="AV519" s="264">
        <v>0</v>
      </c>
      <c r="AW519" s="264">
        <v>0</v>
      </c>
      <c r="AX519" s="264">
        <v>0</v>
      </c>
      <c r="AY519" s="264">
        <v>0</v>
      </c>
      <c r="AZ519" s="264">
        <v>0</v>
      </c>
      <c r="BA519" s="264">
        <v>0</v>
      </c>
      <c r="BB519" s="265">
        <v>0</v>
      </c>
    </row>
    <row r="520" spans="2:54" s="213" customFormat="1" ht="13.15" customHeight="1" x14ac:dyDescent="0.2">
      <c r="B520" s="251" t="s">
        <v>718</v>
      </c>
      <c r="C520" s="252"/>
      <c r="D520" s="253"/>
      <c r="E520" s="254" t="s">
        <v>1617</v>
      </c>
      <c r="F520" s="252"/>
      <c r="G520" s="252"/>
      <c r="H520" s="255" t="s">
        <v>1618</v>
      </c>
      <c r="I520" s="256">
        <v>41131</v>
      </c>
      <c r="J520" s="257">
        <v>10</v>
      </c>
      <c r="K520" s="258">
        <v>1121.1161955514365</v>
      </c>
      <c r="L520" s="259">
        <v>0</v>
      </c>
      <c r="M520" s="259">
        <v>0</v>
      </c>
      <c r="N520" s="259">
        <v>0</v>
      </c>
      <c r="O520" s="259">
        <v>1121.1161955514365</v>
      </c>
      <c r="P520" s="259">
        <v>0</v>
      </c>
      <c r="Q520" s="259">
        <v>0</v>
      </c>
      <c r="R520" s="259">
        <v>1121.1161955514365</v>
      </c>
      <c r="S520" s="259">
        <v>373.70539851714545</v>
      </c>
      <c r="T520" s="260">
        <v>747.41079703429102</v>
      </c>
      <c r="U520" s="261">
        <v>0</v>
      </c>
      <c r="V520" s="259">
        <v>0</v>
      </c>
      <c r="W520" s="259">
        <v>0</v>
      </c>
      <c r="X520" s="259">
        <v>0</v>
      </c>
      <c r="Y520" s="259">
        <v>0</v>
      </c>
      <c r="Z520" s="259">
        <v>0</v>
      </c>
      <c r="AA520" s="259">
        <v>0</v>
      </c>
      <c r="AB520" s="259">
        <v>0</v>
      </c>
      <c r="AC520" s="259">
        <v>112.11161955514365</v>
      </c>
      <c r="AD520" s="259">
        <v>-112.11161955514365</v>
      </c>
      <c r="AE520" s="262">
        <v>112.11161955514365</v>
      </c>
      <c r="AF520" s="258">
        <v>1121.1161955514365</v>
      </c>
      <c r="AG520" s="259">
        <v>0</v>
      </c>
      <c r="AH520" s="259">
        <v>0</v>
      </c>
      <c r="AI520" s="259">
        <v>0</v>
      </c>
      <c r="AJ520" s="259">
        <v>1121.1161955514365</v>
      </c>
      <c r="AK520" s="259">
        <v>0</v>
      </c>
      <c r="AL520" s="259">
        <v>0</v>
      </c>
      <c r="AM520" s="259">
        <v>1121.1161955514365</v>
      </c>
      <c r="AN520" s="259">
        <v>261.59377896200181</v>
      </c>
      <c r="AO520" s="262">
        <v>859.52241658943467</v>
      </c>
      <c r="AP520" s="247"/>
      <c r="AQ520" s="263">
        <v>120.38626464696596</v>
      </c>
      <c r="AR520" s="264">
        <v>0</v>
      </c>
      <c r="AS520" s="264">
        <v>71.388525308097172</v>
      </c>
      <c r="AT520" s="264">
        <v>0</v>
      </c>
      <c r="AU520" s="264">
        <v>0</v>
      </c>
      <c r="AV520" s="264">
        <v>0</v>
      </c>
      <c r="AW520" s="264">
        <v>0</v>
      </c>
      <c r="AX520" s="264">
        <v>0</v>
      </c>
      <c r="AY520" s="264">
        <v>0</v>
      </c>
      <c r="AZ520" s="264">
        <v>0</v>
      </c>
      <c r="BA520" s="264">
        <v>614.08121828894286</v>
      </c>
      <c r="BB520" s="265">
        <v>53.66640833683352</v>
      </c>
    </row>
    <row r="521" spans="2:54" s="213" customFormat="1" ht="13.15" customHeight="1" x14ac:dyDescent="0.2">
      <c r="B521" s="251" t="s">
        <v>863</v>
      </c>
      <c r="C521" s="252"/>
      <c r="D521" s="253"/>
      <c r="E521" s="254" t="s">
        <v>1619</v>
      </c>
      <c r="F521" s="252"/>
      <c r="G521" s="252"/>
      <c r="H521" s="255" t="s">
        <v>1620</v>
      </c>
      <c r="I521" s="256">
        <v>41135</v>
      </c>
      <c r="J521" s="257">
        <v>7</v>
      </c>
      <c r="K521" s="258">
        <v>897.03718721038001</v>
      </c>
      <c r="L521" s="259">
        <v>0</v>
      </c>
      <c r="M521" s="259">
        <v>0</v>
      </c>
      <c r="N521" s="259">
        <v>0</v>
      </c>
      <c r="O521" s="259">
        <v>897.03718721038001</v>
      </c>
      <c r="P521" s="259">
        <v>0</v>
      </c>
      <c r="Q521" s="259">
        <v>0</v>
      </c>
      <c r="R521" s="259">
        <v>897.03718721038001</v>
      </c>
      <c r="S521" s="259">
        <v>427.16056533827623</v>
      </c>
      <c r="T521" s="260">
        <v>469.87662187210378</v>
      </c>
      <c r="U521" s="261">
        <v>0</v>
      </c>
      <c r="V521" s="259">
        <v>0</v>
      </c>
      <c r="W521" s="259">
        <v>0</v>
      </c>
      <c r="X521" s="259">
        <v>0</v>
      </c>
      <c r="Y521" s="259">
        <v>0</v>
      </c>
      <c r="Z521" s="259">
        <v>0</v>
      </c>
      <c r="AA521" s="259">
        <v>0</v>
      </c>
      <c r="AB521" s="259">
        <v>0</v>
      </c>
      <c r="AC521" s="259">
        <v>128.14816960148286</v>
      </c>
      <c r="AD521" s="259">
        <v>-128.14816960148286</v>
      </c>
      <c r="AE521" s="262">
        <v>128.14816960148286</v>
      </c>
      <c r="AF521" s="258">
        <v>897.03718721038001</v>
      </c>
      <c r="AG521" s="259">
        <v>0</v>
      </c>
      <c r="AH521" s="259">
        <v>0</v>
      </c>
      <c r="AI521" s="259">
        <v>0</v>
      </c>
      <c r="AJ521" s="259">
        <v>897.03718721038001</v>
      </c>
      <c r="AK521" s="259">
        <v>0</v>
      </c>
      <c r="AL521" s="259">
        <v>0</v>
      </c>
      <c r="AM521" s="259">
        <v>897.03718721038001</v>
      </c>
      <c r="AN521" s="259">
        <v>299.01239573679334</v>
      </c>
      <c r="AO521" s="262">
        <v>598.02479147358667</v>
      </c>
      <c r="AP521" s="247"/>
      <c r="AQ521" s="263">
        <v>0</v>
      </c>
      <c r="AR521" s="264">
        <v>0</v>
      </c>
      <c r="AS521" s="264">
        <v>0</v>
      </c>
      <c r="AT521" s="264">
        <v>0</v>
      </c>
      <c r="AU521" s="264">
        <v>0</v>
      </c>
      <c r="AV521" s="264">
        <v>0</v>
      </c>
      <c r="AW521" s="264">
        <v>0</v>
      </c>
      <c r="AX521" s="264">
        <v>0</v>
      </c>
      <c r="AY521" s="264">
        <v>0</v>
      </c>
      <c r="AZ521" s="264">
        <v>0</v>
      </c>
      <c r="BA521" s="264">
        <v>598.02479146760641</v>
      </c>
      <c r="BB521" s="265">
        <v>0</v>
      </c>
    </row>
    <row r="522" spans="2:54" s="213" customFormat="1" ht="13.15" customHeight="1" x14ac:dyDescent="0.2">
      <c r="B522" s="251" t="s">
        <v>863</v>
      </c>
      <c r="C522" s="252"/>
      <c r="D522" s="253"/>
      <c r="E522" s="254" t="s">
        <v>1621</v>
      </c>
      <c r="F522" s="252"/>
      <c r="G522" s="252"/>
      <c r="H522" s="255" t="s">
        <v>1622</v>
      </c>
      <c r="I522" s="256">
        <v>41135</v>
      </c>
      <c r="J522" s="257">
        <v>7</v>
      </c>
      <c r="K522" s="258">
        <v>897.03718721038001</v>
      </c>
      <c r="L522" s="259">
        <v>0</v>
      </c>
      <c r="M522" s="259">
        <v>0</v>
      </c>
      <c r="N522" s="259">
        <v>0</v>
      </c>
      <c r="O522" s="259">
        <v>897.03718721038001</v>
      </c>
      <c r="P522" s="259">
        <v>0</v>
      </c>
      <c r="Q522" s="259">
        <v>0</v>
      </c>
      <c r="R522" s="259">
        <v>897.03718721038001</v>
      </c>
      <c r="S522" s="259">
        <v>427.16056533827623</v>
      </c>
      <c r="T522" s="260">
        <v>469.87662187210378</v>
      </c>
      <c r="U522" s="261">
        <v>0</v>
      </c>
      <c r="V522" s="259">
        <v>0</v>
      </c>
      <c r="W522" s="259">
        <v>0</v>
      </c>
      <c r="X522" s="259">
        <v>0</v>
      </c>
      <c r="Y522" s="259">
        <v>0</v>
      </c>
      <c r="Z522" s="259">
        <v>0</v>
      </c>
      <c r="AA522" s="259">
        <v>0</v>
      </c>
      <c r="AB522" s="259">
        <v>0</v>
      </c>
      <c r="AC522" s="259">
        <v>128.14816960148286</v>
      </c>
      <c r="AD522" s="259">
        <v>-128.14816960148286</v>
      </c>
      <c r="AE522" s="262">
        <v>128.14816960148286</v>
      </c>
      <c r="AF522" s="258">
        <v>897.03718721038001</v>
      </c>
      <c r="AG522" s="259">
        <v>0</v>
      </c>
      <c r="AH522" s="259">
        <v>0</v>
      </c>
      <c r="AI522" s="259">
        <v>0</v>
      </c>
      <c r="AJ522" s="259">
        <v>897.03718721038001</v>
      </c>
      <c r="AK522" s="259">
        <v>0</v>
      </c>
      <c r="AL522" s="259">
        <v>0</v>
      </c>
      <c r="AM522" s="259">
        <v>897.03718721038001</v>
      </c>
      <c r="AN522" s="259">
        <v>299.01239573679334</v>
      </c>
      <c r="AO522" s="262">
        <v>598.02479147358667</v>
      </c>
      <c r="AP522" s="247"/>
      <c r="AQ522" s="263">
        <v>0</v>
      </c>
      <c r="AR522" s="264">
        <v>0</v>
      </c>
      <c r="AS522" s="264">
        <v>0</v>
      </c>
      <c r="AT522" s="264">
        <v>0</v>
      </c>
      <c r="AU522" s="264">
        <v>0</v>
      </c>
      <c r="AV522" s="264">
        <v>0</v>
      </c>
      <c r="AW522" s="264">
        <v>0</v>
      </c>
      <c r="AX522" s="264">
        <v>0</v>
      </c>
      <c r="AY522" s="264">
        <v>0</v>
      </c>
      <c r="AZ522" s="264">
        <v>0</v>
      </c>
      <c r="BA522" s="264">
        <v>598.02479146760641</v>
      </c>
      <c r="BB522" s="265">
        <v>0</v>
      </c>
    </row>
    <row r="523" spans="2:54" s="213" customFormat="1" ht="13.15" customHeight="1" x14ac:dyDescent="0.2">
      <c r="B523" s="251" t="s">
        <v>718</v>
      </c>
      <c r="C523" s="252"/>
      <c r="D523" s="253"/>
      <c r="E523" s="254" t="s">
        <v>1623</v>
      </c>
      <c r="F523" s="252"/>
      <c r="G523" s="252"/>
      <c r="H523" s="255" t="s">
        <v>1624</v>
      </c>
      <c r="I523" s="256">
        <v>41156</v>
      </c>
      <c r="J523" s="257">
        <v>10</v>
      </c>
      <c r="K523" s="258">
        <v>1839.9443929564413</v>
      </c>
      <c r="L523" s="259">
        <v>0</v>
      </c>
      <c r="M523" s="259">
        <v>0</v>
      </c>
      <c r="N523" s="259">
        <v>0</v>
      </c>
      <c r="O523" s="259">
        <v>1839.9443929564413</v>
      </c>
      <c r="P523" s="259">
        <v>0</v>
      </c>
      <c r="Q523" s="259">
        <v>0</v>
      </c>
      <c r="R523" s="259">
        <v>1839.9443929564413</v>
      </c>
      <c r="S523" s="259">
        <v>597.98192771084348</v>
      </c>
      <c r="T523" s="260">
        <v>1241.9624652455977</v>
      </c>
      <c r="U523" s="261">
        <v>0</v>
      </c>
      <c r="V523" s="259">
        <v>0</v>
      </c>
      <c r="W523" s="259">
        <v>0</v>
      </c>
      <c r="X523" s="259">
        <v>0</v>
      </c>
      <c r="Y523" s="259">
        <v>0</v>
      </c>
      <c r="Z523" s="259">
        <v>0</v>
      </c>
      <c r="AA523" s="259">
        <v>0</v>
      </c>
      <c r="AB523" s="259">
        <v>0</v>
      </c>
      <c r="AC523" s="259">
        <v>183.99443929564413</v>
      </c>
      <c r="AD523" s="259">
        <v>-183.99443929564413</v>
      </c>
      <c r="AE523" s="262">
        <v>183.99443929564413</v>
      </c>
      <c r="AF523" s="258">
        <v>1839.9443929564413</v>
      </c>
      <c r="AG523" s="259">
        <v>0</v>
      </c>
      <c r="AH523" s="259">
        <v>0</v>
      </c>
      <c r="AI523" s="259">
        <v>0</v>
      </c>
      <c r="AJ523" s="259">
        <v>1839.9443929564413</v>
      </c>
      <c r="AK523" s="259">
        <v>0</v>
      </c>
      <c r="AL523" s="259">
        <v>0</v>
      </c>
      <c r="AM523" s="259">
        <v>1839.9443929564413</v>
      </c>
      <c r="AN523" s="259">
        <v>413.98748841519932</v>
      </c>
      <c r="AO523" s="262">
        <v>1425.956904541242</v>
      </c>
      <c r="AP523" s="247"/>
      <c r="AQ523" s="263">
        <v>0</v>
      </c>
      <c r="AR523" s="264">
        <v>0</v>
      </c>
      <c r="AS523" s="264">
        <v>0</v>
      </c>
      <c r="AT523" s="264">
        <v>0</v>
      </c>
      <c r="AU523" s="264">
        <v>0</v>
      </c>
      <c r="AV523" s="264">
        <v>0</v>
      </c>
      <c r="AW523" s="264">
        <v>0</v>
      </c>
      <c r="AX523" s="264">
        <v>0</v>
      </c>
      <c r="AY523" s="264">
        <v>0</v>
      </c>
      <c r="AZ523" s="264">
        <v>0</v>
      </c>
      <c r="BA523" s="264">
        <v>1425.9569045269825</v>
      </c>
      <c r="BB523" s="265">
        <v>0</v>
      </c>
    </row>
    <row r="524" spans="2:54" s="213" customFormat="1" ht="13.15" customHeight="1" x14ac:dyDescent="0.2">
      <c r="B524" s="251" t="s">
        <v>718</v>
      </c>
      <c r="C524" s="252"/>
      <c r="D524" s="253"/>
      <c r="E524" s="254" t="s">
        <v>1625</v>
      </c>
      <c r="F524" s="252"/>
      <c r="G524" s="252"/>
      <c r="H524" s="255" t="s">
        <v>1626</v>
      </c>
      <c r="I524" s="256">
        <v>41156</v>
      </c>
      <c r="J524" s="257">
        <v>10</v>
      </c>
      <c r="K524" s="258">
        <v>1821.9705746061168</v>
      </c>
      <c r="L524" s="259">
        <v>0</v>
      </c>
      <c r="M524" s="259">
        <v>0</v>
      </c>
      <c r="N524" s="259">
        <v>0</v>
      </c>
      <c r="O524" s="259">
        <v>1821.9705746061168</v>
      </c>
      <c r="P524" s="259">
        <v>0</v>
      </c>
      <c r="Q524" s="259">
        <v>0</v>
      </c>
      <c r="R524" s="259">
        <v>1821.9705746061168</v>
      </c>
      <c r="S524" s="259">
        <v>592.14043674698792</v>
      </c>
      <c r="T524" s="260">
        <v>1229.8301378591289</v>
      </c>
      <c r="U524" s="261">
        <v>0</v>
      </c>
      <c r="V524" s="259">
        <v>0</v>
      </c>
      <c r="W524" s="259">
        <v>0</v>
      </c>
      <c r="X524" s="259">
        <v>0</v>
      </c>
      <c r="Y524" s="259">
        <v>0</v>
      </c>
      <c r="Z524" s="259">
        <v>0</v>
      </c>
      <c r="AA524" s="259">
        <v>0</v>
      </c>
      <c r="AB524" s="259">
        <v>0</v>
      </c>
      <c r="AC524" s="259">
        <v>182.19705746061169</v>
      </c>
      <c r="AD524" s="259">
        <v>-182.19705746061169</v>
      </c>
      <c r="AE524" s="262">
        <v>182.19705746061169</v>
      </c>
      <c r="AF524" s="258">
        <v>1821.9705746061168</v>
      </c>
      <c r="AG524" s="259">
        <v>0</v>
      </c>
      <c r="AH524" s="259">
        <v>0</v>
      </c>
      <c r="AI524" s="259">
        <v>0</v>
      </c>
      <c r="AJ524" s="259">
        <v>1821.9705746061168</v>
      </c>
      <c r="AK524" s="259">
        <v>0</v>
      </c>
      <c r="AL524" s="259">
        <v>0</v>
      </c>
      <c r="AM524" s="259">
        <v>1821.9705746061168</v>
      </c>
      <c r="AN524" s="259">
        <v>409.94337928637623</v>
      </c>
      <c r="AO524" s="262">
        <v>1412.0271953197405</v>
      </c>
      <c r="AP524" s="247"/>
      <c r="AQ524" s="263">
        <v>0</v>
      </c>
      <c r="AR524" s="264">
        <v>0</v>
      </c>
      <c r="AS524" s="264">
        <v>0</v>
      </c>
      <c r="AT524" s="264">
        <v>0</v>
      </c>
      <c r="AU524" s="264">
        <v>0</v>
      </c>
      <c r="AV524" s="264">
        <v>0</v>
      </c>
      <c r="AW524" s="264">
        <v>0</v>
      </c>
      <c r="AX524" s="264">
        <v>0</v>
      </c>
      <c r="AY524" s="264">
        <v>0</v>
      </c>
      <c r="AZ524" s="264">
        <v>0</v>
      </c>
      <c r="BA524" s="264">
        <v>1412.0271953056201</v>
      </c>
      <c r="BB524" s="265">
        <v>0</v>
      </c>
    </row>
    <row r="525" spans="2:54" s="213" customFormat="1" ht="13.15" customHeight="1" x14ac:dyDescent="0.2">
      <c r="B525" s="251" t="s">
        <v>718</v>
      </c>
      <c r="C525" s="252"/>
      <c r="D525" s="253"/>
      <c r="E525" s="254" t="s">
        <v>1627</v>
      </c>
      <c r="F525" s="252"/>
      <c r="G525" s="252"/>
      <c r="H525" s="255" t="s">
        <v>1628</v>
      </c>
      <c r="I525" s="256">
        <v>41156</v>
      </c>
      <c r="J525" s="257">
        <v>10</v>
      </c>
      <c r="K525" s="258">
        <v>1168.2084105653385</v>
      </c>
      <c r="L525" s="259">
        <v>0</v>
      </c>
      <c r="M525" s="259">
        <v>0</v>
      </c>
      <c r="N525" s="259">
        <v>0</v>
      </c>
      <c r="O525" s="259">
        <v>1168.2084105653385</v>
      </c>
      <c r="P525" s="259">
        <v>0</v>
      </c>
      <c r="Q525" s="259">
        <v>0</v>
      </c>
      <c r="R525" s="259">
        <v>1168.2084105653385</v>
      </c>
      <c r="S525" s="259">
        <v>379.66773343373495</v>
      </c>
      <c r="T525" s="260">
        <v>788.5406771316035</v>
      </c>
      <c r="U525" s="261">
        <v>0</v>
      </c>
      <c r="V525" s="259">
        <v>0</v>
      </c>
      <c r="W525" s="259">
        <v>0</v>
      </c>
      <c r="X525" s="259">
        <v>0</v>
      </c>
      <c r="Y525" s="259">
        <v>0</v>
      </c>
      <c r="Z525" s="259">
        <v>0</v>
      </c>
      <c r="AA525" s="259">
        <v>0</v>
      </c>
      <c r="AB525" s="259">
        <v>0</v>
      </c>
      <c r="AC525" s="259">
        <v>116.82084105653385</v>
      </c>
      <c r="AD525" s="259">
        <v>-116.82084105653385</v>
      </c>
      <c r="AE525" s="262">
        <v>116.82084105653385</v>
      </c>
      <c r="AF525" s="258">
        <v>1168.2084105653385</v>
      </c>
      <c r="AG525" s="259">
        <v>0</v>
      </c>
      <c r="AH525" s="259">
        <v>0</v>
      </c>
      <c r="AI525" s="259">
        <v>0</v>
      </c>
      <c r="AJ525" s="259">
        <v>1168.2084105653385</v>
      </c>
      <c r="AK525" s="259">
        <v>0</v>
      </c>
      <c r="AL525" s="259">
        <v>0</v>
      </c>
      <c r="AM525" s="259">
        <v>1168.2084105653385</v>
      </c>
      <c r="AN525" s="259">
        <v>262.84689237720113</v>
      </c>
      <c r="AO525" s="262">
        <v>905.36151818813732</v>
      </c>
      <c r="AP525" s="247"/>
      <c r="AQ525" s="263">
        <v>0</v>
      </c>
      <c r="AR525" s="264">
        <v>0</v>
      </c>
      <c r="AS525" s="264">
        <v>0</v>
      </c>
      <c r="AT525" s="264">
        <v>0</v>
      </c>
      <c r="AU525" s="264">
        <v>0</v>
      </c>
      <c r="AV525" s="264">
        <v>0</v>
      </c>
      <c r="AW525" s="264">
        <v>0</v>
      </c>
      <c r="AX525" s="264">
        <v>0</v>
      </c>
      <c r="AY525" s="264">
        <v>0</v>
      </c>
      <c r="AZ525" s="264">
        <v>0</v>
      </c>
      <c r="BA525" s="264">
        <v>905.36151817908376</v>
      </c>
      <c r="BB525" s="265">
        <v>0</v>
      </c>
    </row>
    <row r="526" spans="2:54" s="213" customFormat="1" ht="13.15" customHeight="1" x14ac:dyDescent="0.2">
      <c r="B526" s="251" t="s">
        <v>718</v>
      </c>
      <c r="C526" s="252"/>
      <c r="D526" s="253"/>
      <c r="E526" s="254" t="s">
        <v>1629</v>
      </c>
      <c r="F526" s="252"/>
      <c r="G526" s="252"/>
      <c r="H526" s="255" t="s">
        <v>1630</v>
      </c>
      <c r="I526" s="256">
        <v>41156</v>
      </c>
      <c r="J526" s="257">
        <v>10</v>
      </c>
      <c r="K526" s="258">
        <v>1156.1254633920296</v>
      </c>
      <c r="L526" s="259">
        <v>0</v>
      </c>
      <c r="M526" s="259">
        <v>0</v>
      </c>
      <c r="N526" s="259">
        <v>0</v>
      </c>
      <c r="O526" s="259">
        <v>1156.1254633920296</v>
      </c>
      <c r="P526" s="259">
        <v>0</v>
      </c>
      <c r="Q526" s="259">
        <v>0</v>
      </c>
      <c r="R526" s="259">
        <v>1156.1254633920296</v>
      </c>
      <c r="S526" s="259">
        <v>375.7407756024096</v>
      </c>
      <c r="T526" s="260">
        <v>780.38468778961999</v>
      </c>
      <c r="U526" s="261">
        <v>0</v>
      </c>
      <c r="V526" s="259">
        <v>0</v>
      </c>
      <c r="W526" s="259">
        <v>0</v>
      </c>
      <c r="X526" s="259">
        <v>0</v>
      </c>
      <c r="Y526" s="259">
        <v>0</v>
      </c>
      <c r="Z526" s="259">
        <v>0</v>
      </c>
      <c r="AA526" s="259">
        <v>0</v>
      </c>
      <c r="AB526" s="259">
        <v>0</v>
      </c>
      <c r="AC526" s="259">
        <v>115.61254633920296</v>
      </c>
      <c r="AD526" s="259">
        <v>-115.61254633920296</v>
      </c>
      <c r="AE526" s="262">
        <v>115.61254633920296</v>
      </c>
      <c r="AF526" s="258">
        <v>1156.1254633920296</v>
      </c>
      <c r="AG526" s="259">
        <v>0</v>
      </c>
      <c r="AH526" s="259">
        <v>0</v>
      </c>
      <c r="AI526" s="259">
        <v>0</v>
      </c>
      <c r="AJ526" s="259">
        <v>1156.1254633920296</v>
      </c>
      <c r="AK526" s="259">
        <v>0</v>
      </c>
      <c r="AL526" s="259">
        <v>0</v>
      </c>
      <c r="AM526" s="259">
        <v>1156.1254633920296</v>
      </c>
      <c r="AN526" s="259">
        <v>260.12822926320666</v>
      </c>
      <c r="AO526" s="262">
        <v>895.99723412882292</v>
      </c>
      <c r="AP526" s="247"/>
      <c r="AQ526" s="263">
        <v>0</v>
      </c>
      <c r="AR526" s="264">
        <v>0</v>
      </c>
      <c r="AS526" s="264">
        <v>0</v>
      </c>
      <c r="AT526" s="264">
        <v>0</v>
      </c>
      <c r="AU526" s="264">
        <v>0</v>
      </c>
      <c r="AV526" s="264">
        <v>0</v>
      </c>
      <c r="AW526" s="264">
        <v>0</v>
      </c>
      <c r="AX526" s="264">
        <v>0</v>
      </c>
      <c r="AY526" s="264">
        <v>0</v>
      </c>
      <c r="AZ526" s="264">
        <v>0</v>
      </c>
      <c r="BA526" s="264">
        <v>895.99723411986292</v>
      </c>
      <c r="BB526" s="265">
        <v>0</v>
      </c>
    </row>
    <row r="527" spans="2:54" s="213" customFormat="1" ht="13.15" customHeight="1" x14ac:dyDescent="0.2">
      <c r="B527" s="251" t="s">
        <v>718</v>
      </c>
      <c r="C527" s="252"/>
      <c r="D527" s="253"/>
      <c r="E527" s="254" t="s">
        <v>1631</v>
      </c>
      <c r="F527" s="252"/>
      <c r="G527" s="252"/>
      <c r="H527" s="255" t="s">
        <v>1632</v>
      </c>
      <c r="I527" s="256">
        <v>41156</v>
      </c>
      <c r="J527" s="257">
        <v>10</v>
      </c>
      <c r="K527" s="258">
        <v>1163.1429564411492</v>
      </c>
      <c r="L527" s="259">
        <v>0</v>
      </c>
      <c r="M527" s="259">
        <v>0</v>
      </c>
      <c r="N527" s="259">
        <v>0</v>
      </c>
      <c r="O527" s="259">
        <v>1163.1429564411492</v>
      </c>
      <c r="P527" s="259">
        <v>0</v>
      </c>
      <c r="Q527" s="259">
        <v>0</v>
      </c>
      <c r="R527" s="259">
        <v>1163.1429564411492</v>
      </c>
      <c r="S527" s="259">
        <v>378.02146084337346</v>
      </c>
      <c r="T527" s="260">
        <v>785.12149559777572</v>
      </c>
      <c r="U527" s="261">
        <v>0</v>
      </c>
      <c r="V527" s="259">
        <v>0</v>
      </c>
      <c r="W527" s="259">
        <v>0</v>
      </c>
      <c r="X527" s="259">
        <v>0</v>
      </c>
      <c r="Y527" s="259">
        <v>0</v>
      </c>
      <c r="Z527" s="259">
        <v>0</v>
      </c>
      <c r="AA527" s="259">
        <v>0</v>
      </c>
      <c r="AB527" s="259">
        <v>0</v>
      </c>
      <c r="AC527" s="259">
        <v>116.31429564411492</v>
      </c>
      <c r="AD527" s="259">
        <v>-116.31429564411492</v>
      </c>
      <c r="AE527" s="262">
        <v>116.31429564411492</v>
      </c>
      <c r="AF527" s="258">
        <v>1163.1429564411492</v>
      </c>
      <c r="AG527" s="259">
        <v>0</v>
      </c>
      <c r="AH527" s="259">
        <v>0</v>
      </c>
      <c r="AI527" s="259">
        <v>0</v>
      </c>
      <c r="AJ527" s="259">
        <v>1163.1429564411492</v>
      </c>
      <c r="AK527" s="259">
        <v>0</v>
      </c>
      <c r="AL527" s="259">
        <v>0</v>
      </c>
      <c r="AM527" s="259">
        <v>1163.1429564411492</v>
      </c>
      <c r="AN527" s="259">
        <v>261.70716519925855</v>
      </c>
      <c r="AO527" s="262">
        <v>901.43579124189068</v>
      </c>
      <c r="AP527" s="247"/>
      <c r="AQ527" s="263">
        <v>0</v>
      </c>
      <c r="AR527" s="264">
        <v>0</v>
      </c>
      <c r="AS527" s="264">
        <v>0</v>
      </c>
      <c r="AT527" s="264">
        <v>0</v>
      </c>
      <c r="AU527" s="264">
        <v>0</v>
      </c>
      <c r="AV527" s="264">
        <v>0</v>
      </c>
      <c r="AW527" s="264">
        <v>0</v>
      </c>
      <c r="AX527" s="264">
        <v>0</v>
      </c>
      <c r="AY527" s="264">
        <v>0</v>
      </c>
      <c r="AZ527" s="264">
        <v>0</v>
      </c>
      <c r="BA527" s="264">
        <v>901.43579123287634</v>
      </c>
      <c r="BB527" s="265">
        <v>0</v>
      </c>
    </row>
    <row r="528" spans="2:54" s="213" customFormat="1" ht="13.15" customHeight="1" x14ac:dyDescent="0.2">
      <c r="B528" s="251" t="s">
        <v>718</v>
      </c>
      <c r="C528" s="252"/>
      <c r="D528" s="253"/>
      <c r="E528" s="254" t="s">
        <v>1633</v>
      </c>
      <c r="F528" s="252"/>
      <c r="G528" s="252"/>
      <c r="H528" s="255" t="s">
        <v>1634</v>
      </c>
      <c r="I528" s="256">
        <v>41156</v>
      </c>
      <c r="J528" s="257">
        <v>10</v>
      </c>
      <c r="K528" s="258">
        <v>1180.1726135310473</v>
      </c>
      <c r="L528" s="259">
        <v>0</v>
      </c>
      <c r="M528" s="259">
        <v>0</v>
      </c>
      <c r="N528" s="259">
        <v>0</v>
      </c>
      <c r="O528" s="259">
        <v>1180.1726135310473</v>
      </c>
      <c r="P528" s="259">
        <v>0</v>
      </c>
      <c r="Q528" s="259">
        <v>0</v>
      </c>
      <c r="R528" s="259">
        <v>1180.1726135310473</v>
      </c>
      <c r="S528" s="259">
        <v>383.55609939759029</v>
      </c>
      <c r="T528" s="260">
        <v>796.61651413345703</v>
      </c>
      <c r="U528" s="261">
        <v>0</v>
      </c>
      <c r="V528" s="259">
        <v>0</v>
      </c>
      <c r="W528" s="259">
        <v>0</v>
      </c>
      <c r="X528" s="259">
        <v>0</v>
      </c>
      <c r="Y528" s="259">
        <v>0</v>
      </c>
      <c r="Z528" s="259">
        <v>0</v>
      </c>
      <c r="AA528" s="259">
        <v>0</v>
      </c>
      <c r="AB528" s="259">
        <v>0</v>
      </c>
      <c r="AC528" s="259">
        <v>118.01726135310473</v>
      </c>
      <c r="AD528" s="259">
        <v>-118.01726135310473</v>
      </c>
      <c r="AE528" s="262">
        <v>118.01726135310473</v>
      </c>
      <c r="AF528" s="258">
        <v>1180.1726135310473</v>
      </c>
      <c r="AG528" s="259">
        <v>0</v>
      </c>
      <c r="AH528" s="259">
        <v>0</v>
      </c>
      <c r="AI528" s="259">
        <v>0</v>
      </c>
      <c r="AJ528" s="259">
        <v>1180.1726135310473</v>
      </c>
      <c r="AK528" s="259">
        <v>0</v>
      </c>
      <c r="AL528" s="259">
        <v>0</v>
      </c>
      <c r="AM528" s="259">
        <v>1180.1726135310473</v>
      </c>
      <c r="AN528" s="259">
        <v>265.53883804448554</v>
      </c>
      <c r="AO528" s="262">
        <v>914.63377548656172</v>
      </c>
      <c r="AP528" s="247"/>
      <c r="AQ528" s="263">
        <v>0</v>
      </c>
      <c r="AR528" s="264">
        <v>0</v>
      </c>
      <c r="AS528" s="264">
        <v>0</v>
      </c>
      <c r="AT528" s="264">
        <v>0</v>
      </c>
      <c r="AU528" s="264">
        <v>0</v>
      </c>
      <c r="AV528" s="264">
        <v>0</v>
      </c>
      <c r="AW528" s="264">
        <v>0</v>
      </c>
      <c r="AX528" s="264">
        <v>0</v>
      </c>
      <c r="AY528" s="264">
        <v>0</v>
      </c>
      <c r="AZ528" s="264">
        <v>0</v>
      </c>
      <c r="BA528" s="264">
        <v>914.63377547741538</v>
      </c>
      <c r="BB528" s="265">
        <v>0</v>
      </c>
    </row>
    <row r="529" spans="2:54" s="213" customFormat="1" ht="13.15" customHeight="1" x14ac:dyDescent="0.2">
      <c r="B529" s="251" t="s">
        <v>863</v>
      </c>
      <c r="C529" s="252"/>
      <c r="D529" s="253"/>
      <c r="E529" s="254" t="s">
        <v>1635</v>
      </c>
      <c r="F529" s="252"/>
      <c r="G529" s="252"/>
      <c r="H529" s="255" t="s">
        <v>1636</v>
      </c>
      <c r="I529" s="256">
        <v>41166</v>
      </c>
      <c r="J529" s="257">
        <v>7</v>
      </c>
      <c r="K529" s="258">
        <v>926.10055607043557</v>
      </c>
      <c r="L529" s="259">
        <v>0</v>
      </c>
      <c r="M529" s="259">
        <v>0</v>
      </c>
      <c r="N529" s="259">
        <v>0</v>
      </c>
      <c r="O529" s="259">
        <v>926.10055607043557</v>
      </c>
      <c r="P529" s="259">
        <v>0</v>
      </c>
      <c r="Q529" s="259">
        <v>0</v>
      </c>
      <c r="R529" s="259">
        <v>926.10055607043557</v>
      </c>
      <c r="S529" s="259">
        <v>429.97525817555936</v>
      </c>
      <c r="T529" s="260">
        <v>496.12529789487621</v>
      </c>
      <c r="U529" s="261">
        <v>0</v>
      </c>
      <c r="V529" s="259">
        <v>0</v>
      </c>
      <c r="W529" s="259">
        <v>0</v>
      </c>
      <c r="X529" s="259">
        <v>0</v>
      </c>
      <c r="Y529" s="259">
        <v>0</v>
      </c>
      <c r="Z529" s="259">
        <v>0</v>
      </c>
      <c r="AA529" s="259">
        <v>0</v>
      </c>
      <c r="AB529" s="259">
        <v>0</v>
      </c>
      <c r="AC529" s="259">
        <v>132.30007943863365</v>
      </c>
      <c r="AD529" s="259">
        <v>-132.30007943863365</v>
      </c>
      <c r="AE529" s="262">
        <v>132.30007943863365</v>
      </c>
      <c r="AF529" s="258">
        <v>926.10055607043557</v>
      </c>
      <c r="AG529" s="259">
        <v>0</v>
      </c>
      <c r="AH529" s="259">
        <v>0</v>
      </c>
      <c r="AI529" s="259">
        <v>0</v>
      </c>
      <c r="AJ529" s="259">
        <v>926.10055607043557</v>
      </c>
      <c r="AK529" s="259">
        <v>0</v>
      </c>
      <c r="AL529" s="259">
        <v>0</v>
      </c>
      <c r="AM529" s="259">
        <v>926.10055607043557</v>
      </c>
      <c r="AN529" s="259">
        <v>297.67517873692572</v>
      </c>
      <c r="AO529" s="262">
        <v>628.42537733350991</v>
      </c>
      <c r="AP529" s="247"/>
      <c r="AQ529" s="263">
        <v>0</v>
      </c>
      <c r="AR529" s="264">
        <v>0</v>
      </c>
      <c r="AS529" s="264">
        <v>0</v>
      </c>
      <c r="AT529" s="264">
        <v>0</v>
      </c>
      <c r="AU529" s="264">
        <v>0</v>
      </c>
      <c r="AV529" s="264">
        <v>0</v>
      </c>
      <c r="AW529" s="264">
        <v>0</v>
      </c>
      <c r="AX529" s="264">
        <v>0</v>
      </c>
      <c r="AY529" s="264">
        <v>0</v>
      </c>
      <c r="AZ529" s="264">
        <v>0</v>
      </c>
      <c r="BA529" s="264">
        <v>628.42537732722565</v>
      </c>
      <c r="BB529" s="265">
        <v>0</v>
      </c>
    </row>
    <row r="530" spans="2:54" s="213" customFormat="1" ht="13.15" customHeight="1" x14ac:dyDescent="0.2">
      <c r="B530" s="251" t="s">
        <v>863</v>
      </c>
      <c r="C530" s="252"/>
      <c r="D530" s="253"/>
      <c r="E530" s="254" t="s">
        <v>1637</v>
      </c>
      <c r="F530" s="252"/>
      <c r="G530" s="252"/>
      <c r="H530" s="255" t="s">
        <v>1638</v>
      </c>
      <c r="I530" s="256">
        <v>41271</v>
      </c>
      <c r="J530" s="257">
        <v>7</v>
      </c>
      <c r="K530" s="258">
        <v>828.78822984244675</v>
      </c>
      <c r="L530" s="259">
        <v>0</v>
      </c>
      <c r="M530" s="259">
        <v>0</v>
      </c>
      <c r="N530" s="259">
        <v>0</v>
      </c>
      <c r="O530" s="259">
        <v>828.78822984244675</v>
      </c>
      <c r="P530" s="259">
        <v>0</v>
      </c>
      <c r="Q530" s="259">
        <v>0</v>
      </c>
      <c r="R530" s="259">
        <v>828.78822984244675</v>
      </c>
      <c r="S530" s="259">
        <v>355.19495564676288</v>
      </c>
      <c r="T530" s="260">
        <v>473.59327419568388</v>
      </c>
      <c r="U530" s="261">
        <v>0</v>
      </c>
      <c r="V530" s="259">
        <v>0</v>
      </c>
      <c r="W530" s="259">
        <v>0</v>
      </c>
      <c r="X530" s="259">
        <v>0</v>
      </c>
      <c r="Y530" s="259">
        <v>0</v>
      </c>
      <c r="Z530" s="259">
        <v>0</v>
      </c>
      <c r="AA530" s="259">
        <v>0</v>
      </c>
      <c r="AB530" s="259">
        <v>0</v>
      </c>
      <c r="AC530" s="259">
        <v>118.39831854892097</v>
      </c>
      <c r="AD530" s="259">
        <v>-118.39831854892097</v>
      </c>
      <c r="AE530" s="262">
        <v>118.39831854892097</v>
      </c>
      <c r="AF530" s="258">
        <v>828.78822984244675</v>
      </c>
      <c r="AG530" s="259">
        <v>0</v>
      </c>
      <c r="AH530" s="259">
        <v>0</v>
      </c>
      <c r="AI530" s="259">
        <v>0</v>
      </c>
      <c r="AJ530" s="259">
        <v>828.78822984244675</v>
      </c>
      <c r="AK530" s="259">
        <v>0</v>
      </c>
      <c r="AL530" s="259">
        <v>0</v>
      </c>
      <c r="AM530" s="259">
        <v>828.78822984244675</v>
      </c>
      <c r="AN530" s="259">
        <v>236.79663709784191</v>
      </c>
      <c r="AO530" s="262">
        <v>591.99159274460487</v>
      </c>
      <c r="AP530" s="247"/>
      <c r="AQ530" s="263">
        <v>0</v>
      </c>
      <c r="AR530" s="264">
        <v>0</v>
      </c>
      <c r="AS530" s="264">
        <v>0</v>
      </c>
      <c r="AT530" s="264">
        <v>0</v>
      </c>
      <c r="AU530" s="264">
        <v>0</v>
      </c>
      <c r="AV530" s="264">
        <v>0</v>
      </c>
      <c r="AW530" s="264">
        <v>0</v>
      </c>
      <c r="AX530" s="264">
        <v>0</v>
      </c>
      <c r="AY530" s="264">
        <v>0</v>
      </c>
      <c r="AZ530" s="264">
        <v>0</v>
      </c>
      <c r="BA530" s="264">
        <v>591.99159273868497</v>
      </c>
      <c r="BB530" s="265">
        <v>0</v>
      </c>
    </row>
    <row r="531" spans="2:54" s="213" customFormat="1" ht="13.15" customHeight="1" x14ac:dyDescent="0.2">
      <c r="B531" s="251" t="s">
        <v>1402</v>
      </c>
      <c r="C531" s="252"/>
      <c r="D531" s="253"/>
      <c r="E531" s="254" t="s">
        <v>1639</v>
      </c>
      <c r="F531" s="252"/>
      <c r="G531" s="252"/>
      <c r="H531" s="255" t="s">
        <v>1640</v>
      </c>
      <c r="I531" s="256">
        <v>41299</v>
      </c>
      <c r="J531" s="257">
        <v>7</v>
      </c>
      <c r="K531" s="258">
        <v>1114.7532437442076</v>
      </c>
      <c r="L531" s="259">
        <v>0</v>
      </c>
      <c r="M531" s="259">
        <v>0</v>
      </c>
      <c r="N531" s="259">
        <v>0</v>
      </c>
      <c r="O531" s="259">
        <v>1114.7532437442076</v>
      </c>
      <c r="P531" s="259">
        <v>0</v>
      </c>
      <c r="Q531" s="259">
        <v>0</v>
      </c>
      <c r="R531" s="259">
        <v>1114.7532437442076</v>
      </c>
      <c r="S531" s="259">
        <v>464.48051822675313</v>
      </c>
      <c r="T531" s="260">
        <v>650.27272551745443</v>
      </c>
      <c r="U531" s="261">
        <v>0</v>
      </c>
      <c r="V531" s="259">
        <v>0</v>
      </c>
      <c r="W531" s="259">
        <v>0</v>
      </c>
      <c r="X531" s="259">
        <v>0</v>
      </c>
      <c r="Y531" s="259">
        <v>0</v>
      </c>
      <c r="Z531" s="259">
        <v>0</v>
      </c>
      <c r="AA531" s="259">
        <v>0</v>
      </c>
      <c r="AB531" s="259">
        <v>0</v>
      </c>
      <c r="AC531" s="259">
        <v>159.25046339202964</v>
      </c>
      <c r="AD531" s="259">
        <v>-159.25046339202964</v>
      </c>
      <c r="AE531" s="262">
        <v>159.25046339202964</v>
      </c>
      <c r="AF531" s="258">
        <v>1114.7532437442076</v>
      </c>
      <c r="AG531" s="259">
        <v>0</v>
      </c>
      <c r="AH531" s="259">
        <v>0</v>
      </c>
      <c r="AI531" s="259">
        <v>0</v>
      </c>
      <c r="AJ531" s="259">
        <v>1114.7532437442076</v>
      </c>
      <c r="AK531" s="259">
        <v>0</v>
      </c>
      <c r="AL531" s="259">
        <v>0</v>
      </c>
      <c r="AM531" s="259">
        <v>1114.7532437442076</v>
      </c>
      <c r="AN531" s="259">
        <v>305.23005483472349</v>
      </c>
      <c r="AO531" s="262">
        <v>809.52318890948413</v>
      </c>
      <c r="AP531" s="247"/>
      <c r="AQ531" s="263">
        <v>0</v>
      </c>
      <c r="AR531" s="264">
        <v>0</v>
      </c>
      <c r="AS531" s="264">
        <v>0</v>
      </c>
      <c r="AT531" s="264">
        <v>0</v>
      </c>
      <c r="AU531" s="264">
        <v>0</v>
      </c>
      <c r="AV531" s="264">
        <v>0</v>
      </c>
      <c r="AW531" s="264">
        <v>0</v>
      </c>
      <c r="AX531" s="264">
        <v>0</v>
      </c>
      <c r="AY531" s="264">
        <v>0</v>
      </c>
      <c r="AZ531" s="264">
        <v>0</v>
      </c>
      <c r="BA531" s="264">
        <v>809.52318890138895</v>
      </c>
      <c r="BB531" s="265">
        <v>0</v>
      </c>
    </row>
    <row r="532" spans="2:54" s="213" customFormat="1" ht="13.15" customHeight="1" x14ac:dyDescent="0.2">
      <c r="B532" s="251" t="s">
        <v>718</v>
      </c>
      <c r="C532" s="252"/>
      <c r="D532" s="253"/>
      <c r="E532" s="254" t="s">
        <v>1641</v>
      </c>
      <c r="F532" s="252"/>
      <c r="G532" s="252"/>
      <c r="H532" s="255" t="s">
        <v>1642</v>
      </c>
      <c r="I532" s="256">
        <v>41351</v>
      </c>
      <c r="J532" s="257">
        <v>10</v>
      </c>
      <c r="K532" s="258">
        <v>1952.0389249304912</v>
      </c>
      <c r="L532" s="259">
        <v>0</v>
      </c>
      <c r="M532" s="259">
        <v>0</v>
      </c>
      <c r="N532" s="259">
        <v>0</v>
      </c>
      <c r="O532" s="259">
        <v>1952.0389249304912</v>
      </c>
      <c r="P532" s="259">
        <v>0</v>
      </c>
      <c r="Q532" s="259">
        <v>0</v>
      </c>
      <c r="R532" s="259">
        <v>1952.0389249304912</v>
      </c>
      <c r="S532" s="259">
        <v>536.81070435588504</v>
      </c>
      <c r="T532" s="260">
        <v>1415.2282205746062</v>
      </c>
      <c r="U532" s="261">
        <v>0</v>
      </c>
      <c r="V532" s="259">
        <v>0</v>
      </c>
      <c r="W532" s="259">
        <v>0</v>
      </c>
      <c r="X532" s="259">
        <v>0</v>
      </c>
      <c r="Y532" s="259">
        <v>0</v>
      </c>
      <c r="Z532" s="259">
        <v>0</v>
      </c>
      <c r="AA532" s="259">
        <v>0</v>
      </c>
      <c r="AB532" s="259">
        <v>0</v>
      </c>
      <c r="AC532" s="259">
        <v>195.20389249304912</v>
      </c>
      <c r="AD532" s="259">
        <v>-195.20389249304912</v>
      </c>
      <c r="AE532" s="262">
        <v>195.20389249304912</v>
      </c>
      <c r="AF532" s="258">
        <v>1952.0389249304912</v>
      </c>
      <c r="AG532" s="259">
        <v>0</v>
      </c>
      <c r="AH532" s="259">
        <v>0</v>
      </c>
      <c r="AI532" s="259">
        <v>0</v>
      </c>
      <c r="AJ532" s="259">
        <v>1952.0389249304912</v>
      </c>
      <c r="AK532" s="259">
        <v>0</v>
      </c>
      <c r="AL532" s="259">
        <v>0</v>
      </c>
      <c r="AM532" s="259">
        <v>1952.0389249304912</v>
      </c>
      <c r="AN532" s="259">
        <v>341.60681186283591</v>
      </c>
      <c r="AO532" s="262">
        <v>1610.4321130676553</v>
      </c>
      <c r="AP532" s="247"/>
      <c r="AQ532" s="263">
        <v>0</v>
      </c>
      <c r="AR532" s="264">
        <v>0</v>
      </c>
      <c r="AS532" s="264">
        <v>0</v>
      </c>
      <c r="AT532" s="264">
        <v>0</v>
      </c>
      <c r="AU532" s="264">
        <v>0</v>
      </c>
      <c r="AV532" s="264">
        <v>0</v>
      </c>
      <c r="AW532" s="264">
        <v>0</v>
      </c>
      <c r="AX532" s="264">
        <v>0</v>
      </c>
      <c r="AY532" s="264">
        <v>0</v>
      </c>
      <c r="AZ532" s="264">
        <v>0</v>
      </c>
      <c r="BA532" s="264">
        <v>1610.4321130515509</v>
      </c>
      <c r="BB532" s="265">
        <v>0</v>
      </c>
    </row>
    <row r="533" spans="2:54" s="213" customFormat="1" ht="13.15" customHeight="1" x14ac:dyDescent="0.2">
      <c r="B533" s="251" t="s">
        <v>863</v>
      </c>
      <c r="C533" s="252"/>
      <c r="D533" s="253"/>
      <c r="E533" s="254" t="s">
        <v>1643</v>
      </c>
      <c r="F533" s="252"/>
      <c r="G533" s="252"/>
      <c r="H533" s="255" t="s">
        <v>1644</v>
      </c>
      <c r="I533" s="256">
        <v>41353</v>
      </c>
      <c r="J533" s="257">
        <v>7</v>
      </c>
      <c r="K533" s="258">
        <v>994.34951343836883</v>
      </c>
      <c r="L533" s="259">
        <v>0</v>
      </c>
      <c r="M533" s="259">
        <v>0</v>
      </c>
      <c r="N533" s="259">
        <v>0</v>
      </c>
      <c r="O533" s="259">
        <v>994.34951343836883</v>
      </c>
      <c r="P533" s="259">
        <v>0</v>
      </c>
      <c r="Q533" s="259">
        <v>0</v>
      </c>
      <c r="R533" s="259">
        <v>994.34951343836883</v>
      </c>
      <c r="S533" s="259">
        <v>390.63730885078775</v>
      </c>
      <c r="T533" s="260">
        <v>603.71220458758103</v>
      </c>
      <c r="U533" s="261">
        <v>0</v>
      </c>
      <c r="V533" s="259">
        <v>0</v>
      </c>
      <c r="W533" s="259">
        <v>0</v>
      </c>
      <c r="X533" s="259">
        <v>0</v>
      </c>
      <c r="Y533" s="259">
        <v>0</v>
      </c>
      <c r="Z533" s="259">
        <v>0</v>
      </c>
      <c r="AA533" s="259">
        <v>0</v>
      </c>
      <c r="AB533" s="259">
        <v>0</v>
      </c>
      <c r="AC533" s="259">
        <v>142.04993049119554</v>
      </c>
      <c r="AD533" s="259">
        <v>-142.04993049119554</v>
      </c>
      <c r="AE533" s="262">
        <v>142.04993049119554</v>
      </c>
      <c r="AF533" s="258">
        <v>994.34951343836883</v>
      </c>
      <c r="AG533" s="259">
        <v>0</v>
      </c>
      <c r="AH533" s="259">
        <v>0</v>
      </c>
      <c r="AI533" s="259">
        <v>0</v>
      </c>
      <c r="AJ533" s="259">
        <v>994.34951343836883</v>
      </c>
      <c r="AK533" s="259">
        <v>0</v>
      </c>
      <c r="AL533" s="259">
        <v>0</v>
      </c>
      <c r="AM533" s="259">
        <v>994.34951343836883</v>
      </c>
      <c r="AN533" s="259">
        <v>248.58737835959221</v>
      </c>
      <c r="AO533" s="262">
        <v>745.76213507877662</v>
      </c>
      <c r="AP533" s="247"/>
      <c r="AQ533" s="263">
        <v>0</v>
      </c>
      <c r="AR533" s="264">
        <v>0</v>
      </c>
      <c r="AS533" s="264">
        <v>0</v>
      </c>
      <c r="AT533" s="264">
        <v>0</v>
      </c>
      <c r="AU533" s="264">
        <v>0</v>
      </c>
      <c r="AV533" s="264">
        <v>0</v>
      </c>
      <c r="AW533" s="264">
        <v>0</v>
      </c>
      <c r="AX533" s="264">
        <v>0</v>
      </c>
      <c r="AY533" s="264">
        <v>0</v>
      </c>
      <c r="AZ533" s="264">
        <v>0</v>
      </c>
      <c r="BA533" s="264">
        <v>745.76213507131899</v>
      </c>
      <c r="BB533" s="265">
        <v>0</v>
      </c>
    </row>
    <row r="534" spans="2:54" s="213" customFormat="1" ht="13.15" customHeight="1" x14ac:dyDescent="0.2">
      <c r="B534" s="251" t="s">
        <v>863</v>
      </c>
      <c r="C534" s="252"/>
      <c r="D534" s="253"/>
      <c r="E534" s="254" t="s">
        <v>1645</v>
      </c>
      <c r="F534" s="252"/>
      <c r="G534" s="252"/>
      <c r="H534" s="255" t="s">
        <v>1646</v>
      </c>
      <c r="I534" s="256">
        <v>41435</v>
      </c>
      <c r="J534" s="257">
        <v>7</v>
      </c>
      <c r="K534" s="258">
        <v>828.78822984244675</v>
      </c>
      <c r="L534" s="259">
        <v>0</v>
      </c>
      <c r="M534" s="259">
        <v>0</v>
      </c>
      <c r="N534" s="259">
        <v>0</v>
      </c>
      <c r="O534" s="259">
        <v>828.78822984244675</v>
      </c>
      <c r="P534" s="259">
        <v>0</v>
      </c>
      <c r="Q534" s="259">
        <v>0</v>
      </c>
      <c r="R534" s="259">
        <v>828.78822984244675</v>
      </c>
      <c r="S534" s="259">
        <v>295.99579637230238</v>
      </c>
      <c r="T534" s="260">
        <v>532.79243347014437</v>
      </c>
      <c r="U534" s="261">
        <v>0</v>
      </c>
      <c r="V534" s="259">
        <v>0</v>
      </c>
      <c r="W534" s="259">
        <v>0</v>
      </c>
      <c r="X534" s="259">
        <v>0</v>
      </c>
      <c r="Y534" s="259">
        <v>0</v>
      </c>
      <c r="Z534" s="259">
        <v>0</v>
      </c>
      <c r="AA534" s="259">
        <v>0</v>
      </c>
      <c r="AB534" s="259">
        <v>0</v>
      </c>
      <c r="AC534" s="259">
        <v>118.39831854892097</v>
      </c>
      <c r="AD534" s="259">
        <v>-118.39831854892097</v>
      </c>
      <c r="AE534" s="262">
        <v>118.39831854892097</v>
      </c>
      <c r="AF534" s="258">
        <v>828.78822984244675</v>
      </c>
      <c r="AG534" s="259">
        <v>0</v>
      </c>
      <c r="AH534" s="259">
        <v>0</v>
      </c>
      <c r="AI534" s="259">
        <v>0</v>
      </c>
      <c r="AJ534" s="259">
        <v>828.78822984244675</v>
      </c>
      <c r="AK534" s="259">
        <v>0</v>
      </c>
      <c r="AL534" s="259">
        <v>0</v>
      </c>
      <c r="AM534" s="259">
        <v>828.78822984244675</v>
      </c>
      <c r="AN534" s="259">
        <v>177.59747782338141</v>
      </c>
      <c r="AO534" s="262">
        <v>651.19075201906537</v>
      </c>
      <c r="AP534" s="247"/>
      <c r="AQ534" s="263">
        <v>0</v>
      </c>
      <c r="AR534" s="264">
        <v>0</v>
      </c>
      <c r="AS534" s="264">
        <v>0</v>
      </c>
      <c r="AT534" s="264">
        <v>0</v>
      </c>
      <c r="AU534" s="264">
        <v>0</v>
      </c>
      <c r="AV534" s="264">
        <v>0</v>
      </c>
      <c r="AW534" s="264">
        <v>0</v>
      </c>
      <c r="AX534" s="264">
        <v>0</v>
      </c>
      <c r="AY534" s="264">
        <v>0</v>
      </c>
      <c r="AZ534" s="264">
        <v>0</v>
      </c>
      <c r="BA534" s="264">
        <v>651.1907520125535</v>
      </c>
      <c r="BB534" s="265">
        <v>0</v>
      </c>
    </row>
    <row r="535" spans="2:54" s="213" customFormat="1" ht="13.15" customHeight="1" x14ac:dyDescent="0.2">
      <c r="B535" s="251" t="s">
        <v>863</v>
      </c>
      <c r="C535" s="252"/>
      <c r="D535" s="253"/>
      <c r="E535" s="254" t="s">
        <v>1647</v>
      </c>
      <c r="F535" s="252"/>
      <c r="G535" s="252"/>
      <c r="H535" s="255" t="s">
        <v>1648</v>
      </c>
      <c r="I535" s="256">
        <v>41435</v>
      </c>
      <c r="J535" s="257">
        <v>7</v>
      </c>
      <c r="K535" s="258">
        <v>828.78822984244675</v>
      </c>
      <c r="L535" s="259">
        <v>0</v>
      </c>
      <c r="M535" s="259">
        <v>0</v>
      </c>
      <c r="N535" s="259">
        <v>0</v>
      </c>
      <c r="O535" s="259">
        <v>828.78822984244675</v>
      </c>
      <c r="P535" s="259">
        <v>0</v>
      </c>
      <c r="Q535" s="259">
        <v>0</v>
      </c>
      <c r="R535" s="259">
        <v>828.78822984244675</v>
      </c>
      <c r="S535" s="259">
        <v>295.99579637230238</v>
      </c>
      <c r="T535" s="260">
        <v>532.79243347014437</v>
      </c>
      <c r="U535" s="261">
        <v>0</v>
      </c>
      <c r="V535" s="259">
        <v>0</v>
      </c>
      <c r="W535" s="259">
        <v>0</v>
      </c>
      <c r="X535" s="259">
        <v>0</v>
      </c>
      <c r="Y535" s="259">
        <v>0</v>
      </c>
      <c r="Z535" s="259">
        <v>0</v>
      </c>
      <c r="AA535" s="259">
        <v>0</v>
      </c>
      <c r="AB535" s="259">
        <v>0</v>
      </c>
      <c r="AC535" s="259">
        <v>118.39831854892097</v>
      </c>
      <c r="AD535" s="259">
        <v>-118.39831854892097</v>
      </c>
      <c r="AE535" s="262">
        <v>118.39831854892097</v>
      </c>
      <c r="AF535" s="258">
        <v>828.78822984244675</v>
      </c>
      <c r="AG535" s="259">
        <v>0</v>
      </c>
      <c r="AH535" s="259">
        <v>0</v>
      </c>
      <c r="AI535" s="259">
        <v>0</v>
      </c>
      <c r="AJ535" s="259">
        <v>828.78822984244675</v>
      </c>
      <c r="AK535" s="259">
        <v>0</v>
      </c>
      <c r="AL535" s="259">
        <v>0</v>
      </c>
      <c r="AM535" s="259">
        <v>828.78822984244675</v>
      </c>
      <c r="AN535" s="259">
        <v>177.59747782338141</v>
      </c>
      <c r="AO535" s="262">
        <v>651.19075201906537</v>
      </c>
      <c r="AP535" s="247"/>
      <c r="AQ535" s="263">
        <v>0</v>
      </c>
      <c r="AR535" s="264">
        <v>0</v>
      </c>
      <c r="AS535" s="264">
        <v>0</v>
      </c>
      <c r="AT535" s="264">
        <v>0</v>
      </c>
      <c r="AU535" s="264">
        <v>0</v>
      </c>
      <c r="AV535" s="264">
        <v>0</v>
      </c>
      <c r="AW535" s="264">
        <v>0</v>
      </c>
      <c r="AX535" s="264">
        <v>0</v>
      </c>
      <c r="AY535" s="264">
        <v>0</v>
      </c>
      <c r="AZ535" s="264">
        <v>0</v>
      </c>
      <c r="BA535" s="264">
        <v>651.1907520125535</v>
      </c>
      <c r="BB535" s="265">
        <v>0</v>
      </c>
    </row>
    <row r="536" spans="2:54" s="213" customFormat="1" ht="13.15" customHeight="1" x14ac:dyDescent="0.2">
      <c r="B536" s="251" t="s">
        <v>1249</v>
      </c>
      <c r="C536" s="252"/>
      <c r="D536" s="253"/>
      <c r="E536" s="254" t="s">
        <v>1649</v>
      </c>
      <c r="F536" s="252"/>
      <c r="G536" s="252"/>
      <c r="H536" s="255" t="s">
        <v>1650</v>
      </c>
      <c r="I536" s="256">
        <v>41442</v>
      </c>
      <c r="J536" s="257">
        <v>27</v>
      </c>
      <c r="K536" s="258">
        <v>1543.6746987951808</v>
      </c>
      <c r="L536" s="259">
        <v>0</v>
      </c>
      <c r="M536" s="259">
        <v>0</v>
      </c>
      <c r="N536" s="259">
        <v>0</v>
      </c>
      <c r="O536" s="259">
        <v>1543.6746987951808</v>
      </c>
      <c r="P536" s="259">
        <v>0</v>
      </c>
      <c r="Q536" s="259">
        <v>0</v>
      </c>
      <c r="R536" s="259">
        <v>1543.6746987951808</v>
      </c>
      <c r="S536" s="259">
        <v>142.93284248103527</v>
      </c>
      <c r="T536" s="260">
        <v>1400.7418563141455</v>
      </c>
      <c r="U536" s="261">
        <v>0</v>
      </c>
      <c r="V536" s="259">
        <v>0</v>
      </c>
      <c r="W536" s="259">
        <v>0</v>
      </c>
      <c r="X536" s="259">
        <v>0</v>
      </c>
      <c r="Y536" s="259">
        <v>0</v>
      </c>
      <c r="Z536" s="259">
        <v>0</v>
      </c>
      <c r="AA536" s="259">
        <v>0</v>
      </c>
      <c r="AB536" s="259">
        <v>0</v>
      </c>
      <c r="AC536" s="259">
        <v>57.173136992414101</v>
      </c>
      <c r="AD536" s="259">
        <v>-57.173136992414101</v>
      </c>
      <c r="AE536" s="262">
        <v>57.173136992414101</v>
      </c>
      <c r="AF536" s="258">
        <v>1543.6746987951808</v>
      </c>
      <c r="AG536" s="259">
        <v>0</v>
      </c>
      <c r="AH536" s="259">
        <v>0</v>
      </c>
      <c r="AI536" s="259">
        <v>0</v>
      </c>
      <c r="AJ536" s="259">
        <v>1543.6746987951808</v>
      </c>
      <c r="AK536" s="259">
        <v>0</v>
      </c>
      <c r="AL536" s="259">
        <v>0</v>
      </c>
      <c r="AM536" s="259">
        <v>1543.6746987951808</v>
      </c>
      <c r="AN536" s="259">
        <v>85.759705488621165</v>
      </c>
      <c r="AO536" s="262">
        <v>1457.9149933065596</v>
      </c>
      <c r="AP536" s="247"/>
      <c r="AQ536" s="263">
        <v>0</v>
      </c>
      <c r="AR536" s="264">
        <v>0</v>
      </c>
      <c r="AS536" s="264">
        <v>0</v>
      </c>
      <c r="AT536" s="264">
        <v>0</v>
      </c>
      <c r="AU536" s="264">
        <v>0</v>
      </c>
      <c r="AV536" s="264">
        <v>0</v>
      </c>
      <c r="AW536" s="264">
        <v>0</v>
      </c>
      <c r="AX536" s="264">
        <v>0</v>
      </c>
      <c r="AY536" s="264">
        <v>0</v>
      </c>
      <c r="AZ536" s="264">
        <v>0</v>
      </c>
      <c r="BA536" s="264">
        <v>1457.9149932919804</v>
      </c>
      <c r="BB536" s="265">
        <v>0</v>
      </c>
    </row>
    <row r="537" spans="2:54" s="213" customFormat="1" ht="13.15" customHeight="1" x14ac:dyDescent="0.2">
      <c r="B537" s="251" t="s">
        <v>863</v>
      </c>
      <c r="C537" s="252"/>
      <c r="D537" s="253"/>
      <c r="E537" s="254" t="s">
        <v>1532</v>
      </c>
      <c r="F537" s="252"/>
      <c r="G537" s="252"/>
      <c r="H537" s="255" t="s">
        <v>1651</v>
      </c>
      <c r="I537" s="256">
        <v>40543</v>
      </c>
      <c r="J537" s="257">
        <v>7</v>
      </c>
      <c r="K537" s="258">
        <v>14415.836422613531</v>
      </c>
      <c r="L537" s="259">
        <v>14415.836422613531</v>
      </c>
      <c r="M537" s="259">
        <v>0</v>
      </c>
      <c r="N537" s="259">
        <v>0</v>
      </c>
      <c r="O537" s="259">
        <v>0</v>
      </c>
      <c r="P537" s="259">
        <v>0</v>
      </c>
      <c r="Q537" s="259">
        <v>0</v>
      </c>
      <c r="R537" s="259">
        <v>0</v>
      </c>
      <c r="S537" s="259">
        <v>0</v>
      </c>
      <c r="T537" s="260">
        <v>0</v>
      </c>
      <c r="U537" s="261">
        <v>0</v>
      </c>
      <c r="V537" s="259">
        <v>0</v>
      </c>
      <c r="W537" s="259">
        <v>0</v>
      </c>
      <c r="X537" s="259">
        <v>0</v>
      </c>
      <c r="Y537" s="259">
        <v>0</v>
      </c>
      <c r="Z537" s="259">
        <v>0</v>
      </c>
      <c r="AA537" s="259">
        <v>0</v>
      </c>
      <c r="AB537" s="259">
        <v>0</v>
      </c>
      <c r="AC537" s="259">
        <v>0</v>
      </c>
      <c r="AD537" s="259">
        <v>0</v>
      </c>
      <c r="AE537" s="262">
        <v>0</v>
      </c>
      <c r="AF537" s="258">
        <v>14415.836422613531</v>
      </c>
      <c r="AG537" s="259">
        <v>14415.836422613531</v>
      </c>
      <c r="AH537" s="259">
        <v>0</v>
      </c>
      <c r="AI537" s="259">
        <v>0</v>
      </c>
      <c r="AJ537" s="259">
        <v>0</v>
      </c>
      <c r="AK537" s="259">
        <v>0</v>
      </c>
      <c r="AL537" s="259">
        <v>0</v>
      </c>
      <c r="AM537" s="259">
        <v>0</v>
      </c>
      <c r="AN537" s="259">
        <v>0</v>
      </c>
      <c r="AO537" s="262">
        <v>0</v>
      </c>
      <c r="AP537" s="247"/>
      <c r="AQ537" s="263">
        <v>0</v>
      </c>
      <c r="AR537" s="264">
        <v>0</v>
      </c>
      <c r="AS537" s="264">
        <v>0</v>
      </c>
      <c r="AT537" s="264">
        <v>0</v>
      </c>
      <c r="AU537" s="264">
        <v>0</v>
      </c>
      <c r="AV537" s="264">
        <v>0</v>
      </c>
      <c r="AW537" s="264">
        <v>0</v>
      </c>
      <c r="AX537" s="264">
        <v>0</v>
      </c>
      <c r="AY537" s="264">
        <v>0</v>
      </c>
      <c r="AZ537" s="264">
        <v>0</v>
      </c>
      <c r="BA537" s="264">
        <v>0</v>
      </c>
      <c r="BB537" s="265">
        <v>0</v>
      </c>
    </row>
    <row r="538" spans="2:54" s="213" customFormat="1" ht="13.15" customHeight="1" x14ac:dyDescent="0.2">
      <c r="B538" s="251" t="s">
        <v>863</v>
      </c>
      <c r="C538" s="252"/>
      <c r="D538" s="253"/>
      <c r="E538" s="254" t="s">
        <v>1532</v>
      </c>
      <c r="F538" s="252"/>
      <c r="G538" s="252"/>
      <c r="H538" s="255" t="s">
        <v>1652</v>
      </c>
      <c r="I538" s="256">
        <v>40543</v>
      </c>
      <c r="J538" s="257">
        <v>7</v>
      </c>
      <c r="K538" s="258">
        <v>14415.836422613531</v>
      </c>
      <c r="L538" s="259">
        <v>14415.836422613531</v>
      </c>
      <c r="M538" s="259">
        <v>0</v>
      </c>
      <c r="N538" s="259">
        <v>0</v>
      </c>
      <c r="O538" s="259">
        <v>0</v>
      </c>
      <c r="P538" s="259">
        <v>0</v>
      </c>
      <c r="Q538" s="259">
        <v>0</v>
      </c>
      <c r="R538" s="259">
        <v>0</v>
      </c>
      <c r="S538" s="259">
        <v>0</v>
      </c>
      <c r="T538" s="260">
        <v>0</v>
      </c>
      <c r="U538" s="261">
        <v>0</v>
      </c>
      <c r="V538" s="259">
        <v>0</v>
      </c>
      <c r="W538" s="259">
        <v>0</v>
      </c>
      <c r="X538" s="259">
        <v>0</v>
      </c>
      <c r="Y538" s="259">
        <v>0</v>
      </c>
      <c r="Z538" s="259">
        <v>0</v>
      </c>
      <c r="AA538" s="259">
        <v>0</v>
      </c>
      <c r="AB538" s="259">
        <v>0</v>
      </c>
      <c r="AC538" s="259">
        <v>0</v>
      </c>
      <c r="AD538" s="259">
        <v>0</v>
      </c>
      <c r="AE538" s="262">
        <v>0</v>
      </c>
      <c r="AF538" s="258">
        <v>14415.836422613531</v>
      </c>
      <c r="AG538" s="259">
        <v>14415.836422613531</v>
      </c>
      <c r="AH538" s="259">
        <v>0</v>
      </c>
      <c r="AI538" s="259">
        <v>0</v>
      </c>
      <c r="AJ538" s="259">
        <v>0</v>
      </c>
      <c r="AK538" s="259">
        <v>0</v>
      </c>
      <c r="AL538" s="259">
        <v>0</v>
      </c>
      <c r="AM538" s="259">
        <v>0</v>
      </c>
      <c r="AN538" s="259">
        <v>0</v>
      </c>
      <c r="AO538" s="262">
        <v>0</v>
      </c>
      <c r="AP538" s="247"/>
      <c r="AQ538" s="263">
        <v>0</v>
      </c>
      <c r="AR538" s="264">
        <v>0</v>
      </c>
      <c r="AS538" s="264">
        <v>0</v>
      </c>
      <c r="AT538" s="264">
        <v>0</v>
      </c>
      <c r="AU538" s="264">
        <v>0</v>
      </c>
      <c r="AV538" s="264">
        <v>0</v>
      </c>
      <c r="AW538" s="264">
        <v>0</v>
      </c>
      <c r="AX538" s="264">
        <v>0</v>
      </c>
      <c r="AY538" s="264">
        <v>0</v>
      </c>
      <c r="AZ538" s="264">
        <v>0</v>
      </c>
      <c r="BA538" s="264">
        <v>0</v>
      </c>
      <c r="BB538" s="265">
        <v>0</v>
      </c>
    </row>
    <row r="539" spans="2:54" s="213" customFormat="1" ht="13.15" customHeight="1" x14ac:dyDescent="0.2">
      <c r="B539" s="251" t="s">
        <v>863</v>
      </c>
      <c r="C539" s="252"/>
      <c r="D539" s="253"/>
      <c r="E539" s="254" t="s">
        <v>1532</v>
      </c>
      <c r="F539" s="252"/>
      <c r="G539" s="252"/>
      <c r="H539" s="255" t="s">
        <v>1653</v>
      </c>
      <c r="I539" s="256">
        <v>40543</v>
      </c>
      <c r="J539" s="257">
        <v>7</v>
      </c>
      <c r="K539" s="258">
        <v>14415.836422613531</v>
      </c>
      <c r="L539" s="259">
        <v>14415.836422613531</v>
      </c>
      <c r="M539" s="259">
        <v>0</v>
      </c>
      <c r="N539" s="259">
        <v>0</v>
      </c>
      <c r="O539" s="259">
        <v>0</v>
      </c>
      <c r="P539" s="259">
        <v>0</v>
      </c>
      <c r="Q539" s="259">
        <v>0</v>
      </c>
      <c r="R539" s="259">
        <v>0</v>
      </c>
      <c r="S539" s="259">
        <v>0</v>
      </c>
      <c r="T539" s="260">
        <v>0</v>
      </c>
      <c r="U539" s="261">
        <v>0</v>
      </c>
      <c r="V539" s="259">
        <v>0</v>
      </c>
      <c r="W539" s="259">
        <v>0</v>
      </c>
      <c r="X539" s="259">
        <v>0</v>
      </c>
      <c r="Y539" s="259">
        <v>0</v>
      </c>
      <c r="Z539" s="259">
        <v>0</v>
      </c>
      <c r="AA539" s="259">
        <v>0</v>
      </c>
      <c r="AB539" s="259">
        <v>0</v>
      </c>
      <c r="AC539" s="259">
        <v>0</v>
      </c>
      <c r="AD539" s="259">
        <v>0</v>
      </c>
      <c r="AE539" s="262">
        <v>0</v>
      </c>
      <c r="AF539" s="258">
        <v>14415.836422613531</v>
      </c>
      <c r="AG539" s="259">
        <v>14415.836422613531</v>
      </c>
      <c r="AH539" s="259">
        <v>0</v>
      </c>
      <c r="AI539" s="259">
        <v>0</v>
      </c>
      <c r="AJ539" s="259">
        <v>0</v>
      </c>
      <c r="AK539" s="259">
        <v>0</v>
      </c>
      <c r="AL539" s="259">
        <v>0</v>
      </c>
      <c r="AM539" s="259">
        <v>0</v>
      </c>
      <c r="AN539" s="259">
        <v>0</v>
      </c>
      <c r="AO539" s="262">
        <v>0</v>
      </c>
      <c r="AP539" s="247"/>
      <c r="AQ539" s="263">
        <v>0</v>
      </c>
      <c r="AR539" s="264">
        <v>0</v>
      </c>
      <c r="AS539" s="264">
        <v>0</v>
      </c>
      <c r="AT539" s="264">
        <v>0</v>
      </c>
      <c r="AU539" s="264">
        <v>0</v>
      </c>
      <c r="AV539" s="264">
        <v>0</v>
      </c>
      <c r="AW539" s="264">
        <v>0</v>
      </c>
      <c r="AX539" s="264">
        <v>0</v>
      </c>
      <c r="AY539" s="264">
        <v>0</v>
      </c>
      <c r="AZ539" s="264">
        <v>0</v>
      </c>
      <c r="BA539" s="264">
        <v>0</v>
      </c>
      <c r="BB539" s="265">
        <v>0</v>
      </c>
    </row>
    <row r="540" spans="2:54" s="213" customFormat="1" ht="13.15" customHeight="1" x14ac:dyDescent="0.2">
      <c r="B540" s="251" t="s">
        <v>718</v>
      </c>
      <c r="C540" s="252"/>
      <c r="D540" s="253"/>
      <c r="E540" s="254" t="s">
        <v>1654</v>
      </c>
      <c r="F540" s="252"/>
      <c r="G540" s="252"/>
      <c r="H540" s="255" t="s">
        <v>1655</v>
      </c>
      <c r="I540" s="256">
        <v>40543</v>
      </c>
      <c r="J540" s="257">
        <v>10</v>
      </c>
      <c r="K540" s="258">
        <v>14060.762279888786</v>
      </c>
      <c r="L540" s="259">
        <v>14060.762279888786</v>
      </c>
      <c r="M540" s="259">
        <v>0</v>
      </c>
      <c r="N540" s="259">
        <v>0</v>
      </c>
      <c r="O540" s="259">
        <v>0</v>
      </c>
      <c r="P540" s="259">
        <v>0</v>
      </c>
      <c r="Q540" s="259">
        <v>0</v>
      </c>
      <c r="R540" s="259">
        <v>0</v>
      </c>
      <c r="S540" s="259">
        <v>0</v>
      </c>
      <c r="T540" s="260">
        <v>0</v>
      </c>
      <c r="U540" s="261">
        <v>0</v>
      </c>
      <c r="V540" s="259">
        <v>0</v>
      </c>
      <c r="W540" s="259">
        <v>0</v>
      </c>
      <c r="X540" s="259">
        <v>0</v>
      </c>
      <c r="Y540" s="259">
        <v>0</v>
      </c>
      <c r="Z540" s="259">
        <v>0</v>
      </c>
      <c r="AA540" s="259">
        <v>0</v>
      </c>
      <c r="AB540" s="259">
        <v>0</v>
      </c>
      <c r="AC540" s="259">
        <v>0</v>
      </c>
      <c r="AD540" s="259">
        <v>0</v>
      </c>
      <c r="AE540" s="262">
        <v>0</v>
      </c>
      <c r="AF540" s="258">
        <v>14060.762279888786</v>
      </c>
      <c r="AG540" s="259">
        <v>14060.762279888786</v>
      </c>
      <c r="AH540" s="259">
        <v>0</v>
      </c>
      <c r="AI540" s="259">
        <v>0</v>
      </c>
      <c r="AJ540" s="259">
        <v>0</v>
      </c>
      <c r="AK540" s="259">
        <v>0</v>
      </c>
      <c r="AL540" s="259">
        <v>0</v>
      </c>
      <c r="AM540" s="259">
        <v>0</v>
      </c>
      <c r="AN540" s="259">
        <v>0</v>
      </c>
      <c r="AO540" s="262">
        <v>0</v>
      </c>
      <c r="AP540" s="247"/>
      <c r="AQ540" s="263">
        <v>0</v>
      </c>
      <c r="AR540" s="264">
        <v>0</v>
      </c>
      <c r="AS540" s="264">
        <v>0</v>
      </c>
      <c r="AT540" s="264">
        <v>0</v>
      </c>
      <c r="AU540" s="264">
        <v>0</v>
      </c>
      <c r="AV540" s="264">
        <v>0</v>
      </c>
      <c r="AW540" s="264">
        <v>0</v>
      </c>
      <c r="AX540" s="264">
        <v>0</v>
      </c>
      <c r="AY540" s="264">
        <v>0</v>
      </c>
      <c r="AZ540" s="264">
        <v>0</v>
      </c>
      <c r="BA540" s="264">
        <v>0</v>
      </c>
      <c r="BB540" s="265">
        <v>0</v>
      </c>
    </row>
    <row r="541" spans="2:54" s="213" customFormat="1" ht="13.15" customHeight="1" x14ac:dyDescent="0.2">
      <c r="B541" s="251" t="s">
        <v>718</v>
      </c>
      <c r="C541" s="252"/>
      <c r="D541" s="253"/>
      <c r="E541" s="254" t="s">
        <v>1656</v>
      </c>
      <c r="F541" s="252"/>
      <c r="G541" s="252"/>
      <c r="H541" s="255" t="s">
        <v>1657</v>
      </c>
      <c r="I541" s="256">
        <v>40543</v>
      </c>
      <c r="J541" s="257">
        <v>10</v>
      </c>
      <c r="K541" s="258">
        <v>6643.8832252085267</v>
      </c>
      <c r="L541" s="259">
        <v>6643.8832252085267</v>
      </c>
      <c r="M541" s="259">
        <v>0</v>
      </c>
      <c r="N541" s="259">
        <v>0</v>
      </c>
      <c r="O541" s="259">
        <v>0</v>
      </c>
      <c r="P541" s="259">
        <v>0</v>
      </c>
      <c r="Q541" s="259">
        <v>0</v>
      </c>
      <c r="R541" s="259">
        <v>0</v>
      </c>
      <c r="S541" s="259">
        <v>0</v>
      </c>
      <c r="T541" s="260">
        <v>0</v>
      </c>
      <c r="U541" s="261">
        <v>0</v>
      </c>
      <c r="V541" s="259">
        <v>0</v>
      </c>
      <c r="W541" s="259">
        <v>0</v>
      </c>
      <c r="X541" s="259">
        <v>0</v>
      </c>
      <c r="Y541" s="259">
        <v>0</v>
      </c>
      <c r="Z541" s="259">
        <v>0</v>
      </c>
      <c r="AA541" s="259">
        <v>0</v>
      </c>
      <c r="AB541" s="259">
        <v>0</v>
      </c>
      <c r="AC541" s="259">
        <v>0</v>
      </c>
      <c r="AD541" s="259">
        <v>0</v>
      </c>
      <c r="AE541" s="262">
        <v>0</v>
      </c>
      <c r="AF541" s="258">
        <v>6643.8832252085267</v>
      </c>
      <c r="AG541" s="259">
        <v>6643.8832252085267</v>
      </c>
      <c r="AH541" s="259">
        <v>0</v>
      </c>
      <c r="AI541" s="259">
        <v>0</v>
      </c>
      <c r="AJ541" s="259">
        <v>0</v>
      </c>
      <c r="AK541" s="259">
        <v>0</v>
      </c>
      <c r="AL541" s="259">
        <v>0</v>
      </c>
      <c r="AM541" s="259">
        <v>0</v>
      </c>
      <c r="AN541" s="259">
        <v>0</v>
      </c>
      <c r="AO541" s="262">
        <v>0</v>
      </c>
      <c r="AP541" s="247"/>
      <c r="AQ541" s="263">
        <v>0</v>
      </c>
      <c r="AR541" s="264">
        <v>0</v>
      </c>
      <c r="AS541" s="264">
        <v>0</v>
      </c>
      <c r="AT541" s="264">
        <v>0</v>
      </c>
      <c r="AU541" s="264">
        <v>0</v>
      </c>
      <c r="AV541" s="264">
        <v>0</v>
      </c>
      <c r="AW541" s="264">
        <v>0</v>
      </c>
      <c r="AX541" s="264">
        <v>0</v>
      </c>
      <c r="AY541" s="264">
        <v>0</v>
      </c>
      <c r="AZ541" s="264">
        <v>0</v>
      </c>
      <c r="BA541" s="264">
        <v>0</v>
      </c>
      <c r="BB541" s="265">
        <v>0</v>
      </c>
    </row>
    <row r="542" spans="2:54" s="213" customFormat="1" ht="13.15" customHeight="1" x14ac:dyDescent="0.2">
      <c r="B542" s="251" t="s">
        <v>718</v>
      </c>
      <c r="C542" s="252"/>
      <c r="D542" s="253"/>
      <c r="E542" s="254" t="s">
        <v>1658</v>
      </c>
      <c r="F542" s="252"/>
      <c r="G542" s="252"/>
      <c r="H542" s="255" t="s">
        <v>1659</v>
      </c>
      <c r="I542" s="256">
        <v>40543</v>
      </c>
      <c r="J542" s="257">
        <v>10</v>
      </c>
      <c r="K542" s="258">
        <v>6643.8832252085267</v>
      </c>
      <c r="L542" s="259">
        <v>6643.8832252085267</v>
      </c>
      <c r="M542" s="259">
        <v>0</v>
      </c>
      <c r="N542" s="259">
        <v>0</v>
      </c>
      <c r="O542" s="259">
        <v>0</v>
      </c>
      <c r="P542" s="259">
        <v>0</v>
      </c>
      <c r="Q542" s="259">
        <v>0</v>
      </c>
      <c r="R542" s="259">
        <v>0</v>
      </c>
      <c r="S542" s="259">
        <v>0</v>
      </c>
      <c r="T542" s="260">
        <v>0</v>
      </c>
      <c r="U542" s="261">
        <v>0</v>
      </c>
      <c r="V542" s="259">
        <v>0</v>
      </c>
      <c r="W542" s="259">
        <v>0</v>
      </c>
      <c r="X542" s="259">
        <v>0</v>
      </c>
      <c r="Y542" s="259">
        <v>0</v>
      </c>
      <c r="Z542" s="259">
        <v>0</v>
      </c>
      <c r="AA542" s="259">
        <v>0</v>
      </c>
      <c r="AB542" s="259">
        <v>0</v>
      </c>
      <c r="AC542" s="259">
        <v>0</v>
      </c>
      <c r="AD542" s="259">
        <v>0</v>
      </c>
      <c r="AE542" s="262">
        <v>0</v>
      </c>
      <c r="AF542" s="258">
        <v>6643.8832252085267</v>
      </c>
      <c r="AG542" s="259">
        <v>6643.8832252085267</v>
      </c>
      <c r="AH542" s="259">
        <v>0</v>
      </c>
      <c r="AI542" s="259">
        <v>0</v>
      </c>
      <c r="AJ542" s="259">
        <v>0</v>
      </c>
      <c r="AK542" s="259">
        <v>0</v>
      </c>
      <c r="AL542" s="259">
        <v>0</v>
      </c>
      <c r="AM542" s="259">
        <v>0</v>
      </c>
      <c r="AN542" s="259">
        <v>0</v>
      </c>
      <c r="AO542" s="262">
        <v>0</v>
      </c>
      <c r="AP542" s="247"/>
      <c r="AQ542" s="263">
        <v>0</v>
      </c>
      <c r="AR542" s="264">
        <v>0</v>
      </c>
      <c r="AS542" s="264">
        <v>0</v>
      </c>
      <c r="AT542" s="264">
        <v>0</v>
      </c>
      <c r="AU542" s="264">
        <v>0</v>
      </c>
      <c r="AV542" s="264">
        <v>0</v>
      </c>
      <c r="AW542" s="264">
        <v>0</v>
      </c>
      <c r="AX542" s="264">
        <v>0</v>
      </c>
      <c r="AY542" s="264">
        <v>0</v>
      </c>
      <c r="AZ542" s="264">
        <v>0</v>
      </c>
      <c r="BA542" s="264">
        <v>0</v>
      </c>
      <c r="BB542" s="265">
        <v>0</v>
      </c>
    </row>
    <row r="543" spans="2:54" s="213" customFormat="1" ht="13.15" customHeight="1" x14ac:dyDescent="0.2">
      <c r="B543" s="251" t="s">
        <v>718</v>
      </c>
      <c r="C543" s="252"/>
      <c r="D543" s="253"/>
      <c r="E543" s="254" t="s">
        <v>1660</v>
      </c>
      <c r="F543" s="252"/>
      <c r="G543" s="252"/>
      <c r="H543" s="255" t="s">
        <v>1661</v>
      </c>
      <c r="I543" s="256">
        <v>40543</v>
      </c>
      <c r="J543" s="257">
        <v>10</v>
      </c>
      <c r="K543" s="258">
        <v>11580.398517145506</v>
      </c>
      <c r="L543" s="259">
        <v>11580.398517145506</v>
      </c>
      <c r="M543" s="259">
        <v>0</v>
      </c>
      <c r="N543" s="259">
        <v>0</v>
      </c>
      <c r="O543" s="259">
        <v>0</v>
      </c>
      <c r="P543" s="259">
        <v>0</v>
      </c>
      <c r="Q543" s="259">
        <v>0</v>
      </c>
      <c r="R543" s="259">
        <v>0</v>
      </c>
      <c r="S543" s="259">
        <v>0</v>
      </c>
      <c r="T543" s="260">
        <v>0</v>
      </c>
      <c r="U543" s="261">
        <v>0</v>
      </c>
      <c r="V543" s="259">
        <v>0</v>
      </c>
      <c r="W543" s="259">
        <v>0</v>
      </c>
      <c r="X543" s="259">
        <v>0</v>
      </c>
      <c r="Y543" s="259">
        <v>0</v>
      </c>
      <c r="Z543" s="259">
        <v>0</v>
      </c>
      <c r="AA543" s="259">
        <v>0</v>
      </c>
      <c r="AB543" s="259">
        <v>0</v>
      </c>
      <c r="AC543" s="259">
        <v>0</v>
      </c>
      <c r="AD543" s="259">
        <v>0</v>
      </c>
      <c r="AE543" s="262">
        <v>0</v>
      </c>
      <c r="AF543" s="258">
        <v>11580.398517145506</v>
      </c>
      <c r="AG543" s="259">
        <v>11580.398517145506</v>
      </c>
      <c r="AH543" s="259">
        <v>0</v>
      </c>
      <c r="AI543" s="259">
        <v>0</v>
      </c>
      <c r="AJ543" s="259">
        <v>0</v>
      </c>
      <c r="AK543" s="259">
        <v>0</v>
      </c>
      <c r="AL543" s="259">
        <v>0</v>
      </c>
      <c r="AM543" s="259">
        <v>0</v>
      </c>
      <c r="AN543" s="259">
        <v>0</v>
      </c>
      <c r="AO543" s="262">
        <v>0</v>
      </c>
      <c r="AP543" s="247"/>
      <c r="AQ543" s="263">
        <v>0</v>
      </c>
      <c r="AR543" s="264">
        <v>0</v>
      </c>
      <c r="AS543" s="264">
        <v>0</v>
      </c>
      <c r="AT543" s="264">
        <v>0</v>
      </c>
      <c r="AU543" s="264">
        <v>0</v>
      </c>
      <c r="AV543" s="264">
        <v>0</v>
      </c>
      <c r="AW543" s="264">
        <v>0</v>
      </c>
      <c r="AX543" s="264">
        <v>0</v>
      </c>
      <c r="AY543" s="264">
        <v>0</v>
      </c>
      <c r="AZ543" s="264">
        <v>0</v>
      </c>
      <c r="BA543" s="264">
        <v>0</v>
      </c>
      <c r="BB543" s="265">
        <v>0</v>
      </c>
    </row>
    <row r="544" spans="2:54" s="213" customFormat="1" ht="13.15" customHeight="1" x14ac:dyDescent="0.2">
      <c r="B544" s="251" t="s">
        <v>718</v>
      </c>
      <c r="C544" s="252"/>
      <c r="D544" s="253"/>
      <c r="E544" s="254" t="s">
        <v>1662</v>
      </c>
      <c r="F544" s="252"/>
      <c r="G544" s="252"/>
      <c r="H544" s="255" t="s">
        <v>1663</v>
      </c>
      <c r="I544" s="256">
        <v>40543</v>
      </c>
      <c r="J544" s="257">
        <v>10</v>
      </c>
      <c r="K544" s="258">
        <v>7240.5004633920298</v>
      </c>
      <c r="L544" s="259">
        <v>7240.5004633920298</v>
      </c>
      <c r="M544" s="259">
        <v>0</v>
      </c>
      <c r="N544" s="259">
        <v>0</v>
      </c>
      <c r="O544" s="259">
        <v>0</v>
      </c>
      <c r="P544" s="259">
        <v>0</v>
      </c>
      <c r="Q544" s="259">
        <v>0</v>
      </c>
      <c r="R544" s="259">
        <v>0</v>
      </c>
      <c r="S544" s="259">
        <v>0</v>
      </c>
      <c r="T544" s="260">
        <v>0</v>
      </c>
      <c r="U544" s="261">
        <v>0</v>
      </c>
      <c r="V544" s="259">
        <v>0</v>
      </c>
      <c r="W544" s="259">
        <v>0</v>
      </c>
      <c r="X544" s="259">
        <v>0</v>
      </c>
      <c r="Y544" s="259">
        <v>0</v>
      </c>
      <c r="Z544" s="259">
        <v>0</v>
      </c>
      <c r="AA544" s="259">
        <v>0</v>
      </c>
      <c r="AB544" s="259">
        <v>0</v>
      </c>
      <c r="AC544" s="259">
        <v>0</v>
      </c>
      <c r="AD544" s="259">
        <v>0</v>
      </c>
      <c r="AE544" s="262">
        <v>0</v>
      </c>
      <c r="AF544" s="258">
        <v>7240.5004633920298</v>
      </c>
      <c r="AG544" s="259">
        <v>7240.5004633920298</v>
      </c>
      <c r="AH544" s="259">
        <v>0</v>
      </c>
      <c r="AI544" s="259">
        <v>0</v>
      </c>
      <c r="AJ544" s="259">
        <v>0</v>
      </c>
      <c r="AK544" s="259">
        <v>0</v>
      </c>
      <c r="AL544" s="259">
        <v>0</v>
      </c>
      <c r="AM544" s="259">
        <v>0</v>
      </c>
      <c r="AN544" s="259">
        <v>0</v>
      </c>
      <c r="AO544" s="262">
        <v>0</v>
      </c>
      <c r="AP544" s="247"/>
      <c r="AQ544" s="263">
        <v>0</v>
      </c>
      <c r="AR544" s="264">
        <v>0</v>
      </c>
      <c r="AS544" s="264">
        <v>0</v>
      </c>
      <c r="AT544" s="264">
        <v>0</v>
      </c>
      <c r="AU544" s="264">
        <v>0</v>
      </c>
      <c r="AV544" s="264">
        <v>0</v>
      </c>
      <c r="AW544" s="264">
        <v>0</v>
      </c>
      <c r="AX544" s="264">
        <v>0</v>
      </c>
      <c r="AY544" s="264">
        <v>0</v>
      </c>
      <c r="AZ544" s="264">
        <v>0</v>
      </c>
      <c r="BA544" s="264">
        <v>0</v>
      </c>
      <c r="BB544" s="265">
        <v>0</v>
      </c>
    </row>
    <row r="545" spans="2:54" s="213" customFormat="1" ht="13.15" customHeight="1" x14ac:dyDescent="0.2">
      <c r="B545" s="251" t="s">
        <v>718</v>
      </c>
      <c r="C545" s="252"/>
      <c r="D545" s="253"/>
      <c r="E545" s="254" t="s">
        <v>1664</v>
      </c>
      <c r="F545" s="252"/>
      <c r="G545" s="252"/>
      <c r="H545" s="255" t="s">
        <v>1665</v>
      </c>
      <c r="I545" s="256">
        <v>40543</v>
      </c>
      <c r="J545" s="257">
        <v>10</v>
      </c>
      <c r="K545" s="258">
        <v>47288.255908248386</v>
      </c>
      <c r="L545" s="259">
        <v>46713.803290083415</v>
      </c>
      <c r="M545" s="259">
        <v>0</v>
      </c>
      <c r="N545" s="259">
        <v>0</v>
      </c>
      <c r="O545" s="259">
        <v>574.45261816497077</v>
      </c>
      <c r="P545" s="259">
        <v>0</v>
      </c>
      <c r="Q545" s="259">
        <v>0</v>
      </c>
      <c r="R545" s="259">
        <v>574.45261816497077</v>
      </c>
      <c r="S545" s="259">
        <v>58.899092706863009</v>
      </c>
      <c r="T545" s="260">
        <v>515.55352545810774</v>
      </c>
      <c r="U545" s="261">
        <v>0</v>
      </c>
      <c r="V545" s="259">
        <v>0</v>
      </c>
      <c r="W545" s="259">
        <v>0</v>
      </c>
      <c r="X545" s="259">
        <v>0</v>
      </c>
      <c r="Y545" s="259">
        <v>0</v>
      </c>
      <c r="Z545" s="259">
        <v>0</v>
      </c>
      <c r="AA545" s="259">
        <v>0</v>
      </c>
      <c r="AB545" s="259">
        <v>0</v>
      </c>
      <c r="AC545" s="259">
        <v>4728.8255908248384</v>
      </c>
      <c r="AD545" s="259">
        <v>-4728.8255908248384</v>
      </c>
      <c r="AE545" s="262">
        <v>4728.8255908248384</v>
      </c>
      <c r="AF545" s="258">
        <v>47288.255908248386</v>
      </c>
      <c r="AG545" s="259">
        <v>46713.803290083415</v>
      </c>
      <c r="AH545" s="259">
        <v>0</v>
      </c>
      <c r="AI545" s="259">
        <v>0</v>
      </c>
      <c r="AJ545" s="259">
        <v>574.45261816497077</v>
      </c>
      <c r="AK545" s="259">
        <v>0</v>
      </c>
      <c r="AL545" s="259">
        <v>0</v>
      </c>
      <c r="AM545" s="259">
        <v>574.45261816497077</v>
      </c>
      <c r="AN545" s="259">
        <v>-4669.9264981179758</v>
      </c>
      <c r="AO545" s="262">
        <v>5244.3791162829466</v>
      </c>
      <c r="AP545" s="247"/>
      <c r="AQ545" s="263">
        <v>0</v>
      </c>
      <c r="AR545" s="264">
        <v>0</v>
      </c>
      <c r="AS545" s="264">
        <v>0</v>
      </c>
      <c r="AT545" s="264">
        <v>0</v>
      </c>
      <c r="AU545" s="264">
        <v>0</v>
      </c>
      <c r="AV545" s="264">
        <v>0</v>
      </c>
      <c r="AW545" s="264">
        <v>0</v>
      </c>
      <c r="AX545" s="264">
        <v>0</v>
      </c>
      <c r="AY545" s="264">
        <v>0</v>
      </c>
      <c r="AZ545" s="264">
        <v>0</v>
      </c>
      <c r="BA545" s="264">
        <v>5244.3791162305024</v>
      </c>
      <c r="BB545" s="265">
        <v>0</v>
      </c>
    </row>
    <row r="546" spans="2:54" s="213" customFormat="1" ht="13.15" customHeight="1" x14ac:dyDescent="0.2">
      <c r="B546" s="251" t="s">
        <v>718</v>
      </c>
      <c r="C546" s="252"/>
      <c r="D546" s="253"/>
      <c r="E546" s="254" t="s">
        <v>1666</v>
      </c>
      <c r="F546" s="252"/>
      <c r="G546" s="252"/>
      <c r="H546" s="255" t="s">
        <v>1667</v>
      </c>
      <c r="I546" s="256">
        <v>40543</v>
      </c>
      <c r="J546" s="257">
        <v>10</v>
      </c>
      <c r="K546" s="258">
        <v>11376.274328081558</v>
      </c>
      <c r="L546" s="259">
        <v>11376.274328081558</v>
      </c>
      <c r="M546" s="259">
        <v>0</v>
      </c>
      <c r="N546" s="259">
        <v>0</v>
      </c>
      <c r="O546" s="259">
        <v>0</v>
      </c>
      <c r="P546" s="259">
        <v>0</v>
      </c>
      <c r="Q546" s="259">
        <v>0</v>
      </c>
      <c r="R546" s="259">
        <v>0</v>
      </c>
      <c r="S546" s="259">
        <v>0</v>
      </c>
      <c r="T546" s="260">
        <v>0</v>
      </c>
      <c r="U546" s="261">
        <v>0</v>
      </c>
      <c r="V546" s="259">
        <v>0</v>
      </c>
      <c r="W546" s="259">
        <v>0</v>
      </c>
      <c r="X546" s="259">
        <v>0</v>
      </c>
      <c r="Y546" s="259">
        <v>0</v>
      </c>
      <c r="Z546" s="259">
        <v>0</v>
      </c>
      <c r="AA546" s="259">
        <v>0</v>
      </c>
      <c r="AB546" s="259">
        <v>0</v>
      </c>
      <c r="AC546" s="259">
        <v>0</v>
      </c>
      <c r="AD546" s="259">
        <v>0</v>
      </c>
      <c r="AE546" s="262">
        <v>0</v>
      </c>
      <c r="AF546" s="258">
        <v>11376.274328081558</v>
      </c>
      <c r="AG546" s="259">
        <v>11376.274328081558</v>
      </c>
      <c r="AH546" s="259">
        <v>0</v>
      </c>
      <c r="AI546" s="259">
        <v>0</v>
      </c>
      <c r="AJ546" s="259">
        <v>0</v>
      </c>
      <c r="AK546" s="259">
        <v>0</v>
      </c>
      <c r="AL546" s="259">
        <v>0</v>
      </c>
      <c r="AM546" s="259">
        <v>0</v>
      </c>
      <c r="AN546" s="259">
        <v>0</v>
      </c>
      <c r="AO546" s="262">
        <v>0</v>
      </c>
      <c r="AP546" s="247"/>
      <c r="AQ546" s="263">
        <v>0</v>
      </c>
      <c r="AR546" s="264">
        <v>0</v>
      </c>
      <c r="AS546" s="264">
        <v>0</v>
      </c>
      <c r="AT546" s="264">
        <v>0</v>
      </c>
      <c r="AU546" s="264">
        <v>0</v>
      </c>
      <c r="AV546" s="264">
        <v>0</v>
      </c>
      <c r="AW546" s="264">
        <v>0</v>
      </c>
      <c r="AX546" s="264">
        <v>0</v>
      </c>
      <c r="AY546" s="264">
        <v>0</v>
      </c>
      <c r="AZ546" s="264">
        <v>0</v>
      </c>
      <c r="BA546" s="264">
        <v>0</v>
      </c>
      <c r="BB546" s="265">
        <v>0</v>
      </c>
    </row>
    <row r="547" spans="2:54" s="213" customFormat="1" ht="13.15" customHeight="1" x14ac:dyDescent="0.2">
      <c r="B547" s="251" t="s">
        <v>863</v>
      </c>
      <c r="C547" s="252"/>
      <c r="D547" s="253"/>
      <c r="E547" s="254" t="s">
        <v>1668</v>
      </c>
      <c r="F547" s="252"/>
      <c r="G547" s="252"/>
      <c r="H547" s="255" t="s">
        <v>1669</v>
      </c>
      <c r="I547" s="256">
        <v>40543</v>
      </c>
      <c r="J547" s="257">
        <v>7</v>
      </c>
      <c r="K547" s="258">
        <v>1280.1204819277109</v>
      </c>
      <c r="L547" s="259">
        <v>1280.1204819277109</v>
      </c>
      <c r="M547" s="259">
        <v>0</v>
      </c>
      <c r="N547" s="259">
        <v>0</v>
      </c>
      <c r="O547" s="259">
        <v>0</v>
      </c>
      <c r="P547" s="259">
        <v>0</v>
      </c>
      <c r="Q547" s="259">
        <v>0</v>
      </c>
      <c r="R547" s="259">
        <v>0</v>
      </c>
      <c r="S547" s="259">
        <v>0</v>
      </c>
      <c r="T547" s="260">
        <v>0</v>
      </c>
      <c r="U547" s="261">
        <v>0</v>
      </c>
      <c r="V547" s="259">
        <v>0</v>
      </c>
      <c r="W547" s="259">
        <v>0</v>
      </c>
      <c r="X547" s="259">
        <v>0</v>
      </c>
      <c r="Y547" s="259">
        <v>0</v>
      </c>
      <c r="Z547" s="259">
        <v>0</v>
      </c>
      <c r="AA547" s="259">
        <v>0</v>
      </c>
      <c r="AB547" s="259">
        <v>0</v>
      </c>
      <c r="AC547" s="259">
        <v>0</v>
      </c>
      <c r="AD547" s="259">
        <v>0</v>
      </c>
      <c r="AE547" s="262">
        <v>0</v>
      </c>
      <c r="AF547" s="258">
        <v>1280.1204819277109</v>
      </c>
      <c r="AG547" s="259">
        <v>1280.1204819277109</v>
      </c>
      <c r="AH547" s="259">
        <v>0</v>
      </c>
      <c r="AI547" s="259">
        <v>0</v>
      </c>
      <c r="AJ547" s="259">
        <v>0</v>
      </c>
      <c r="AK547" s="259">
        <v>0</v>
      </c>
      <c r="AL547" s="259">
        <v>0</v>
      </c>
      <c r="AM547" s="259">
        <v>0</v>
      </c>
      <c r="AN547" s="259">
        <v>0</v>
      </c>
      <c r="AO547" s="262">
        <v>0</v>
      </c>
      <c r="AP547" s="247"/>
      <c r="AQ547" s="263">
        <v>0</v>
      </c>
      <c r="AR547" s="264">
        <v>0</v>
      </c>
      <c r="AS547" s="264">
        <v>0</v>
      </c>
      <c r="AT547" s="264">
        <v>0</v>
      </c>
      <c r="AU547" s="264">
        <v>0</v>
      </c>
      <c r="AV547" s="264">
        <v>0</v>
      </c>
      <c r="AW547" s="264">
        <v>0</v>
      </c>
      <c r="AX547" s="264">
        <v>0</v>
      </c>
      <c r="AY547" s="264">
        <v>0</v>
      </c>
      <c r="AZ547" s="264">
        <v>0</v>
      </c>
      <c r="BA547" s="264">
        <v>0</v>
      </c>
      <c r="BB547" s="265">
        <v>0</v>
      </c>
    </row>
    <row r="548" spans="2:54" s="213" customFormat="1" ht="13.15" customHeight="1" x14ac:dyDescent="0.2">
      <c r="B548" s="251" t="s">
        <v>863</v>
      </c>
      <c r="C548" s="252"/>
      <c r="D548" s="253"/>
      <c r="E548" s="254" t="s">
        <v>1668</v>
      </c>
      <c r="F548" s="252"/>
      <c r="G548" s="252"/>
      <c r="H548" s="255" t="s">
        <v>1670</v>
      </c>
      <c r="I548" s="256">
        <v>40543</v>
      </c>
      <c r="J548" s="257">
        <v>7</v>
      </c>
      <c r="K548" s="258">
        <v>1280.1204819277109</v>
      </c>
      <c r="L548" s="259">
        <v>1280.1204819277109</v>
      </c>
      <c r="M548" s="259">
        <v>0</v>
      </c>
      <c r="N548" s="259">
        <v>0</v>
      </c>
      <c r="O548" s="259">
        <v>0</v>
      </c>
      <c r="P548" s="259">
        <v>0</v>
      </c>
      <c r="Q548" s="259">
        <v>0</v>
      </c>
      <c r="R548" s="259">
        <v>0</v>
      </c>
      <c r="S548" s="259">
        <v>0</v>
      </c>
      <c r="T548" s="260">
        <v>0</v>
      </c>
      <c r="U548" s="261">
        <v>0</v>
      </c>
      <c r="V548" s="259">
        <v>0</v>
      </c>
      <c r="W548" s="259">
        <v>0</v>
      </c>
      <c r="X548" s="259">
        <v>0</v>
      </c>
      <c r="Y548" s="259">
        <v>0</v>
      </c>
      <c r="Z548" s="259">
        <v>0</v>
      </c>
      <c r="AA548" s="259">
        <v>0</v>
      </c>
      <c r="AB548" s="259">
        <v>0</v>
      </c>
      <c r="AC548" s="259">
        <v>0</v>
      </c>
      <c r="AD548" s="259">
        <v>0</v>
      </c>
      <c r="AE548" s="262">
        <v>0</v>
      </c>
      <c r="AF548" s="258">
        <v>1280.1204819277109</v>
      </c>
      <c r="AG548" s="259">
        <v>1280.1204819277109</v>
      </c>
      <c r="AH548" s="259">
        <v>0</v>
      </c>
      <c r="AI548" s="259">
        <v>0</v>
      </c>
      <c r="AJ548" s="259">
        <v>0</v>
      </c>
      <c r="AK548" s="259">
        <v>0</v>
      </c>
      <c r="AL548" s="259">
        <v>0</v>
      </c>
      <c r="AM548" s="259">
        <v>0</v>
      </c>
      <c r="AN548" s="259">
        <v>0</v>
      </c>
      <c r="AO548" s="262">
        <v>0</v>
      </c>
      <c r="AP548" s="247"/>
      <c r="AQ548" s="263">
        <v>0</v>
      </c>
      <c r="AR548" s="264">
        <v>0</v>
      </c>
      <c r="AS548" s="264">
        <v>0</v>
      </c>
      <c r="AT548" s="264">
        <v>0</v>
      </c>
      <c r="AU548" s="264">
        <v>0</v>
      </c>
      <c r="AV548" s="264">
        <v>0</v>
      </c>
      <c r="AW548" s="264">
        <v>0</v>
      </c>
      <c r="AX548" s="264">
        <v>0</v>
      </c>
      <c r="AY548" s="264">
        <v>0</v>
      </c>
      <c r="AZ548" s="264">
        <v>0</v>
      </c>
      <c r="BA548" s="264">
        <v>0</v>
      </c>
      <c r="BB548" s="265">
        <v>0</v>
      </c>
    </row>
    <row r="549" spans="2:54" s="213" customFormat="1" ht="13.15" customHeight="1" x14ac:dyDescent="0.2">
      <c r="B549" s="251" t="s">
        <v>863</v>
      </c>
      <c r="C549" s="252"/>
      <c r="D549" s="253"/>
      <c r="E549" s="254" t="s">
        <v>1671</v>
      </c>
      <c r="F549" s="252"/>
      <c r="G549" s="252"/>
      <c r="H549" s="255" t="s">
        <v>1672</v>
      </c>
      <c r="I549" s="256">
        <v>40543</v>
      </c>
      <c r="J549" s="257">
        <v>7</v>
      </c>
      <c r="K549" s="258">
        <v>1280.1204819277109</v>
      </c>
      <c r="L549" s="259">
        <v>1280.1204819277109</v>
      </c>
      <c r="M549" s="259">
        <v>0</v>
      </c>
      <c r="N549" s="259">
        <v>0</v>
      </c>
      <c r="O549" s="259">
        <v>0</v>
      </c>
      <c r="P549" s="259">
        <v>0</v>
      </c>
      <c r="Q549" s="259">
        <v>0</v>
      </c>
      <c r="R549" s="259">
        <v>0</v>
      </c>
      <c r="S549" s="259">
        <v>0</v>
      </c>
      <c r="T549" s="260">
        <v>0</v>
      </c>
      <c r="U549" s="261">
        <v>0</v>
      </c>
      <c r="V549" s="259">
        <v>0</v>
      </c>
      <c r="W549" s="259">
        <v>0</v>
      </c>
      <c r="X549" s="259">
        <v>0</v>
      </c>
      <c r="Y549" s="259">
        <v>0</v>
      </c>
      <c r="Z549" s="259">
        <v>0</v>
      </c>
      <c r="AA549" s="259">
        <v>0</v>
      </c>
      <c r="AB549" s="259">
        <v>0</v>
      </c>
      <c r="AC549" s="259">
        <v>0</v>
      </c>
      <c r="AD549" s="259">
        <v>0</v>
      </c>
      <c r="AE549" s="262">
        <v>0</v>
      </c>
      <c r="AF549" s="258">
        <v>1280.1204819277109</v>
      </c>
      <c r="AG549" s="259">
        <v>1280.1204819277109</v>
      </c>
      <c r="AH549" s="259">
        <v>0</v>
      </c>
      <c r="AI549" s="259">
        <v>0</v>
      </c>
      <c r="AJ549" s="259">
        <v>0</v>
      </c>
      <c r="AK549" s="259">
        <v>0</v>
      </c>
      <c r="AL549" s="259">
        <v>0</v>
      </c>
      <c r="AM549" s="259">
        <v>0</v>
      </c>
      <c r="AN549" s="259">
        <v>0</v>
      </c>
      <c r="AO549" s="262">
        <v>0</v>
      </c>
      <c r="AP549" s="247"/>
      <c r="AQ549" s="263">
        <v>0</v>
      </c>
      <c r="AR549" s="264">
        <v>0</v>
      </c>
      <c r="AS549" s="264">
        <v>0</v>
      </c>
      <c r="AT549" s="264">
        <v>0</v>
      </c>
      <c r="AU549" s="264">
        <v>0</v>
      </c>
      <c r="AV549" s="264">
        <v>0</v>
      </c>
      <c r="AW549" s="264">
        <v>0</v>
      </c>
      <c r="AX549" s="264">
        <v>0</v>
      </c>
      <c r="AY549" s="264">
        <v>0</v>
      </c>
      <c r="AZ549" s="264">
        <v>0</v>
      </c>
      <c r="BA549" s="264">
        <v>0</v>
      </c>
      <c r="BB549" s="265">
        <v>0</v>
      </c>
    </row>
    <row r="550" spans="2:54" s="213" customFormat="1" ht="13.15" customHeight="1" x14ac:dyDescent="0.2">
      <c r="B550" s="251" t="s">
        <v>863</v>
      </c>
      <c r="C550" s="252"/>
      <c r="D550" s="253"/>
      <c r="E550" s="254" t="s">
        <v>1668</v>
      </c>
      <c r="F550" s="252"/>
      <c r="G550" s="252"/>
      <c r="H550" s="255" t="s">
        <v>1673</v>
      </c>
      <c r="I550" s="256">
        <v>40543</v>
      </c>
      <c r="J550" s="257">
        <v>7</v>
      </c>
      <c r="K550" s="258">
        <v>1280.1204819277109</v>
      </c>
      <c r="L550" s="259">
        <v>1280.1204819277109</v>
      </c>
      <c r="M550" s="259">
        <v>0</v>
      </c>
      <c r="N550" s="259">
        <v>0</v>
      </c>
      <c r="O550" s="259">
        <v>0</v>
      </c>
      <c r="P550" s="259">
        <v>0</v>
      </c>
      <c r="Q550" s="259">
        <v>0</v>
      </c>
      <c r="R550" s="259">
        <v>0</v>
      </c>
      <c r="S550" s="259">
        <v>0</v>
      </c>
      <c r="T550" s="260">
        <v>0</v>
      </c>
      <c r="U550" s="261">
        <v>0</v>
      </c>
      <c r="V550" s="259">
        <v>0</v>
      </c>
      <c r="W550" s="259">
        <v>0</v>
      </c>
      <c r="X550" s="259">
        <v>0</v>
      </c>
      <c r="Y550" s="259">
        <v>0</v>
      </c>
      <c r="Z550" s="259">
        <v>0</v>
      </c>
      <c r="AA550" s="259">
        <v>0</v>
      </c>
      <c r="AB550" s="259">
        <v>0</v>
      </c>
      <c r="AC550" s="259">
        <v>0</v>
      </c>
      <c r="AD550" s="259">
        <v>0</v>
      </c>
      <c r="AE550" s="262">
        <v>0</v>
      </c>
      <c r="AF550" s="258">
        <v>1280.1204819277109</v>
      </c>
      <c r="AG550" s="259">
        <v>1280.1204819277109</v>
      </c>
      <c r="AH550" s="259">
        <v>0</v>
      </c>
      <c r="AI550" s="259">
        <v>0</v>
      </c>
      <c r="AJ550" s="259">
        <v>0</v>
      </c>
      <c r="AK550" s="259">
        <v>0</v>
      </c>
      <c r="AL550" s="259">
        <v>0</v>
      </c>
      <c r="AM550" s="259">
        <v>0</v>
      </c>
      <c r="AN550" s="259">
        <v>0</v>
      </c>
      <c r="AO550" s="262">
        <v>0</v>
      </c>
      <c r="AP550" s="247"/>
      <c r="AQ550" s="263">
        <v>0</v>
      </c>
      <c r="AR550" s="264">
        <v>0</v>
      </c>
      <c r="AS550" s="264">
        <v>0</v>
      </c>
      <c r="AT550" s="264">
        <v>0</v>
      </c>
      <c r="AU550" s="264">
        <v>0</v>
      </c>
      <c r="AV550" s="264">
        <v>0</v>
      </c>
      <c r="AW550" s="264">
        <v>0</v>
      </c>
      <c r="AX550" s="264">
        <v>0</v>
      </c>
      <c r="AY550" s="264">
        <v>0</v>
      </c>
      <c r="AZ550" s="264">
        <v>0</v>
      </c>
      <c r="BA550" s="264">
        <v>0</v>
      </c>
      <c r="BB550" s="265">
        <v>0</v>
      </c>
    </row>
    <row r="551" spans="2:54" s="213" customFormat="1" ht="13.15" customHeight="1" x14ac:dyDescent="0.2">
      <c r="B551" s="251" t="s">
        <v>718</v>
      </c>
      <c r="C551" s="252"/>
      <c r="D551" s="253"/>
      <c r="E551" s="254" t="s">
        <v>1674</v>
      </c>
      <c r="F551" s="252"/>
      <c r="G551" s="252"/>
      <c r="H551" s="255" t="s">
        <v>1675</v>
      </c>
      <c r="I551" s="256">
        <v>40543</v>
      </c>
      <c r="J551" s="257">
        <v>10</v>
      </c>
      <c r="K551" s="258">
        <v>22332.034870250234</v>
      </c>
      <c r="L551" s="259">
        <v>22332.034870250234</v>
      </c>
      <c r="M551" s="259">
        <v>0</v>
      </c>
      <c r="N551" s="259">
        <v>0</v>
      </c>
      <c r="O551" s="259">
        <v>0</v>
      </c>
      <c r="P551" s="259">
        <v>0</v>
      </c>
      <c r="Q551" s="259">
        <v>0</v>
      </c>
      <c r="R551" s="259">
        <v>0</v>
      </c>
      <c r="S551" s="259">
        <v>0</v>
      </c>
      <c r="T551" s="260">
        <v>0</v>
      </c>
      <c r="U551" s="261">
        <v>0</v>
      </c>
      <c r="V551" s="259">
        <v>0</v>
      </c>
      <c r="W551" s="259">
        <v>0</v>
      </c>
      <c r="X551" s="259">
        <v>0</v>
      </c>
      <c r="Y551" s="259">
        <v>0</v>
      </c>
      <c r="Z551" s="259">
        <v>0</v>
      </c>
      <c r="AA551" s="259">
        <v>0</v>
      </c>
      <c r="AB551" s="259">
        <v>0</v>
      </c>
      <c r="AC551" s="259">
        <v>0</v>
      </c>
      <c r="AD551" s="259">
        <v>0</v>
      </c>
      <c r="AE551" s="262">
        <v>0</v>
      </c>
      <c r="AF551" s="258">
        <v>22332.034870250234</v>
      </c>
      <c r="AG551" s="259">
        <v>22332.034870250234</v>
      </c>
      <c r="AH551" s="259">
        <v>0</v>
      </c>
      <c r="AI551" s="259">
        <v>0</v>
      </c>
      <c r="AJ551" s="259">
        <v>0</v>
      </c>
      <c r="AK551" s="259">
        <v>0</v>
      </c>
      <c r="AL551" s="259">
        <v>0</v>
      </c>
      <c r="AM551" s="259">
        <v>0</v>
      </c>
      <c r="AN551" s="259">
        <v>0</v>
      </c>
      <c r="AO551" s="262">
        <v>0</v>
      </c>
      <c r="AP551" s="247"/>
      <c r="AQ551" s="263">
        <v>0</v>
      </c>
      <c r="AR551" s="264">
        <v>0</v>
      </c>
      <c r="AS551" s="264">
        <v>0</v>
      </c>
      <c r="AT551" s="264">
        <v>0</v>
      </c>
      <c r="AU551" s="264">
        <v>0</v>
      </c>
      <c r="AV551" s="264">
        <v>0</v>
      </c>
      <c r="AW551" s="264">
        <v>0</v>
      </c>
      <c r="AX551" s="264">
        <v>0</v>
      </c>
      <c r="AY551" s="264">
        <v>0</v>
      </c>
      <c r="AZ551" s="264">
        <v>0</v>
      </c>
      <c r="BA551" s="264">
        <v>0</v>
      </c>
      <c r="BB551" s="265">
        <v>0</v>
      </c>
    </row>
    <row r="552" spans="2:54" s="213" customFormat="1" ht="13.15" customHeight="1" x14ac:dyDescent="0.2">
      <c r="B552" s="251" t="s">
        <v>751</v>
      </c>
      <c r="C552" s="252"/>
      <c r="D552" s="253"/>
      <c r="E552" s="254" t="s">
        <v>1676</v>
      </c>
      <c r="F552" s="252"/>
      <c r="G552" s="252"/>
      <c r="H552" s="255" t="s">
        <v>1677</v>
      </c>
      <c r="I552" s="256">
        <v>40543</v>
      </c>
      <c r="J552" s="257">
        <v>7</v>
      </c>
      <c r="K552" s="258">
        <v>5792.4003707136244</v>
      </c>
      <c r="L552" s="259">
        <v>5792.4003707136244</v>
      </c>
      <c r="M552" s="259">
        <v>0</v>
      </c>
      <c r="N552" s="259">
        <v>0</v>
      </c>
      <c r="O552" s="259">
        <v>0</v>
      </c>
      <c r="P552" s="259">
        <v>0</v>
      </c>
      <c r="Q552" s="259">
        <v>0</v>
      </c>
      <c r="R552" s="259">
        <v>0</v>
      </c>
      <c r="S552" s="259">
        <v>0</v>
      </c>
      <c r="T552" s="260">
        <v>0</v>
      </c>
      <c r="U552" s="261">
        <v>0</v>
      </c>
      <c r="V552" s="259">
        <v>0</v>
      </c>
      <c r="W552" s="259">
        <v>0</v>
      </c>
      <c r="X552" s="259">
        <v>0</v>
      </c>
      <c r="Y552" s="259">
        <v>0</v>
      </c>
      <c r="Z552" s="259">
        <v>0</v>
      </c>
      <c r="AA552" s="259">
        <v>0</v>
      </c>
      <c r="AB552" s="259">
        <v>0</v>
      </c>
      <c r="AC552" s="259">
        <v>0</v>
      </c>
      <c r="AD552" s="259">
        <v>0</v>
      </c>
      <c r="AE552" s="262">
        <v>0</v>
      </c>
      <c r="AF552" s="258">
        <v>5792.4003707136244</v>
      </c>
      <c r="AG552" s="259">
        <v>5792.4003707136244</v>
      </c>
      <c r="AH552" s="259">
        <v>0</v>
      </c>
      <c r="AI552" s="259">
        <v>0</v>
      </c>
      <c r="AJ552" s="259">
        <v>0</v>
      </c>
      <c r="AK552" s="259">
        <v>0</v>
      </c>
      <c r="AL552" s="259">
        <v>0</v>
      </c>
      <c r="AM552" s="259">
        <v>0</v>
      </c>
      <c r="AN552" s="259">
        <v>0</v>
      </c>
      <c r="AO552" s="262">
        <v>0</v>
      </c>
      <c r="AP552" s="247"/>
      <c r="AQ552" s="263">
        <v>0</v>
      </c>
      <c r="AR552" s="264">
        <v>0</v>
      </c>
      <c r="AS552" s="264">
        <v>0</v>
      </c>
      <c r="AT552" s="264">
        <v>0</v>
      </c>
      <c r="AU552" s="264">
        <v>0</v>
      </c>
      <c r="AV552" s="264">
        <v>0</v>
      </c>
      <c r="AW552" s="264">
        <v>0</v>
      </c>
      <c r="AX552" s="264">
        <v>0</v>
      </c>
      <c r="AY552" s="264">
        <v>0</v>
      </c>
      <c r="AZ552" s="264">
        <v>0</v>
      </c>
      <c r="BA552" s="264">
        <v>0</v>
      </c>
      <c r="BB552" s="265">
        <v>0</v>
      </c>
    </row>
    <row r="553" spans="2:54" s="213" customFormat="1" ht="13.15" customHeight="1" x14ac:dyDescent="0.2">
      <c r="B553" s="251" t="s">
        <v>863</v>
      </c>
      <c r="C553" s="252"/>
      <c r="D553" s="253"/>
      <c r="E553" s="254" t="s">
        <v>1678</v>
      </c>
      <c r="F553" s="252"/>
      <c r="G553" s="252"/>
      <c r="H553" s="255" t="s">
        <v>1679</v>
      </c>
      <c r="I553" s="256">
        <v>40543</v>
      </c>
      <c r="J553" s="257">
        <v>7</v>
      </c>
      <c r="K553" s="258">
        <v>18654.425393883226</v>
      </c>
      <c r="L553" s="259">
        <v>18654.425393883226</v>
      </c>
      <c r="M553" s="259">
        <v>0</v>
      </c>
      <c r="N553" s="259">
        <v>0</v>
      </c>
      <c r="O553" s="259">
        <v>0</v>
      </c>
      <c r="P553" s="259">
        <v>0</v>
      </c>
      <c r="Q553" s="259">
        <v>0</v>
      </c>
      <c r="R553" s="259">
        <v>0</v>
      </c>
      <c r="S553" s="259">
        <v>0</v>
      </c>
      <c r="T553" s="260">
        <v>0</v>
      </c>
      <c r="U553" s="261">
        <v>0</v>
      </c>
      <c r="V553" s="259">
        <v>0</v>
      </c>
      <c r="W553" s="259">
        <v>0</v>
      </c>
      <c r="X553" s="259">
        <v>0</v>
      </c>
      <c r="Y553" s="259">
        <v>0</v>
      </c>
      <c r="Z553" s="259">
        <v>0</v>
      </c>
      <c r="AA553" s="259">
        <v>0</v>
      </c>
      <c r="AB553" s="259">
        <v>0</v>
      </c>
      <c r="AC553" s="259">
        <v>0</v>
      </c>
      <c r="AD553" s="259">
        <v>0</v>
      </c>
      <c r="AE553" s="262">
        <v>0</v>
      </c>
      <c r="AF553" s="258">
        <v>18654.425393883226</v>
      </c>
      <c r="AG553" s="259">
        <v>18654.425393883226</v>
      </c>
      <c r="AH553" s="259">
        <v>0</v>
      </c>
      <c r="AI553" s="259">
        <v>0</v>
      </c>
      <c r="AJ553" s="259">
        <v>0</v>
      </c>
      <c r="AK553" s="259">
        <v>0</v>
      </c>
      <c r="AL553" s="259">
        <v>0</v>
      </c>
      <c r="AM553" s="259">
        <v>0</v>
      </c>
      <c r="AN553" s="259">
        <v>0</v>
      </c>
      <c r="AO553" s="262">
        <v>0</v>
      </c>
      <c r="AP553" s="247"/>
      <c r="AQ553" s="263">
        <v>0</v>
      </c>
      <c r="AR553" s="264">
        <v>0</v>
      </c>
      <c r="AS553" s="264">
        <v>0</v>
      </c>
      <c r="AT553" s="264">
        <v>0</v>
      </c>
      <c r="AU553" s="264">
        <v>0</v>
      </c>
      <c r="AV553" s="264">
        <v>0</v>
      </c>
      <c r="AW553" s="264">
        <v>0</v>
      </c>
      <c r="AX553" s="264">
        <v>0</v>
      </c>
      <c r="AY553" s="264">
        <v>0</v>
      </c>
      <c r="AZ553" s="264">
        <v>0</v>
      </c>
      <c r="BA553" s="264">
        <v>0</v>
      </c>
      <c r="BB553" s="265">
        <v>0</v>
      </c>
    </row>
    <row r="554" spans="2:54" s="213" customFormat="1" ht="13.15" customHeight="1" x14ac:dyDescent="0.2">
      <c r="B554" s="251" t="s">
        <v>863</v>
      </c>
      <c r="C554" s="252"/>
      <c r="D554" s="253"/>
      <c r="E554" s="254" t="s">
        <v>1680</v>
      </c>
      <c r="F554" s="252"/>
      <c r="G554" s="252"/>
      <c r="H554" s="255" t="s">
        <v>1681</v>
      </c>
      <c r="I554" s="256">
        <v>40543</v>
      </c>
      <c r="J554" s="257">
        <v>7</v>
      </c>
      <c r="K554" s="258">
        <v>18654.425393883226</v>
      </c>
      <c r="L554" s="259">
        <v>18654.425393883226</v>
      </c>
      <c r="M554" s="259">
        <v>0</v>
      </c>
      <c r="N554" s="259">
        <v>0</v>
      </c>
      <c r="O554" s="259">
        <v>0</v>
      </c>
      <c r="P554" s="259">
        <v>0</v>
      </c>
      <c r="Q554" s="259">
        <v>0</v>
      </c>
      <c r="R554" s="259">
        <v>0</v>
      </c>
      <c r="S554" s="259">
        <v>0</v>
      </c>
      <c r="T554" s="260">
        <v>0</v>
      </c>
      <c r="U554" s="261">
        <v>0</v>
      </c>
      <c r="V554" s="259">
        <v>0</v>
      </c>
      <c r="W554" s="259">
        <v>0</v>
      </c>
      <c r="X554" s="259">
        <v>0</v>
      </c>
      <c r="Y554" s="259">
        <v>0</v>
      </c>
      <c r="Z554" s="259">
        <v>0</v>
      </c>
      <c r="AA554" s="259">
        <v>0</v>
      </c>
      <c r="AB554" s="259">
        <v>0</v>
      </c>
      <c r="AC554" s="259">
        <v>0</v>
      </c>
      <c r="AD554" s="259">
        <v>0</v>
      </c>
      <c r="AE554" s="262">
        <v>0</v>
      </c>
      <c r="AF554" s="258">
        <v>18654.425393883226</v>
      </c>
      <c r="AG554" s="259">
        <v>18654.425393883226</v>
      </c>
      <c r="AH554" s="259">
        <v>0</v>
      </c>
      <c r="AI554" s="259">
        <v>0</v>
      </c>
      <c r="AJ554" s="259">
        <v>0</v>
      </c>
      <c r="AK554" s="259">
        <v>0</v>
      </c>
      <c r="AL554" s="259">
        <v>0</v>
      </c>
      <c r="AM554" s="259">
        <v>0</v>
      </c>
      <c r="AN554" s="259">
        <v>0</v>
      </c>
      <c r="AO554" s="262">
        <v>0</v>
      </c>
      <c r="AP554" s="247"/>
      <c r="AQ554" s="263">
        <v>0</v>
      </c>
      <c r="AR554" s="264">
        <v>0</v>
      </c>
      <c r="AS554" s="264">
        <v>0</v>
      </c>
      <c r="AT554" s="264">
        <v>0</v>
      </c>
      <c r="AU554" s="264">
        <v>0</v>
      </c>
      <c r="AV554" s="264">
        <v>0</v>
      </c>
      <c r="AW554" s="264">
        <v>0</v>
      </c>
      <c r="AX554" s="264">
        <v>0</v>
      </c>
      <c r="AY554" s="264">
        <v>0</v>
      </c>
      <c r="AZ554" s="264">
        <v>0</v>
      </c>
      <c r="BA554" s="264">
        <v>0</v>
      </c>
      <c r="BB554" s="265">
        <v>0</v>
      </c>
    </row>
    <row r="555" spans="2:54" s="213" customFormat="1" ht="13.15" customHeight="1" x14ac:dyDescent="0.2">
      <c r="B555" s="251" t="s">
        <v>863</v>
      </c>
      <c r="C555" s="252"/>
      <c r="D555" s="253"/>
      <c r="E555" s="254" t="s">
        <v>1682</v>
      </c>
      <c r="F555" s="252"/>
      <c r="G555" s="252"/>
      <c r="H555" s="255" t="s">
        <v>1683</v>
      </c>
      <c r="I555" s="256">
        <v>40543</v>
      </c>
      <c r="J555" s="257">
        <v>7</v>
      </c>
      <c r="K555" s="258">
        <v>18654.425393883226</v>
      </c>
      <c r="L555" s="259">
        <v>18654.425393883226</v>
      </c>
      <c r="M555" s="259">
        <v>0</v>
      </c>
      <c r="N555" s="259">
        <v>0</v>
      </c>
      <c r="O555" s="259">
        <v>0</v>
      </c>
      <c r="P555" s="259">
        <v>0</v>
      </c>
      <c r="Q555" s="259">
        <v>0</v>
      </c>
      <c r="R555" s="259">
        <v>0</v>
      </c>
      <c r="S555" s="259">
        <v>0</v>
      </c>
      <c r="T555" s="260">
        <v>0</v>
      </c>
      <c r="U555" s="261">
        <v>0</v>
      </c>
      <c r="V555" s="259">
        <v>0</v>
      </c>
      <c r="W555" s="259">
        <v>0</v>
      </c>
      <c r="X555" s="259">
        <v>0</v>
      </c>
      <c r="Y555" s="259">
        <v>0</v>
      </c>
      <c r="Z555" s="259">
        <v>0</v>
      </c>
      <c r="AA555" s="259">
        <v>0</v>
      </c>
      <c r="AB555" s="259">
        <v>0</v>
      </c>
      <c r="AC555" s="259">
        <v>0</v>
      </c>
      <c r="AD555" s="259">
        <v>0</v>
      </c>
      <c r="AE555" s="262">
        <v>0</v>
      </c>
      <c r="AF555" s="258">
        <v>18654.425393883226</v>
      </c>
      <c r="AG555" s="259">
        <v>18654.425393883226</v>
      </c>
      <c r="AH555" s="259">
        <v>0</v>
      </c>
      <c r="AI555" s="259">
        <v>0</v>
      </c>
      <c r="AJ555" s="259">
        <v>0</v>
      </c>
      <c r="AK555" s="259">
        <v>0</v>
      </c>
      <c r="AL555" s="259">
        <v>0</v>
      </c>
      <c r="AM555" s="259">
        <v>0</v>
      </c>
      <c r="AN555" s="259">
        <v>0</v>
      </c>
      <c r="AO555" s="262">
        <v>0</v>
      </c>
      <c r="AP555" s="247"/>
      <c r="AQ555" s="263">
        <v>0</v>
      </c>
      <c r="AR555" s="264">
        <v>0</v>
      </c>
      <c r="AS555" s="264">
        <v>0</v>
      </c>
      <c r="AT555" s="264">
        <v>0</v>
      </c>
      <c r="AU555" s="264">
        <v>0</v>
      </c>
      <c r="AV555" s="264">
        <v>0</v>
      </c>
      <c r="AW555" s="264">
        <v>0</v>
      </c>
      <c r="AX555" s="264">
        <v>0</v>
      </c>
      <c r="AY555" s="264">
        <v>0</v>
      </c>
      <c r="AZ555" s="264">
        <v>0</v>
      </c>
      <c r="BA555" s="264">
        <v>0</v>
      </c>
      <c r="BB555" s="265">
        <v>0</v>
      </c>
    </row>
    <row r="556" spans="2:54" s="213" customFormat="1" ht="13.15" customHeight="1" x14ac:dyDescent="0.2">
      <c r="B556" s="251" t="s">
        <v>718</v>
      </c>
      <c r="C556" s="252"/>
      <c r="D556" s="253"/>
      <c r="E556" s="254" t="s">
        <v>1684</v>
      </c>
      <c r="F556" s="252"/>
      <c r="G556" s="252"/>
      <c r="H556" s="255" t="s">
        <v>1685</v>
      </c>
      <c r="I556" s="256">
        <v>40543</v>
      </c>
      <c r="J556" s="257">
        <v>10</v>
      </c>
      <c r="K556" s="258">
        <v>14967.562557924004</v>
      </c>
      <c r="L556" s="259">
        <v>14967.562557924004</v>
      </c>
      <c r="M556" s="259">
        <v>0</v>
      </c>
      <c r="N556" s="259">
        <v>0</v>
      </c>
      <c r="O556" s="259">
        <v>0</v>
      </c>
      <c r="P556" s="259">
        <v>0</v>
      </c>
      <c r="Q556" s="259">
        <v>0</v>
      </c>
      <c r="R556" s="259">
        <v>0</v>
      </c>
      <c r="S556" s="259">
        <v>0</v>
      </c>
      <c r="T556" s="260">
        <v>0</v>
      </c>
      <c r="U556" s="261">
        <v>0</v>
      </c>
      <c r="V556" s="259">
        <v>0</v>
      </c>
      <c r="W556" s="259">
        <v>0</v>
      </c>
      <c r="X556" s="259">
        <v>0</v>
      </c>
      <c r="Y556" s="259">
        <v>0</v>
      </c>
      <c r="Z556" s="259">
        <v>0</v>
      </c>
      <c r="AA556" s="259">
        <v>0</v>
      </c>
      <c r="AB556" s="259">
        <v>0</v>
      </c>
      <c r="AC556" s="259">
        <v>0</v>
      </c>
      <c r="AD556" s="259">
        <v>0</v>
      </c>
      <c r="AE556" s="262">
        <v>0</v>
      </c>
      <c r="AF556" s="258">
        <v>14967.562557924004</v>
      </c>
      <c r="AG556" s="259">
        <v>14967.562557924004</v>
      </c>
      <c r="AH556" s="259">
        <v>0</v>
      </c>
      <c r="AI556" s="259">
        <v>0</v>
      </c>
      <c r="AJ556" s="259">
        <v>0</v>
      </c>
      <c r="AK556" s="259">
        <v>0</v>
      </c>
      <c r="AL556" s="259">
        <v>0</v>
      </c>
      <c r="AM556" s="259">
        <v>0</v>
      </c>
      <c r="AN556" s="259">
        <v>0</v>
      </c>
      <c r="AO556" s="262">
        <v>0</v>
      </c>
      <c r="AP556" s="247"/>
      <c r="AQ556" s="263">
        <v>0</v>
      </c>
      <c r="AR556" s="264">
        <v>0</v>
      </c>
      <c r="AS556" s="264">
        <v>0</v>
      </c>
      <c r="AT556" s="264">
        <v>0</v>
      </c>
      <c r="AU556" s="264">
        <v>0</v>
      </c>
      <c r="AV556" s="264">
        <v>0</v>
      </c>
      <c r="AW556" s="264">
        <v>0</v>
      </c>
      <c r="AX556" s="264">
        <v>0</v>
      </c>
      <c r="AY556" s="264">
        <v>0</v>
      </c>
      <c r="AZ556" s="264">
        <v>0</v>
      </c>
      <c r="BA556" s="264">
        <v>0</v>
      </c>
      <c r="BB556" s="265">
        <v>0</v>
      </c>
    </row>
    <row r="557" spans="2:54" s="213" customFormat="1" ht="13.15" customHeight="1" x14ac:dyDescent="0.2">
      <c r="B557" s="251" t="s">
        <v>718</v>
      </c>
      <c r="C557" s="252"/>
      <c r="D557" s="253"/>
      <c r="E557" s="254" t="s">
        <v>1686</v>
      </c>
      <c r="F557" s="252"/>
      <c r="G557" s="252"/>
      <c r="H557" s="255" t="s">
        <v>1687</v>
      </c>
      <c r="I557" s="256">
        <v>40543</v>
      </c>
      <c r="J557" s="257">
        <v>10</v>
      </c>
      <c r="K557" s="258">
        <v>7334.6848934198333</v>
      </c>
      <c r="L557" s="259">
        <v>7334.6848934198333</v>
      </c>
      <c r="M557" s="259">
        <v>0</v>
      </c>
      <c r="N557" s="259">
        <v>0</v>
      </c>
      <c r="O557" s="259">
        <v>0</v>
      </c>
      <c r="P557" s="259">
        <v>0</v>
      </c>
      <c r="Q557" s="259">
        <v>0</v>
      </c>
      <c r="R557" s="259">
        <v>0</v>
      </c>
      <c r="S557" s="259">
        <v>0</v>
      </c>
      <c r="T557" s="260">
        <v>0</v>
      </c>
      <c r="U557" s="261">
        <v>0</v>
      </c>
      <c r="V557" s="259">
        <v>0</v>
      </c>
      <c r="W557" s="259">
        <v>0</v>
      </c>
      <c r="X557" s="259">
        <v>0</v>
      </c>
      <c r="Y557" s="259">
        <v>0</v>
      </c>
      <c r="Z557" s="259">
        <v>0</v>
      </c>
      <c r="AA557" s="259">
        <v>0</v>
      </c>
      <c r="AB557" s="259">
        <v>0</v>
      </c>
      <c r="AC557" s="259">
        <v>0</v>
      </c>
      <c r="AD557" s="259">
        <v>0</v>
      </c>
      <c r="AE557" s="262">
        <v>0</v>
      </c>
      <c r="AF557" s="258">
        <v>7334.6848934198333</v>
      </c>
      <c r="AG557" s="259">
        <v>7334.6848934198333</v>
      </c>
      <c r="AH557" s="259">
        <v>0</v>
      </c>
      <c r="AI557" s="259">
        <v>0</v>
      </c>
      <c r="AJ557" s="259">
        <v>0</v>
      </c>
      <c r="AK557" s="259">
        <v>0</v>
      </c>
      <c r="AL557" s="259">
        <v>0</v>
      </c>
      <c r="AM557" s="259">
        <v>0</v>
      </c>
      <c r="AN557" s="259">
        <v>0</v>
      </c>
      <c r="AO557" s="262">
        <v>0</v>
      </c>
      <c r="AP557" s="247"/>
      <c r="AQ557" s="263">
        <v>0</v>
      </c>
      <c r="AR557" s="264">
        <v>0</v>
      </c>
      <c r="AS557" s="264">
        <v>0</v>
      </c>
      <c r="AT557" s="264">
        <v>0</v>
      </c>
      <c r="AU557" s="264">
        <v>0</v>
      </c>
      <c r="AV557" s="264">
        <v>0</v>
      </c>
      <c r="AW557" s="264">
        <v>0</v>
      </c>
      <c r="AX557" s="264">
        <v>0</v>
      </c>
      <c r="AY557" s="264">
        <v>0</v>
      </c>
      <c r="AZ557" s="264">
        <v>0</v>
      </c>
      <c r="BA557" s="264">
        <v>0</v>
      </c>
      <c r="BB557" s="265">
        <v>0</v>
      </c>
    </row>
    <row r="558" spans="2:54" s="213" customFormat="1" ht="13.15" customHeight="1" x14ac:dyDescent="0.2">
      <c r="B558" s="251" t="s">
        <v>718</v>
      </c>
      <c r="C558" s="252"/>
      <c r="D558" s="253"/>
      <c r="E558" s="254" t="s">
        <v>1686</v>
      </c>
      <c r="F558" s="252"/>
      <c r="G558" s="252"/>
      <c r="H558" s="255" t="s">
        <v>1688</v>
      </c>
      <c r="I558" s="256">
        <v>40543</v>
      </c>
      <c r="J558" s="257">
        <v>10</v>
      </c>
      <c r="K558" s="258">
        <v>7334.6848934198333</v>
      </c>
      <c r="L558" s="259">
        <v>7334.6848934198333</v>
      </c>
      <c r="M558" s="259">
        <v>0</v>
      </c>
      <c r="N558" s="259">
        <v>0</v>
      </c>
      <c r="O558" s="259">
        <v>0</v>
      </c>
      <c r="P558" s="259">
        <v>0</v>
      </c>
      <c r="Q558" s="259">
        <v>0</v>
      </c>
      <c r="R558" s="259">
        <v>0</v>
      </c>
      <c r="S558" s="259">
        <v>0</v>
      </c>
      <c r="T558" s="260">
        <v>0</v>
      </c>
      <c r="U558" s="261">
        <v>0</v>
      </c>
      <c r="V558" s="259">
        <v>0</v>
      </c>
      <c r="W558" s="259">
        <v>0</v>
      </c>
      <c r="X558" s="259">
        <v>0</v>
      </c>
      <c r="Y558" s="259">
        <v>0</v>
      </c>
      <c r="Z558" s="259">
        <v>0</v>
      </c>
      <c r="AA558" s="259">
        <v>0</v>
      </c>
      <c r="AB558" s="259">
        <v>0</v>
      </c>
      <c r="AC558" s="259">
        <v>0</v>
      </c>
      <c r="AD558" s="259">
        <v>0</v>
      </c>
      <c r="AE558" s="262">
        <v>0</v>
      </c>
      <c r="AF558" s="258">
        <v>7334.6848934198333</v>
      </c>
      <c r="AG558" s="259">
        <v>7334.6848934198333</v>
      </c>
      <c r="AH558" s="259">
        <v>0</v>
      </c>
      <c r="AI558" s="259">
        <v>0</v>
      </c>
      <c r="AJ558" s="259">
        <v>0</v>
      </c>
      <c r="AK558" s="259">
        <v>0</v>
      </c>
      <c r="AL558" s="259">
        <v>0</v>
      </c>
      <c r="AM558" s="259">
        <v>0</v>
      </c>
      <c r="AN558" s="259">
        <v>0</v>
      </c>
      <c r="AO558" s="262">
        <v>0</v>
      </c>
      <c r="AP558" s="247"/>
      <c r="AQ558" s="263">
        <v>0</v>
      </c>
      <c r="AR558" s="264">
        <v>0</v>
      </c>
      <c r="AS558" s="264">
        <v>0</v>
      </c>
      <c r="AT558" s="264">
        <v>0</v>
      </c>
      <c r="AU558" s="264">
        <v>0</v>
      </c>
      <c r="AV558" s="264">
        <v>0</v>
      </c>
      <c r="AW558" s="264">
        <v>0</v>
      </c>
      <c r="AX558" s="264">
        <v>0</v>
      </c>
      <c r="AY558" s="264">
        <v>0</v>
      </c>
      <c r="AZ558" s="264">
        <v>0</v>
      </c>
      <c r="BA558" s="264">
        <v>0</v>
      </c>
      <c r="BB558" s="265">
        <v>0</v>
      </c>
    </row>
    <row r="559" spans="2:54" s="213" customFormat="1" ht="13.15" customHeight="1" x14ac:dyDescent="0.2">
      <c r="B559" s="251" t="s">
        <v>718</v>
      </c>
      <c r="C559" s="252"/>
      <c r="D559" s="253"/>
      <c r="E559" s="254" t="s">
        <v>1689</v>
      </c>
      <c r="F559" s="252"/>
      <c r="G559" s="252"/>
      <c r="H559" s="255" t="s">
        <v>1690</v>
      </c>
      <c r="I559" s="256">
        <v>40543</v>
      </c>
      <c r="J559" s="257">
        <v>10</v>
      </c>
      <c r="K559" s="258">
        <v>11870.018535681187</v>
      </c>
      <c r="L559" s="259">
        <v>11870.018535681187</v>
      </c>
      <c r="M559" s="259">
        <v>0</v>
      </c>
      <c r="N559" s="259">
        <v>0</v>
      </c>
      <c r="O559" s="259">
        <v>0</v>
      </c>
      <c r="P559" s="259">
        <v>0</v>
      </c>
      <c r="Q559" s="259">
        <v>0</v>
      </c>
      <c r="R559" s="259">
        <v>0</v>
      </c>
      <c r="S559" s="259">
        <v>0</v>
      </c>
      <c r="T559" s="260">
        <v>0</v>
      </c>
      <c r="U559" s="261">
        <v>0</v>
      </c>
      <c r="V559" s="259">
        <v>0</v>
      </c>
      <c r="W559" s="259">
        <v>0</v>
      </c>
      <c r="X559" s="259">
        <v>0</v>
      </c>
      <c r="Y559" s="259">
        <v>0</v>
      </c>
      <c r="Z559" s="259">
        <v>0</v>
      </c>
      <c r="AA559" s="259">
        <v>0</v>
      </c>
      <c r="AB559" s="259">
        <v>0</v>
      </c>
      <c r="AC559" s="259">
        <v>0</v>
      </c>
      <c r="AD559" s="259">
        <v>0</v>
      </c>
      <c r="AE559" s="262">
        <v>0</v>
      </c>
      <c r="AF559" s="258">
        <v>11870.018535681187</v>
      </c>
      <c r="AG559" s="259">
        <v>11870.018535681187</v>
      </c>
      <c r="AH559" s="259">
        <v>0</v>
      </c>
      <c r="AI559" s="259">
        <v>0</v>
      </c>
      <c r="AJ559" s="259">
        <v>0</v>
      </c>
      <c r="AK559" s="259">
        <v>0</v>
      </c>
      <c r="AL559" s="259">
        <v>0</v>
      </c>
      <c r="AM559" s="259">
        <v>0</v>
      </c>
      <c r="AN559" s="259">
        <v>0</v>
      </c>
      <c r="AO559" s="262">
        <v>0</v>
      </c>
      <c r="AP559" s="247"/>
      <c r="AQ559" s="263">
        <v>0</v>
      </c>
      <c r="AR559" s="264">
        <v>0</v>
      </c>
      <c r="AS559" s="264">
        <v>0</v>
      </c>
      <c r="AT559" s="264">
        <v>0</v>
      </c>
      <c r="AU559" s="264">
        <v>0</v>
      </c>
      <c r="AV559" s="264">
        <v>0</v>
      </c>
      <c r="AW559" s="264">
        <v>0</v>
      </c>
      <c r="AX559" s="264">
        <v>0</v>
      </c>
      <c r="AY559" s="264">
        <v>0</v>
      </c>
      <c r="AZ559" s="264">
        <v>0</v>
      </c>
      <c r="BA559" s="264">
        <v>0</v>
      </c>
      <c r="BB559" s="265">
        <v>0</v>
      </c>
    </row>
    <row r="560" spans="2:54" s="213" customFormat="1" ht="13.15" customHeight="1" x14ac:dyDescent="0.2">
      <c r="B560" s="251" t="s">
        <v>718</v>
      </c>
      <c r="C560" s="252"/>
      <c r="D560" s="253"/>
      <c r="E560" s="254" t="s">
        <v>1691</v>
      </c>
      <c r="F560" s="252"/>
      <c r="G560" s="252"/>
      <c r="H560" s="255" t="s">
        <v>1692</v>
      </c>
      <c r="I560" s="256">
        <v>40543</v>
      </c>
      <c r="J560" s="257">
        <v>10</v>
      </c>
      <c r="K560" s="258">
        <v>6371.6404077849866</v>
      </c>
      <c r="L560" s="259">
        <v>6371.6404077849866</v>
      </c>
      <c r="M560" s="259">
        <v>0</v>
      </c>
      <c r="N560" s="259">
        <v>0</v>
      </c>
      <c r="O560" s="259">
        <v>0</v>
      </c>
      <c r="P560" s="259">
        <v>0</v>
      </c>
      <c r="Q560" s="259">
        <v>0</v>
      </c>
      <c r="R560" s="259">
        <v>0</v>
      </c>
      <c r="S560" s="259">
        <v>0</v>
      </c>
      <c r="T560" s="260">
        <v>0</v>
      </c>
      <c r="U560" s="261">
        <v>0</v>
      </c>
      <c r="V560" s="259">
        <v>0</v>
      </c>
      <c r="W560" s="259">
        <v>0</v>
      </c>
      <c r="X560" s="259">
        <v>0</v>
      </c>
      <c r="Y560" s="259">
        <v>0</v>
      </c>
      <c r="Z560" s="259">
        <v>0</v>
      </c>
      <c r="AA560" s="259">
        <v>0</v>
      </c>
      <c r="AB560" s="259">
        <v>0</v>
      </c>
      <c r="AC560" s="259">
        <v>0</v>
      </c>
      <c r="AD560" s="259">
        <v>0</v>
      </c>
      <c r="AE560" s="262">
        <v>0</v>
      </c>
      <c r="AF560" s="258">
        <v>6371.6404077849866</v>
      </c>
      <c r="AG560" s="259">
        <v>6371.6404077849866</v>
      </c>
      <c r="AH560" s="259">
        <v>0</v>
      </c>
      <c r="AI560" s="259">
        <v>0</v>
      </c>
      <c r="AJ560" s="259">
        <v>0</v>
      </c>
      <c r="AK560" s="259">
        <v>0</v>
      </c>
      <c r="AL560" s="259">
        <v>0</v>
      </c>
      <c r="AM560" s="259">
        <v>0</v>
      </c>
      <c r="AN560" s="259">
        <v>0</v>
      </c>
      <c r="AO560" s="262">
        <v>0</v>
      </c>
      <c r="AP560" s="247"/>
      <c r="AQ560" s="263">
        <v>0</v>
      </c>
      <c r="AR560" s="264">
        <v>0</v>
      </c>
      <c r="AS560" s="264">
        <v>0</v>
      </c>
      <c r="AT560" s="264">
        <v>0</v>
      </c>
      <c r="AU560" s="264">
        <v>0</v>
      </c>
      <c r="AV560" s="264">
        <v>0</v>
      </c>
      <c r="AW560" s="264">
        <v>0</v>
      </c>
      <c r="AX560" s="264">
        <v>0</v>
      </c>
      <c r="AY560" s="264">
        <v>0</v>
      </c>
      <c r="AZ560" s="264">
        <v>0</v>
      </c>
      <c r="BA560" s="264">
        <v>0</v>
      </c>
      <c r="BB560" s="265">
        <v>0</v>
      </c>
    </row>
    <row r="561" spans="2:54" s="213" customFormat="1" ht="13.15" customHeight="1" x14ac:dyDescent="0.2">
      <c r="B561" s="251" t="s">
        <v>718</v>
      </c>
      <c r="C561" s="252"/>
      <c r="D561" s="253"/>
      <c r="E561" s="254" t="s">
        <v>1693</v>
      </c>
      <c r="F561" s="252"/>
      <c r="G561" s="252"/>
      <c r="H561" s="255" t="s">
        <v>1694</v>
      </c>
      <c r="I561" s="256">
        <v>40543</v>
      </c>
      <c r="J561" s="257">
        <v>10</v>
      </c>
      <c r="K561" s="258">
        <v>57191.80375347544</v>
      </c>
      <c r="L561" s="259">
        <v>51778.301668211308</v>
      </c>
      <c r="M561" s="259">
        <v>0</v>
      </c>
      <c r="N561" s="259">
        <v>0</v>
      </c>
      <c r="O561" s="259">
        <v>5413.5020852641319</v>
      </c>
      <c r="P561" s="259">
        <v>0</v>
      </c>
      <c r="Q561" s="259">
        <v>0</v>
      </c>
      <c r="R561" s="259">
        <v>5413.5020852641319</v>
      </c>
      <c r="S561" s="259">
        <v>648.10357652022833</v>
      </c>
      <c r="T561" s="260">
        <v>4765.3985087439032</v>
      </c>
      <c r="U561" s="261">
        <v>0</v>
      </c>
      <c r="V561" s="259">
        <v>0</v>
      </c>
      <c r="W561" s="259">
        <v>0</v>
      </c>
      <c r="X561" s="259">
        <v>0</v>
      </c>
      <c r="Y561" s="259">
        <v>0</v>
      </c>
      <c r="Z561" s="259">
        <v>0</v>
      </c>
      <c r="AA561" s="259">
        <v>0</v>
      </c>
      <c r="AB561" s="259">
        <v>0</v>
      </c>
      <c r="AC561" s="259">
        <v>5719.1803753475442</v>
      </c>
      <c r="AD561" s="259">
        <v>-5719.1803753475442</v>
      </c>
      <c r="AE561" s="262">
        <v>5719.1803753475442</v>
      </c>
      <c r="AF561" s="258">
        <v>57191.80375347544</v>
      </c>
      <c r="AG561" s="259">
        <v>51778.301668211308</v>
      </c>
      <c r="AH561" s="259">
        <v>0</v>
      </c>
      <c r="AI561" s="259">
        <v>0</v>
      </c>
      <c r="AJ561" s="259">
        <v>5413.5020852641319</v>
      </c>
      <c r="AK561" s="259">
        <v>0</v>
      </c>
      <c r="AL561" s="259">
        <v>0</v>
      </c>
      <c r="AM561" s="259">
        <v>5413.5020852641319</v>
      </c>
      <c r="AN561" s="259">
        <v>-5071.0767988273155</v>
      </c>
      <c r="AO561" s="262">
        <v>10484.578884091447</v>
      </c>
      <c r="AP561" s="247"/>
      <c r="AQ561" s="263">
        <v>0</v>
      </c>
      <c r="AR561" s="264">
        <v>0</v>
      </c>
      <c r="AS561" s="264">
        <v>0</v>
      </c>
      <c r="AT561" s="264">
        <v>0</v>
      </c>
      <c r="AU561" s="264">
        <v>0</v>
      </c>
      <c r="AV561" s="264">
        <v>0</v>
      </c>
      <c r="AW561" s="264">
        <v>0</v>
      </c>
      <c r="AX561" s="264">
        <v>0</v>
      </c>
      <c r="AY561" s="264">
        <v>0</v>
      </c>
      <c r="AZ561" s="264">
        <v>0</v>
      </c>
      <c r="BA561" s="264">
        <v>10484.5788839866</v>
      </c>
      <c r="BB561" s="265">
        <v>0</v>
      </c>
    </row>
    <row r="562" spans="2:54" s="213" customFormat="1" ht="13.15" customHeight="1" x14ac:dyDescent="0.2">
      <c r="B562" s="251" t="s">
        <v>718</v>
      </c>
      <c r="C562" s="252"/>
      <c r="D562" s="253"/>
      <c r="E562" s="254" t="s">
        <v>1695</v>
      </c>
      <c r="F562" s="252"/>
      <c r="G562" s="252"/>
      <c r="H562" s="255" t="s">
        <v>1696</v>
      </c>
      <c r="I562" s="256">
        <v>40543</v>
      </c>
      <c r="J562" s="257">
        <v>10</v>
      </c>
      <c r="K562" s="258">
        <v>14151.413345690455</v>
      </c>
      <c r="L562" s="259">
        <v>14151.413345690455</v>
      </c>
      <c r="M562" s="259">
        <v>0</v>
      </c>
      <c r="N562" s="259">
        <v>0</v>
      </c>
      <c r="O562" s="259">
        <v>0</v>
      </c>
      <c r="P562" s="259">
        <v>0</v>
      </c>
      <c r="Q562" s="259">
        <v>0</v>
      </c>
      <c r="R562" s="259">
        <v>0</v>
      </c>
      <c r="S562" s="259">
        <v>0</v>
      </c>
      <c r="T562" s="260">
        <v>0</v>
      </c>
      <c r="U562" s="261">
        <v>0</v>
      </c>
      <c r="V562" s="259">
        <v>0</v>
      </c>
      <c r="W562" s="259">
        <v>0</v>
      </c>
      <c r="X562" s="259">
        <v>0</v>
      </c>
      <c r="Y562" s="259">
        <v>0</v>
      </c>
      <c r="Z562" s="259">
        <v>0</v>
      </c>
      <c r="AA562" s="259">
        <v>0</v>
      </c>
      <c r="AB562" s="259">
        <v>0</v>
      </c>
      <c r="AC562" s="259">
        <v>0</v>
      </c>
      <c r="AD562" s="259">
        <v>0</v>
      </c>
      <c r="AE562" s="262">
        <v>0</v>
      </c>
      <c r="AF562" s="258">
        <v>14151.413345690455</v>
      </c>
      <c r="AG562" s="259">
        <v>14151.413345690455</v>
      </c>
      <c r="AH562" s="259">
        <v>0</v>
      </c>
      <c r="AI562" s="259">
        <v>0</v>
      </c>
      <c r="AJ562" s="259">
        <v>0</v>
      </c>
      <c r="AK562" s="259">
        <v>0</v>
      </c>
      <c r="AL562" s="259">
        <v>0</v>
      </c>
      <c r="AM562" s="259">
        <v>0</v>
      </c>
      <c r="AN562" s="259">
        <v>0</v>
      </c>
      <c r="AO562" s="262">
        <v>0</v>
      </c>
      <c r="AP562" s="247"/>
      <c r="AQ562" s="263">
        <v>0</v>
      </c>
      <c r="AR562" s="264">
        <v>0</v>
      </c>
      <c r="AS562" s="264">
        <v>0</v>
      </c>
      <c r="AT562" s="264">
        <v>0</v>
      </c>
      <c r="AU562" s="264">
        <v>0</v>
      </c>
      <c r="AV562" s="264">
        <v>0</v>
      </c>
      <c r="AW562" s="264">
        <v>0</v>
      </c>
      <c r="AX562" s="264">
        <v>0</v>
      </c>
      <c r="AY562" s="264">
        <v>0</v>
      </c>
      <c r="AZ562" s="264">
        <v>0</v>
      </c>
      <c r="BA562" s="264">
        <v>0</v>
      </c>
      <c r="BB562" s="265">
        <v>0</v>
      </c>
    </row>
    <row r="563" spans="2:54" s="213" customFormat="1" ht="13.15" customHeight="1" x14ac:dyDescent="0.2">
      <c r="B563" s="251" t="s">
        <v>863</v>
      </c>
      <c r="C563" s="252"/>
      <c r="D563" s="253"/>
      <c r="E563" s="254" t="s">
        <v>1697</v>
      </c>
      <c r="F563" s="252"/>
      <c r="G563" s="252"/>
      <c r="H563" s="255" t="s">
        <v>1698</v>
      </c>
      <c r="I563" s="256">
        <v>40543</v>
      </c>
      <c r="J563" s="257">
        <v>7</v>
      </c>
      <c r="K563" s="258">
        <v>1280.1204819277109</v>
      </c>
      <c r="L563" s="259">
        <v>1280.1204819277109</v>
      </c>
      <c r="M563" s="259">
        <v>0</v>
      </c>
      <c r="N563" s="259">
        <v>0</v>
      </c>
      <c r="O563" s="259">
        <v>0</v>
      </c>
      <c r="P563" s="259">
        <v>0</v>
      </c>
      <c r="Q563" s="259">
        <v>0</v>
      </c>
      <c r="R563" s="259">
        <v>0</v>
      </c>
      <c r="S563" s="259">
        <v>0</v>
      </c>
      <c r="T563" s="260">
        <v>0</v>
      </c>
      <c r="U563" s="261">
        <v>0</v>
      </c>
      <c r="V563" s="259">
        <v>0</v>
      </c>
      <c r="W563" s="259">
        <v>0</v>
      </c>
      <c r="X563" s="259">
        <v>0</v>
      </c>
      <c r="Y563" s="259">
        <v>0</v>
      </c>
      <c r="Z563" s="259">
        <v>0</v>
      </c>
      <c r="AA563" s="259">
        <v>0</v>
      </c>
      <c r="AB563" s="259">
        <v>0</v>
      </c>
      <c r="AC563" s="259">
        <v>0</v>
      </c>
      <c r="AD563" s="259">
        <v>0</v>
      </c>
      <c r="AE563" s="262">
        <v>0</v>
      </c>
      <c r="AF563" s="258">
        <v>1280.1204819277109</v>
      </c>
      <c r="AG563" s="259">
        <v>1280.1204819277109</v>
      </c>
      <c r="AH563" s="259">
        <v>0</v>
      </c>
      <c r="AI563" s="259">
        <v>0</v>
      </c>
      <c r="AJ563" s="259">
        <v>0</v>
      </c>
      <c r="AK563" s="259">
        <v>0</v>
      </c>
      <c r="AL563" s="259">
        <v>0</v>
      </c>
      <c r="AM563" s="259">
        <v>0</v>
      </c>
      <c r="AN563" s="259">
        <v>0</v>
      </c>
      <c r="AO563" s="262">
        <v>0</v>
      </c>
      <c r="AP563" s="247"/>
      <c r="AQ563" s="263">
        <v>0</v>
      </c>
      <c r="AR563" s="264">
        <v>0</v>
      </c>
      <c r="AS563" s="264">
        <v>0</v>
      </c>
      <c r="AT563" s="264">
        <v>0</v>
      </c>
      <c r="AU563" s="264">
        <v>0</v>
      </c>
      <c r="AV563" s="264">
        <v>0</v>
      </c>
      <c r="AW563" s="264">
        <v>0</v>
      </c>
      <c r="AX563" s="264">
        <v>0</v>
      </c>
      <c r="AY563" s="264">
        <v>0</v>
      </c>
      <c r="AZ563" s="264">
        <v>0</v>
      </c>
      <c r="BA563" s="264">
        <v>0</v>
      </c>
      <c r="BB563" s="265">
        <v>0</v>
      </c>
    </row>
    <row r="564" spans="2:54" s="213" customFormat="1" ht="13.15" customHeight="1" x14ac:dyDescent="0.2">
      <c r="B564" s="251" t="s">
        <v>863</v>
      </c>
      <c r="C564" s="252"/>
      <c r="D564" s="253"/>
      <c r="E564" s="254" t="s">
        <v>1697</v>
      </c>
      <c r="F564" s="252"/>
      <c r="G564" s="252"/>
      <c r="H564" s="255" t="s">
        <v>1699</v>
      </c>
      <c r="I564" s="256">
        <v>40543</v>
      </c>
      <c r="J564" s="257">
        <v>7</v>
      </c>
      <c r="K564" s="258">
        <v>1280.1204819277109</v>
      </c>
      <c r="L564" s="259">
        <v>1280.1204819277109</v>
      </c>
      <c r="M564" s="259">
        <v>0</v>
      </c>
      <c r="N564" s="259">
        <v>0</v>
      </c>
      <c r="O564" s="259">
        <v>0</v>
      </c>
      <c r="P564" s="259">
        <v>0</v>
      </c>
      <c r="Q564" s="259">
        <v>0</v>
      </c>
      <c r="R564" s="259">
        <v>0</v>
      </c>
      <c r="S564" s="259">
        <v>0</v>
      </c>
      <c r="T564" s="260">
        <v>0</v>
      </c>
      <c r="U564" s="261">
        <v>0</v>
      </c>
      <c r="V564" s="259">
        <v>0</v>
      </c>
      <c r="W564" s="259">
        <v>0</v>
      </c>
      <c r="X564" s="259">
        <v>0</v>
      </c>
      <c r="Y564" s="259">
        <v>0</v>
      </c>
      <c r="Z564" s="259">
        <v>0</v>
      </c>
      <c r="AA564" s="259">
        <v>0</v>
      </c>
      <c r="AB564" s="259">
        <v>0</v>
      </c>
      <c r="AC564" s="259">
        <v>0</v>
      </c>
      <c r="AD564" s="259">
        <v>0</v>
      </c>
      <c r="AE564" s="262">
        <v>0</v>
      </c>
      <c r="AF564" s="258">
        <v>1280.1204819277109</v>
      </c>
      <c r="AG564" s="259">
        <v>1280.1204819277109</v>
      </c>
      <c r="AH564" s="259">
        <v>0</v>
      </c>
      <c r="AI564" s="259">
        <v>0</v>
      </c>
      <c r="AJ564" s="259">
        <v>0</v>
      </c>
      <c r="AK564" s="259">
        <v>0</v>
      </c>
      <c r="AL564" s="259">
        <v>0</v>
      </c>
      <c r="AM564" s="259">
        <v>0</v>
      </c>
      <c r="AN564" s="259">
        <v>0</v>
      </c>
      <c r="AO564" s="262">
        <v>0</v>
      </c>
      <c r="AP564" s="247"/>
      <c r="AQ564" s="263">
        <v>0</v>
      </c>
      <c r="AR564" s="264">
        <v>0</v>
      </c>
      <c r="AS564" s="264">
        <v>0</v>
      </c>
      <c r="AT564" s="264">
        <v>0</v>
      </c>
      <c r="AU564" s="264">
        <v>0</v>
      </c>
      <c r="AV564" s="264">
        <v>0</v>
      </c>
      <c r="AW564" s="264">
        <v>0</v>
      </c>
      <c r="AX564" s="264">
        <v>0</v>
      </c>
      <c r="AY564" s="264">
        <v>0</v>
      </c>
      <c r="AZ564" s="264">
        <v>0</v>
      </c>
      <c r="BA564" s="264">
        <v>0</v>
      </c>
      <c r="BB564" s="265">
        <v>0</v>
      </c>
    </row>
    <row r="565" spans="2:54" s="213" customFormat="1" ht="13.15" customHeight="1" x14ac:dyDescent="0.2">
      <c r="B565" s="251" t="s">
        <v>863</v>
      </c>
      <c r="C565" s="252"/>
      <c r="D565" s="253"/>
      <c r="E565" s="254" t="s">
        <v>1697</v>
      </c>
      <c r="F565" s="252"/>
      <c r="G565" s="252"/>
      <c r="H565" s="255" t="s">
        <v>1700</v>
      </c>
      <c r="I565" s="256">
        <v>40543</v>
      </c>
      <c r="J565" s="257">
        <v>7</v>
      </c>
      <c r="K565" s="258">
        <v>1280.1204819277109</v>
      </c>
      <c r="L565" s="259">
        <v>1280.1204819277109</v>
      </c>
      <c r="M565" s="259">
        <v>0</v>
      </c>
      <c r="N565" s="259">
        <v>0</v>
      </c>
      <c r="O565" s="259">
        <v>0</v>
      </c>
      <c r="P565" s="259">
        <v>0</v>
      </c>
      <c r="Q565" s="259">
        <v>0</v>
      </c>
      <c r="R565" s="259">
        <v>0</v>
      </c>
      <c r="S565" s="259">
        <v>0</v>
      </c>
      <c r="T565" s="260">
        <v>0</v>
      </c>
      <c r="U565" s="261">
        <v>0</v>
      </c>
      <c r="V565" s="259">
        <v>0</v>
      </c>
      <c r="W565" s="259">
        <v>0</v>
      </c>
      <c r="X565" s="259">
        <v>0</v>
      </c>
      <c r="Y565" s="259">
        <v>0</v>
      </c>
      <c r="Z565" s="259">
        <v>0</v>
      </c>
      <c r="AA565" s="259">
        <v>0</v>
      </c>
      <c r="AB565" s="259">
        <v>0</v>
      </c>
      <c r="AC565" s="259">
        <v>0</v>
      </c>
      <c r="AD565" s="259">
        <v>0</v>
      </c>
      <c r="AE565" s="262">
        <v>0</v>
      </c>
      <c r="AF565" s="258">
        <v>1280.1204819277109</v>
      </c>
      <c r="AG565" s="259">
        <v>1280.1204819277109</v>
      </c>
      <c r="AH565" s="259">
        <v>0</v>
      </c>
      <c r="AI565" s="259">
        <v>0</v>
      </c>
      <c r="AJ565" s="259">
        <v>0</v>
      </c>
      <c r="AK565" s="259">
        <v>0</v>
      </c>
      <c r="AL565" s="259">
        <v>0</v>
      </c>
      <c r="AM565" s="259">
        <v>0</v>
      </c>
      <c r="AN565" s="259">
        <v>0</v>
      </c>
      <c r="AO565" s="262">
        <v>0</v>
      </c>
      <c r="AP565" s="247"/>
      <c r="AQ565" s="263">
        <v>0</v>
      </c>
      <c r="AR565" s="264">
        <v>0</v>
      </c>
      <c r="AS565" s="264">
        <v>0</v>
      </c>
      <c r="AT565" s="264">
        <v>0</v>
      </c>
      <c r="AU565" s="264">
        <v>0</v>
      </c>
      <c r="AV565" s="264">
        <v>0</v>
      </c>
      <c r="AW565" s="264">
        <v>0</v>
      </c>
      <c r="AX565" s="264">
        <v>0</v>
      </c>
      <c r="AY565" s="264">
        <v>0</v>
      </c>
      <c r="AZ565" s="264">
        <v>0</v>
      </c>
      <c r="BA565" s="264">
        <v>0</v>
      </c>
      <c r="BB565" s="265">
        <v>0</v>
      </c>
    </row>
    <row r="566" spans="2:54" s="213" customFormat="1" ht="13.15" customHeight="1" x14ac:dyDescent="0.2">
      <c r="B566" s="251" t="s">
        <v>863</v>
      </c>
      <c r="C566" s="252"/>
      <c r="D566" s="253"/>
      <c r="E566" s="254" t="s">
        <v>1697</v>
      </c>
      <c r="F566" s="252"/>
      <c r="G566" s="252"/>
      <c r="H566" s="255" t="s">
        <v>1701</v>
      </c>
      <c r="I566" s="256">
        <v>40543</v>
      </c>
      <c r="J566" s="257">
        <v>7</v>
      </c>
      <c r="K566" s="258">
        <v>1280.1204819277109</v>
      </c>
      <c r="L566" s="259">
        <v>1280.1204819277109</v>
      </c>
      <c r="M566" s="259">
        <v>0</v>
      </c>
      <c r="N566" s="259">
        <v>0</v>
      </c>
      <c r="O566" s="259">
        <v>0</v>
      </c>
      <c r="P566" s="259">
        <v>0</v>
      </c>
      <c r="Q566" s="259">
        <v>0</v>
      </c>
      <c r="R566" s="259">
        <v>0</v>
      </c>
      <c r="S566" s="259">
        <v>0</v>
      </c>
      <c r="T566" s="260">
        <v>0</v>
      </c>
      <c r="U566" s="261">
        <v>0</v>
      </c>
      <c r="V566" s="259">
        <v>0</v>
      </c>
      <c r="W566" s="259">
        <v>0</v>
      </c>
      <c r="X566" s="259">
        <v>0</v>
      </c>
      <c r="Y566" s="259">
        <v>0</v>
      </c>
      <c r="Z566" s="259">
        <v>0</v>
      </c>
      <c r="AA566" s="259">
        <v>0</v>
      </c>
      <c r="AB566" s="259">
        <v>0</v>
      </c>
      <c r="AC566" s="259">
        <v>0</v>
      </c>
      <c r="AD566" s="259">
        <v>0</v>
      </c>
      <c r="AE566" s="262">
        <v>0</v>
      </c>
      <c r="AF566" s="258">
        <v>1280.1204819277109</v>
      </c>
      <c r="AG566" s="259">
        <v>1280.1204819277109</v>
      </c>
      <c r="AH566" s="259">
        <v>0</v>
      </c>
      <c r="AI566" s="259">
        <v>0</v>
      </c>
      <c r="AJ566" s="259">
        <v>0</v>
      </c>
      <c r="AK566" s="259">
        <v>0</v>
      </c>
      <c r="AL566" s="259">
        <v>0</v>
      </c>
      <c r="AM566" s="259">
        <v>0</v>
      </c>
      <c r="AN566" s="259">
        <v>0</v>
      </c>
      <c r="AO566" s="262">
        <v>0</v>
      </c>
      <c r="AP566" s="247"/>
      <c r="AQ566" s="263">
        <v>0</v>
      </c>
      <c r="AR566" s="264">
        <v>0</v>
      </c>
      <c r="AS566" s="264">
        <v>0</v>
      </c>
      <c r="AT566" s="264">
        <v>0</v>
      </c>
      <c r="AU566" s="264">
        <v>0</v>
      </c>
      <c r="AV566" s="264">
        <v>0</v>
      </c>
      <c r="AW566" s="264">
        <v>0</v>
      </c>
      <c r="AX566" s="264">
        <v>0</v>
      </c>
      <c r="AY566" s="264">
        <v>0</v>
      </c>
      <c r="AZ566" s="264">
        <v>0</v>
      </c>
      <c r="BA566" s="264">
        <v>0</v>
      </c>
      <c r="BB566" s="265">
        <v>0</v>
      </c>
    </row>
    <row r="567" spans="2:54" s="213" customFormat="1" ht="13.15" customHeight="1" x14ac:dyDescent="0.2">
      <c r="B567" s="251" t="s">
        <v>751</v>
      </c>
      <c r="C567" s="252"/>
      <c r="D567" s="253"/>
      <c r="E567" s="254" t="s">
        <v>1702</v>
      </c>
      <c r="F567" s="252"/>
      <c r="G567" s="252"/>
      <c r="H567" s="255" t="s">
        <v>1703</v>
      </c>
      <c r="I567" s="256">
        <v>40543</v>
      </c>
      <c r="J567" s="257">
        <v>7</v>
      </c>
      <c r="K567" s="258">
        <v>7674.9304911955514</v>
      </c>
      <c r="L567" s="259">
        <v>7674.9304911955514</v>
      </c>
      <c r="M567" s="259">
        <v>0</v>
      </c>
      <c r="N567" s="259">
        <v>0</v>
      </c>
      <c r="O567" s="259">
        <v>0</v>
      </c>
      <c r="P567" s="259">
        <v>0</v>
      </c>
      <c r="Q567" s="259">
        <v>0</v>
      </c>
      <c r="R567" s="259">
        <v>0</v>
      </c>
      <c r="S567" s="259">
        <v>0</v>
      </c>
      <c r="T567" s="260">
        <v>0</v>
      </c>
      <c r="U567" s="261">
        <v>0</v>
      </c>
      <c r="V567" s="259">
        <v>0</v>
      </c>
      <c r="W567" s="259">
        <v>0</v>
      </c>
      <c r="X567" s="259">
        <v>0</v>
      </c>
      <c r="Y567" s="259">
        <v>0</v>
      </c>
      <c r="Z567" s="259">
        <v>0</v>
      </c>
      <c r="AA567" s="259">
        <v>0</v>
      </c>
      <c r="AB567" s="259">
        <v>0</v>
      </c>
      <c r="AC567" s="259">
        <v>0</v>
      </c>
      <c r="AD567" s="259">
        <v>0</v>
      </c>
      <c r="AE567" s="262">
        <v>0</v>
      </c>
      <c r="AF567" s="258">
        <v>7674.9304911955514</v>
      </c>
      <c r="AG567" s="259">
        <v>7674.9304911955514</v>
      </c>
      <c r="AH567" s="259">
        <v>0</v>
      </c>
      <c r="AI567" s="259">
        <v>0</v>
      </c>
      <c r="AJ567" s="259">
        <v>0</v>
      </c>
      <c r="AK567" s="259">
        <v>0</v>
      </c>
      <c r="AL567" s="259">
        <v>0</v>
      </c>
      <c r="AM567" s="259">
        <v>0</v>
      </c>
      <c r="AN567" s="259">
        <v>0</v>
      </c>
      <c r="AO567" s="262">
        <v>0</v>
      </c>
      <c r="AP567" s="247"/>
      <c r="AQ567" s="263">
        <v>0</v>
      </c>
      <c r="AR567" s="264">
        <v>0</v>
      </c>
      <c r="AS567" s="264">
        <v>0</v>
      </c>
      <c r="AT567" s="264">
        <v>0</v>
      </c>
      <c r="AU567" s="264">
        <v>0</v>
      </c>
      <c r="AV567" s="264">
        <v>0</v>
      </c>
      <c r="AW567" s="264">
        <v>0</v>
      </c>
      <c r="AX567" s="264">
        <v>0</v>
      </c>
      <c r="AY567" s="264">
        <v>0</v>
      </c>
      <c r="AZ567" s="264">
        <v>0</v>
      </c>
      <c r="BA567" s="264">
        <v>0</v>
      </c>
      <c r="BB567" s="265">
        <v>0</v>
      </c>
    </row>
    <row r="568" spans="2:54" s="213" customFormat="1" ht="13.15" customHeight="1" x14ac:dyDescent="0.2">
      <c r="B568" s="251" t="s">
        <v>718</v>
      </c>
      <c r="C568" s="252"/>
      <c r="D568" s="253"/>
      <c r="E568" s="254" t="s">
        <v>1704</v>
      </c>
      <c r="F568" s="252"/>
      <c r="G568" s="252"/>
      <c r="H568" s="255" t="s">
        <v>1705</v>
      </c>
      <c r="I568" s="256">
        <v>40543</v>
      </c>
      <c r="J568" s="257">
        <v>10</v>
      </c>
      <c r="K568" s="258">
        <v>29632.952965708992</v>
      </c>
      <c r="L568" s="259">
        <v>29632.952965708992</v>
      </c>
      <c r="M568" s="259">
        <v>0</v>
      </c>
      <c r="N568" s="259">
        <v>0</v>
      </c>
      <c r="O568" s="259">
        <v>0</v>
      </c>
      <c r="P568" s="259">
        <v>0</v>
      </c>
      <c r="Q568" s="259">
        <v>0</v>
      </c>
      <c r="R568" s="259">
        <v>0</v>
      </c>
      <c r="S568" s="259">
        <v>0</v>
      </c>
      <c r="T568" s="260">
        <v>0</v>
      </c>
      <c r="U568" s="261">
        <v>0</v>
      </c>
      <c r="V568" s="259">
        <v>0</v>
      </c>
      <c r="W568" s="259">
        <v>0</v>
      </c>
      <c r="X568" s="259">
        <v>0</v>
      </c>
      <c r="Y568" s="259">
        <v>0</v>
      </c>
      <c r="Z568" s="259">
        <v>0</v>
      </c>
      <c r="AA568" s="259">
        <v>0</v>
      </c>
      <c r="AB568" s="259">
        <v>0</v>
      </c>
      <c r="AC568" s="259">
        <v>0</v>
      </c>
      <c r="AD568" s="259">
        <v>0</v>
      </c>
      <c r="AE568" s="262">
        <v>0</v>
      </c>
      <c r="AF568" s="258">
        <v>29632.952965708992</v>
      </c>
      <c r="AG568" s="259">
        <v>29632.952965708992</v>
      </c>
      <c r="AH568" s="259">
        <v>0</v>
      </c>
      <c r="AI568" s="259">
        <v>0</v>
      </c>
      <c r="AJ568" s="259">
        <v>0</v>
      </c>
      <c r="AK568" s="259">
        <v>0</v>
      </c>
      <c r="AL568" s="259">
        <v>0</v>
      </c>
      <c r="AM568" s="259">
        <v>0</v>
      </c>
      <c r="AN568" s="259">
        <v>0</v>
      </c>
      <c r="AO568" s="262">
        <v>0</v>
      </c>
      <c r="AP568" s="247"/>
      <c r="AQ568" s="263">
        <v>0</v>
      </c>
      <c r="AR568" s="264">
        <v>0</v>
      </c>
      <c r="AS568" s="264">
        <v>0</v>
      </c>
      <c r="AT568" s="264">
        <v>0</v>
      </c>
      <c r="AU568" s="264">
        <v>0</v>
      </c>
      <c r="AV568" s="264">
        <v>0</v>
      </c>
      <c r="AW568" s="264">
        <v>0</v>
      </c>
      <c r="AX568" s="264">
        <v>0</v>
      </c>
      <c r="AY568" s="264">
        <v>0</v>
      </c>
      <c r="AZ568" s="264">
        <v>0</v>
      </c>
      <c r="BA568" s="264">
        <v>0</v>
      </c>
      <c r="BB568" s="265">
        <v>0</v>
      </c>
    </row>
    <row r="569" spans="2:54" s="213" customFormat="1" ht="13.15" customHeight="1" x14ac:dyDescent="0.2">
      <c r="B569" s="251" t="s">
        <v>863</v>
      </c>
      <c r="C569" s="252"/>
      <c r="D569" s="253"/>
      <c r="E569" s="254" t="s">
        <v>1706</v>
      </c>
      <c r="F569" s="252"/>
      <c r="G569" s="252"/>
      <c r="H569" s="255" t="s">
        <v>1707</v>
      </c>
      <c r="I569" s="256">
        <v>40543</v>
      </c>
      <c r="J569" s="257">
        <v>7</v>
      </c>
      <c r="K569" s="258">
        <v>43443.002780352181</v>
      </c>
      <c r="L569" s="259">
        <v>43443.002780352181</v>
      </c>
      <c r="M569" s="259">
        <v>0</v>
      </c>
      <c r="N569" s="259">
        <v>0</v>
      </c>
      <c r="O569" s="259">
        <v>0</v>
      </c>
      <c r="P569" s="259">
        <v>0</v>
      </c>
      <c r="Q569" s="259">
        <v>0</v>
      </c>
      <c r="R569" s="259">
        <v>0</v>
      </c>
      <c r="S569" s="259">
        <v>0</v>
      </c>
      <c r="T569" s="260">
        <v>0</v>
      </c>
      <c r="U569" s="261">
        <v>0</v>
      </c>
      <c r="V569" s="259">
        <v>0</v>
      </c>
      <c r="W569" s="259">
        <v>0</v>
      </c>
      <c r="X569" s="259">
        <v>0</v>
      </c>
      <c r="Y569" s="259">
        <v>0</v>
      </c>
      <c r="Z569" s="259">
        <v>0</v>
      </c>
      <c r="AA569" s="259">
        <v>0</v>
      </c>
      <c r="AB569" s="259">
        <v>0</v>
      </c>
      <c r="AC569" s="259">
        <v>0</v>
      </c>
      <c r="AD569" s="259">
        <v>0</v>
      </c>
      <c r="AE569" s="262">
        <v>0</v>
      </c>
      <c r="AF569" s="258">
        <v>43443.002780352181</v>
      </c>
      <c r="AG569" s="259">
        <v>43443.002780352181</v>
      </c>
      <c r="AH569" s="259">
        <v>0</v>
      </c>
      <c r="AI569" s="259">
        <v>0</v>
      </c>
      <c r="AJ569" s="259">
        <v>0</v>
      </c>
      <c r="AK569" s="259">
        <v>0</v>
      </c>
      <c r="AL569" s="259">
        <v>0</v>
      </c>
      <c r="AM569" s="259">
        <v>0</v>
      </c>
      <c r="AN569" s="259">
        <v>0</v>
      </c>
      <c r="AO569" s="262">
        <v>0</v>
      </c>
      <c r="AP569" s="247"/>
      <c r="AQ569" s="263">
        <v>0</v>
      </c>
      <c r="AR569" s="264">
        <v>0</v>
      </c>
      <c r="AS569" s="264">
        <v>0</v>
      </c>
      <c r="AT569" s="264">
        <v>0</v>
      </c>
      <c r="AU569" s="264">
        <v>0</v>
      </c>
      <c r="AV569" s="264">
        <v>0</v>
      </c>
      <c r="AW569" s="264">
        <v>0</v>
      </c>
      <c r="AX569" s="264">
        <v>0</v>
      </c>
      <c r="AY569" s="264">
        <v>0</v>
      </c>
      <c r="AZ569" s="264">
        <v>0</v>
      </c>
      <c r="BA569" s="264">
        <v>0</v>
      </c>
      <c r="BB569" s="265">
        <v>0</v>
      </c>
    </row>
    <row r="570" spans="2:54" s="213" customFormat="1" ht="13.15" customHeight="1" x14ac:dyDescent="0.2">
      <c r="B570" s="251" t="s">
        <v>718</v>
      </c>
      <c r="C570" s="252"/>
      <c r="D570" s="253"/>
      <c r="E570" s="254" t="s">
        <v>1708</v>
      </c>
      <c r="F570" s="252"/>
      <c r="G570" s="252"/>
      <c r="H570" s="255" t="s">
        <v>1709</v>
      </c>
      <c r="I570" s="256">
        <v>40543</v>
      </c>
      <c r="J570" s="257">
        <v>10</v>
      </c>
      <c r="K570" s="258">
        <v>50866.543095458757</v>
      </c>
      <c r="L570" s="259">
        <v>50866.543095458757</v>
      </c>
      <c r="M570" s="259">
        <v>0</v>
      </c>
      <c r="N570" s="259">
        <v>0</v>
      </c>
      <c r="O570" s="259">
        <v>0</v>
      </c>
      <c r="P570" s="259">
        <v>0</v>
      </c>
      <c r="Q570" s="259">
        <v>0</v>
      </c>
      <c r="R570" s="259">
        <v>0</v>
      </c>
      <c r="S570" s="259">
        <v>0</v>
      </c>
      <c r="T570" s="260">
        <v>0</v>
      </c>
      <c r="U570" s="261">
        <v>0</v>
      </c>
      <c r="V570" s="259">
        <v>0</v>
      </c>
      <c r="W570" s="259">
        <v>0</v>
      </c>
      <c r="X570" s="259">
        <v>0</v>
      </c>
      <c r="Y570" s="259">
        <v>0</v>
      </c>
      <c r="Z570" s="259">
        <v>0</v>
      </c>
      <c r="AA570" s="259">
        <v>0</v>
      </c>
      <c r="AB570" s="259">
        <v>0</v>
      </c>
      <c r="AC570" s="259">
        <v>0</v>
      </c>
      <c r="AD570" s="259">
        <v>0</v>
      </c>
      <c r="AE570" s="262">
        <v>0</v>
      </c>
      <c r="AF570" s="258">
        <v>50866.543095458757</v>
      </c>
      <c r="AG570" s="259">
        <v>50866.543095458757</v>
      </c>
      <c r="AH570" s="259">
        <v>0</v>
      </c>
      <c r="AI570" s="259">
        <v>0</v>
      </c>
      <c r="AJ570" s="259">
        <v>0</v>
      </c>
      <c r="AK570" s="259">
        <v>0</v>
      </c>
      <c r="AL570" s="259">
        <v>0</v>
      </c>
      <c r="AM570" s="259">
        <v>0</v>
      </c>
      <c r="AN570" s="259">
        <v>0</v>
      </c>
      <c r="AO570" s="262">
        <v>0</v>
      </c>
      <c r="AP570" s="247"/>
      <c r="AQ570" s="263">
        <v>0</v>
      </c>
      <c r="AR570" s="264">
        <v>0</v>
      </c>
      <c r="AS570" s="264">
        <v>0</v>
      </c>
      <c r="AT570" s="264">
        <v>0</v>
      </c>
      <c r="AU570" s="264">
        <v>0</v>
      </c>
      <c r="AV570" s="264">
        <v>0</v>
      </c>
      <c r="AW570" s="264">
        <v>0</v>
      </c>
      <c r="AX570" s="264">
        <v>0</v>
      </c>
      <c r="AY570" s="264">
        <v>0</v>
      </c>
      <c r="AZ570" s="264">
        <v>0</v>
      </c>
      <c r="BA570" s="264">
        <v>0</v>
      </c>
      <c r="BB570" s="265">
        <v>0</v>
      </c>
    </row>
    <row r="571" spans="2:54" s="213" customFormat="1" ht="13.15" customHeight="1" x14ac:dyDescent="0.2">
      <c r="B571" s="251" t="s">
        <v>718</v>
      </c>
      <c r="C571" s="252"/>
      <c r="D571" s="253"/>
      <c r="E571" s="254" t="s">
        <v>1710</v>
      </c>
      <c r="F571" s="252"/>
      <c r="G571" s="252"/>
      <c r="H571" s="255" t="s">
        <v>1711</v>
      </c>
      <c r="I571" s="256">
        <v>40543</v>
      </c>
      <c r="J571" s="257">
        <v>10</v>
      </c>
      <c r="K571" s="258">
        <v>7445.5514365152922</v>
      </c>
      <c r="L571" s="259">
        <v>7445.5514365152922</v>
      </c>
      <c r="M571" s="259">
        <v>0</v>
      </c>
      <c r="N571" s="259">
        <v>0</v>
      </c>
      <c r="O571" s="259">
        <v>0</v>
      </c>
      <c r="P571" s="259">
        <v>0</v>
      </c>
      <c r="Q571" s="259">
        <v>0</v>
      </c>
      <c r="R571" s="259">
        <v>0</v>
      </c>
      <c r="S571" s="259">
        <v>0</v>
      </c>
      <c r="T571" s="260">
        <v>0</v>
      </c>
      <c r="U571" s="261">
        <v>0</v>
      </c>
      <c r="V571" s="259">
        <v>0</v>
      </c>
      <c r="W571" s="259">
        <v>0</v>
      </c>
      <c r="X571" s="259">
        <v>0</v>
      </c>
      <c r="Y571" s="259">
        <v>0</v>
      </c>
      <c r="Z571" s="259">
        <v>0</v>
      </c>
      <c r="AA571" s="259">
        <v>0</v>
      </c>
      <c r="AB571" s="259">
        <v>0</v>
      </c>
      <c r="AC571" s="259">
        <v>0</v>
      </c>
      <c r="AD571" s="259">
        <v>0</v>
      </c>
      <c r="AE571" s="262">
        <v>0</v>
      </c>
      <c r="AF571" s="258">
        <v>7445.5514365152922</v>
      </c>
      <c r="AG571" s="259">
        <v>7445.5514365152922</v>
      </c>
      <c r="AH571" s="259">
        <v>0</v>
      </c>
      <c r="AI571" s="259">
        <v>0</v>
      </c>
      <c r="AJ571" s="259">
        <v>0</v>
      </c>
      <c r="AK571" s="259">
        <v>0</v>
      </c>
      <c r="AL571" s="259">
        <v>0</v>
      </c>
      <c r="AM571" s="259">
        <v>0</v>
      </c>
      <c r="AN571" s="259">
        <v>0</v>
      </c>
      <c r="AO571" s="262">
        <v>0</v>
      </c>
      <c r="AP571" s="247"/>
      <c r="AQ571" s="263">
        <v>0</v>
      </c>
      <c r="AR571" s="264">
        <v>0</v>
      </c>
      <c r="AS571" s="264">
        <v>0</v>
      </c>
      <c r="AT571" s="264">
        <v>0</v>
      </c>
      <c r="AU571" s="264">
        <v>0</v>
      </c>
      <c r="AV571" s="264">
        <v>0</v>
      </c>
      <c r="AW571" s="264">
        <v>0</v>
      </c>
      <c r="AX571" s="264">
        <v>0</v>
      </c>
      <c r="AY571" s="264">
        <v>0</v>
      </c>
      <c r="AZ571" s="264">
        <v>0</v>
      </c>
      <c r="BA571" s="264">
        <v>0</v>
      </c>
      <c r="BB571" s="265">
        <v>0</v>
      </c>
    </row>
    <row r="572" spans="2:54" s="213" customFormat="1" ht="13.15" customHeight="1" x14ac:dyDescent="0.2">
      <c r="B572" s="251" t="s">
        <v>718</v>
      </c>
      <c r="C572" s="252"/>
      <c r="D572" s="253"/>
      <c r="E572" s="254" t="s">
        <v>1712</v>
      </c>
      <c r="F572" s="252"/>
      <c r="G572" s="252"/>
      <c r="H572" s="255" t="s">
        <v>1713</v>
      </c>
      <c r="I572" s="256">
        <v>40543</v>
      </c>
      <c r="J572" s="257">
        <v>10</v>
      </c>
      <c r="K572" s="258">
        <v>7445.5514365152922</v>
      </c>
      <c r="L572" s="259">
        <v>7445.5514365152922</v>
      </c>
      <c r="M572" s="259">
        <v>0</v>
      </c>
      <c r="N572" s="259">
        <v>0</v>
      </c>
      <c r="O572" s="259">
        <v>0</v>
      </c>
      <c r="P572" s="259">
        <v>0</v>
      </c>
      <c r="Q572" s="259">
        <v>0</v>
      </c>
      <c r="R572" s="259">
        <v>0</v>
      </c>
      <c r="S572" s="259">
        <v>0</v>
      </c>
      <c r="T572" s="260">
        <v>0</v>
      </c>
      <c r="U572" s="261">
        <v>0</v>
      </c>
      <c r="V572" s="259">
        <v>0</v>
      </c>
      <c r="W572" s="259">
        <v>0</v>
      </c>
      <c r="X572" s="259">
        <v>0</v>
      </c>
      <c r="Y572" s="259">
        <v>0</v>
      </c>
      <c r="Z572" s="259">
        <v>0</v>
      </c>
      <c r="AA572" s="259">
        <v>0</v>
      </c>
      <c r="AB572" s="259">
        <v>0</v>
      </c>
      <c r="AC572" s="259">
        <v>0</v>
      </c>
      <c r="AD572" s="259">
        <v>0</v>
      </c>
      <c r="AE572" s="262">
        <v>0</v>
      </c>
      <c r="AF572" s="258">
        <v>7445.5514365152922</v>
      </c>
      <c r="AG572" s="259">
        <v>7445.5514365152922</v>
      </c>
      <c r="AH572" s="259">
        <v>0</v>
      </c>
      <c r="AI572" s="259">
        <v>0</v>
      </c>
      <c r="AJ572" s="259">
        <v>0</v>
      </c>
      <c r="AK572" s="259">
        <v>0</v>
      </c>
      <c r="AL572" s="259">
        <v>0</v>
      </c>
      <c r="AM572" s="259">
        <v>0</v>
      </c>
      <c r="AN572" s="259">
        <v>0</v>
      </c>
      <c r="AO572" s="262">
        <v>0</v>
      </c>
      <c r="AP572" s="247"/>
      <c r="AQ572" s="263">
        <v>0</v>
      </c>
      <c r="AR572" s="264">
        <v>0</v>
      </c>
      <c r="AS572" s="264">
        <v>0</v>
      </c>
      <c r="AT572" s="264">
        <v>0</v>
      </c>
      <c r="AU572" s="264">
        <v>0</v>
      </c>
      <c r="AV572" s="264">
        <v>0</v>
      </c>
      <c r="AW572" s="264">
        <v>0</v>
      </c>
      <c r="AX572" s="264">
        <v>0</v>
      </c>
      <c r="AY572" s="264">
        <v>0</v>
      </c>
      <c r="AZ572" s="264">
        <v>0</v>
      </c>
      <c r="BA572" s="264">
        <v>0</v>
      </c>
      <c r="BB572" s="265">
        <v>0</v>
      </c>
    </row>
    <row r="573" spans="2:54" s="213" customFormat="1" ht="13.15" customHeight="1" x14ac:dyDescent="0.2">
      <c r="B573" s="251" t="s">
        <v>718</v>
      </c>
      <c r="C573" s="252"/>
      <c r="D573" s="253"/>
      <c r="E573" s="254" t="s">
        <v>1712</v>
      </c>
      <c r="F573" s="252"/>
      <c r="G573" s="252"/>
      <c r="H573" s="255" t="s">
        <v>1714</v>
      </c>
      <c r="I573" s="256">
        <v>40543</v>
      </c>
      <c r="J573" s="257">
        <v>10</v>
      </c>
      <c r="K573" s="258">
        <v>7445.5514365152922</v>
      </c>
      <c r="L573" s="259">
        <v>7445.5514365152922</v>
      </c>
      <c r="M573" s="259">
        <v>0</v>
      </c>
      <c r="N573" s="259">
        <v>0</v>
      </c>
      <c r="O573" s="259">
        <v>0</v>
      </c>
      <c r="P573" s="259">
        <v>0</v>
      </c>
      <c r="Q573" s="259">
        <v>0</v>
      </c>
      <c r="R573" s="259">
        <v>0</v>
      </c>
      <c r="S573" s="259">
        <v>0</v>
      </c>
      <c r="T573" s="260">
        <v>0</v>
      </c>
      <c r="U573" s="261">
        <v>0</v>
      </c>
      <c r="V573" s="259">
        <v>0</v>
      </c>
      <c r="W573" s="259">
        <v>0</v>
      </c>
      <c r="X573" s="259">
        <v>0</v>
      </c>
      <c r="Y573" s="259">
        <v>0</v>
      </c>
      <c r="Z573" s="259">
        <v>0</v>
      </c>
      <c r="AA573" s="259">
        <v>0</v>
      </c>
      <c r="AB573" s="259">
        <v>0</v>
      </c>
      <c r="AC573" s="259">
        <v>0</v>
      </c>
      <c r="AD573" s="259">
        <v>0</v>
      </c>
      <c r="AE573" s="262">
        <v>0</v>
      </c>
      <c r="AF573" s="258">
        <v>7445.5514365152922</v>
      </c>
      <c r="AG573" s="259">
        <v>7445.5514365152922</v>
      </c>
      <c r="AH573" s="259">
        <v>0</v>
      </c>
      <c r="AI573" s="259">
        <v>0</v>
      </c>
      <c r="AJ573" s="259">
        <v>0</v>
      </c>
      <c r="AK573" s="259">
        <v>0</v>
      </c>
      <c r="AL573" s="259">
        <v>0</v>
      </c>
      <c r="AM573" s="259">
        <v>0</v>
      </c>
      <c r="AN573" s="259">
        <v>0</v>
      </c>
      <c r="AO573" s="262">
        <v>0</v>
      </c>
      <c r="AP573" s="247"/>
      <c r="AQ573" s="263">
        <v>0</v>
      </c>
      <c r="AR573" s="264">
        <v>0</v>
      </c>
      <c r="AS573" s="264">
        <v>0</v>
      </c>
      <c r="AT573" s="264">
        <v>0</v>
      </c>
      <c r="AU573" s="264">
        <v>0</v>
      </c>
      <c r="AV573" s="264">
        <v>0</v>
      </c>
      <c r="AW573" s="264">
        <v>0</v>
      </c>
      <c r="AX573" s="264">
        <v>0</v>
      </c>
      <c r="AY573" s="264">
        <v>0</v>
      </c>
      <c r="AZ573" s="264">
        <v>0</v>
      </c>
      <c r="BA573" s="264">
        <v>0</v>
      </c>
      <c r="BB573" s="265">
        <v>0</v>
      </c>
    </row>
    <row r="574" spans="2:54" s="213" customFormat="1" ht="13.15" customHeight="1" x14ac:dyDescent="0.2">
      <c r="B574" s="251" t="s">
        <v>718</v>
      </c>
      <c r="C574" s="252"/>
      <c r="D574" s="253"/>
      <c r="E574" s="254" t="s">
        <v>1715</v>
      </c>
      <c r="F574" s="252"/>
      <c r="G574" s="252"/>
      <c r="H574" s="255" t="s">
        <v>1716</v>
      </c>
      <c r="I574" s="256">
        <v>40543</v>
      </c>
      <c r="J574" s="257">
        <v>10</v>
      </c>
      <c r="K574" s="258">
        <v>9465.5062557924011</v>
      </c>
      <c r="L574" s="259">
        <v>9465.5062557924011</v>
      </c>
      <c r="M574" s="259">
        <v>0</v>
      </c>
      <c r="N574" s="259">
        <v>0</v>
      </c>
      <c r="O574" s="259">
        <v>0</v>
      </c>
      <c r="P574" s="259">
        <v>0</v>
      </c>
      <c r="Q574" s="259">
        <v>0</v>
      </c>
      <c r="R574" s="259">
        <v>0</v>
      </c>
      <c r="S574" s="259">
        <v>0</v>
      </c>
      <c r="T574" s="260">
        <v>0</v>
      </c>
      <c r="U574" s="261">
        <v>0</v>
      </c>
      <c r="V574" s="259">
        <v>0</v>
      </c>
      <c r="W574" s="259">
        <v>0</v>
      </c>
      <c r="X574" s="259">
        <v>0</v>
      </c>
      <c r="Y574" s="259">
        <v>0</v>
      </c>
      <c r="Z574" s="259">
        <v>0</v>
      </c>
      <c r="AA574" s="259">
        <v>0</v>
      </c>
      <c r="AB574" s="259">
        <v>0</v>
      </c>
      <c r="AC574" s="259">
        <v>0</v>
      </c>
      <c r="AD574" s="259">
        <v>0</v>
      </c>
      <c r="AE574" s="262">
        <v>0</v>
      </c>
      <c r="AF574" s="258">
        <v>9465.5062557924011</v>
      </c>
      <c r="AG574" s="259">
        <v>9465.5062557924011</v>
      </c>
      <c r="AH574" s="259">
        <v>0</v>
      </c>
      <c r="AI574" s="259">
        <v>0</v>
      </c>
      <c r="AJ574" s="259">
        <v>0</v>
      </c>
      <c r="AK574" s="259">
        <v>0</v>
      </c>
      <c r="AL574" s="259">
        <v>0</v>
      </c>
      <c r="AM574" s="259">
        <v>0</v>
      </c>
      <c r="AN574" s="259">
        <v>0</v>
      </c>
      <c r="AO574" s="262">
        <v>0</v>
      </c>
      <c r="AP574" s="247"/>
      <c r="AQ574" s="263">
        <v>0</v>
      </c>
      <c r="AR574" s="264">
        <v>0</v>
      </c>
      <c r="AS574" s="264">
        <v>0</v>
      </c>
      <c r="AT574" s="264">
        <v>0</v>
      </c>
      <c r="AU574" s="264">
        <v>0</v>
      </c>
      <c r="AV574" s="264">
        <v>0</v>
      </c>
      <c r="AW574" s="264">
        <v>0</v>
      </c>
      <c r="AX574" s="264">
        <v>0</v>
      </c>
      <c r="AY574" s="264">
        <v>0</v>
      </c>
      <c r="AZ574" s="264">
        <v>0</v>
      </c>
      <c r="BA574" s="264">
        <v>0</v>
      </c>
      <c r="BB574" s="265">
        <v>0</v>
      </c>
    </row>
    <row r="575" spans="2:54" s="213" customFormat="1" ht="13.15" customHeight="1" x14ac:dyDescent="0.2">
      <c r="B575" s="251" t="s">
        <v>718</v>
      </c>
      <c r="C575" s="252"/>
      <c r="D575" s="253"/>
      <c r="E575" s="254" t="s">
        <v>1717</v>
      </c>
      <c r="F575" s="252"/>
      <c r="G575" s="252"/>
      <c r="H575" s="255" t="s">
        <v>1718</v>
      </c>
      <c r="I575" s="256">
        <v>40543</v>
      </c>
      <c r="J575" s="257">
        <v>10</v>
      </c>
      <c r="K575" s="258">
        <v>9465.5062557924011</v>
      </c>
      <c r="L575" s="259">
        <v>9465.5062557924011</v>
      </c>
      <c r="M575" s="259">
        <v>0</v>
      </c>
      <c r="N575" s="259">
        <v>0</v>
      </c>
      <c r="O575" s="259">
        <v>0</v>
      </c>
      <c r="P575" s="259">
        <v>0</v>
      </c>
      <c r="Q575" s="259">
        <v>0</v>
      </c>
      <c r="R575" s="259">
        <v>0</v>
      </c>
      <c r="S575" s="259">
        <v>0</v>
      </c>
      <c r="T575" s="260">
        <v>0</v>
      </c>
      <c r="U575" s="261">
        <v>0</v>
      </c>
      <c r="V575" s="259">
        <v>0</v>
      </c>
      <c r="W575" s="259">
        <v>0</v>
      </c>
      <c r="X575" s="259">
        <v>0</v>
      </c>
      <c r="Y575" s="259">
        <v>0</v>
      </c>
      <c r="Z575" s="259">
        <v>0</v>
      </c>
      <c r="AA575" s="259">
        <v>0</v>
      </c>
      <c r="AB575" s="259">
        <v>0</v>
      </c>
      <c r="AC575" s="259">
        <v>0</v>
      </c>
      <c r="AD575" s="259">
        <v>0</v>
      </c>
      <c r="AE575" s="262">
        <v>0</v>
      </c>
      <c r="AF575" s="258">
        <v>9465.5062557924011</v>
      </c>
      <c r="AG575" s="259">
        <v>9465.5062557924011</v>
      </c>
      <c r="AH575" s="259">
        <v>0</v>
      </c>
      <c r="AI575" s="259">
        <v>0</v>
      </c>
      <c r="AJ575" s="259">
        <v>0</v>
      </c>
      <c r="AK575" s="259">
        <v>0</v>
      </c>
      <c r="AL575" s="259">
        <v>0</v>
      </c>
      <c r="AM575" s="259">
        <v>0</v>
      </c>
      <c r="AN575" s="259">
        <v>0</v>
      </c>
      <c r="AO575" s="262">
        <v>0</v>
      </c>
      <c r="AP575" s="247"/>
      <c r="AQ575" s="263">
        <v>0</v>
      </c>
      <c r="AR575" s="264">
        <v>0</v>
      </c>
      <c r="AS575" s="264">
        <v>0</v>
      </c>
      <c r="AT575" s="264">
        <v>0</v>
      </c>
      <c r="AU575" s="264">
        <v>0</v>
      </c>
      <c r="AV575" s="264">
        <v>0</v>
      </c>
      <c r="AW575" s="264">
        <v>0</v>
      </c>
      <c r="AX575" s="264">
        <v>0</v>
      </c>
      <c r="AY575" s="264">
        <v>0</v>
      </c>
      <c r="AZ575" s="264">
        <v>0</v>
      </c>
      <c r="BA575" s="264">
        <v>0</v>
      </c>
      <c r="BB575" s="265">
        <v>0</v>
      </c>
    </row>
    <row r="576" spans="2:54" s="213" customFormat="1" ht="13.15" customHeight="1" x14ac:dyDescent="0.2">
      <c r="B576" s="251" t="s">
        <v>718</v>
      </c>
      <c r="C576" s="252"/>
      <c r="D576" s="253"/>
      <c r="E576" s="254" t="s">
        <v>1719</v>
      </c>
      <c r="F576" s="252"/>
      <c r="G576" s="252"/>
      <c r="H576" s="255" t="s">
        <v>1720</v>
      </c>
      <c r="I576" s="256">
        <v>40543</v>
      </c>
      <c r="J576" s="257">
        <v>10</v>
      </c>
      <c r="K576" s="258">
        <v>7240.5004633920298</v>
      </c>
      <c r="L576" s="259">
        <v>7240.5004633920298</v>
      </c>
      <c r="M576" s="259">
        <v>0</v>
      </c>
      <c r="N576" s="259">
        <v>0</v>
      </c>
      <c r="O576" s="259">
        <v>0</v>
      </c>
      <c r="P576" s="259">
        <v>0</v>
      </c>
      <c r="Q576" s="259">
        <v>0</v>
      </c>
      <c r="R576" s="259">
        <v>0</v>
      </c>
      <c r="S576" s="259">
        <v>0</v>
      </c>
      <c r="T576" s="260">
        <v>0</v>
      </c>
      <c r="U576" s="261">
        <v>0</v>
      </c>
      <c r="V576" s="259">
        <v>0</v>
      </c>
      <c r="W576" s="259">
        <v>0</v>
      </c>
      <c r="X576" s="259">
        <v>0</v>
      </c>
      <c r="Y576" s="259">
        <v>0</v>
      </c>
      <c r="Z576" s="259">
        <v>0</v>
      </c>
      <c r="AA576" s="259">
        <v>0</v>
      </c>
      <c r="AB576" s="259">
        <v>0</v>
      </c>
      <c r="AC576" s="259">
        <v>0</v>
      </c>
      <c r="AD576" s="259">
        <v>0</v>
      </c>
      <c r="AE576" s="262">
        <v>0</v>
      </c>
      <c r="AF576" s="258">
        <v>7240.5004633920298</v>
      </c>
      <c r="AG576" s="259">
        <v>7240.5004633920298</v>
      </c>
      <c r="AH576" s="259">
        <v>0</v>
      </c>
      <c r="AI576" s="259">
        <v>0</v>
      </c>
      <c r="AJ576" s="259">
        <v>0</v>
      </c>
      <c r="AK576" s="259">
        <v>0</v>
      </c>
      <c r="AL576" s="259">
        <v>0</v>
      </c>
      <c r="AM576" s="259">
        <v>0</v>
      </c>
      <c r="AN576" s="259">
        <v>0</v>
      </c>
      <c r="AO576" s="262">
        <v>0</v>
      </c>
      <c r="AP576" s="247"/>
      <c r="AQ576" s="263">
        <v>0</v>
      </c>
      <c r="AR576" s="264">
        <v>0</v>
      </c>
      <c r="AS576" s="264">
        <v>0</v>
      </c>
      <c r="AT576" s="264">
        <v>0</v>
      </c>
      <c r="AU576" s="264">
        <v>0</v>
      </c>
      <c r="AV576" s="264">
        <v>0</v>
      </c>
      <c r="AW576" s="264">
        <v>0</v>
      </c>
      <c r="AX576" s="264">
        <v>0</v>
      </c>
      <c r="AY576" s="264">
        <v>0</v>
      </c>
      <c r="AZ576" s="264">
        <v>0</v>
      </c>
      <c r="BA576" s="264">
        <v>0</v>
      </c>
      <c r="BB576" s="265">
        <v>0</v>
      </c>
    </row>
    <row r="577" spans="2:54" s="213" customFormat="1" ht="13.15" customHeight="1" x14ac:dyDescent="0.2">
      <c r="B577" s="251" t="s">
        <v>718</v>
      </c>
      <c r="C577" s="252"/>
      <c r="D577" s="253"/>
      <c r="E577" s="254" t="s">
        <v>1721</v>
      </c>
      <c r="F577" s="252"/>
      <c r="G577" s="252"/>
      <c r="H577" s="255" t="s">
        <v>1722</v>
      </c>
      <c r="I577" s="256">
        <v>40543</v>
      </c>
      <c r="J577" s="257">
        <v>10</v>
      </c>
      <c r="K577" s="258">
        <v>14481.00092678406</v>
      </c>
      <c r="L577" s="259">
        <v>14481.00092678406</v>
      </c>
      <c r="M577" s="259">
        <v>0</v>
      </c>
      <c r="N577" s="259">
        <v>0</v>
      </c>
      <c r="O577" s="259">
        <v>0</v>
      </c>
      <c r="P577" s="259">
        <v>0</v>
      </c>
      <c r="Q577" s="259">
        <v>0</v>
      </c>
      <c r="R577" s="259">
        <v>0</v>
      </c>
      <c r="S577" s="259">
        <v>0</v>
      </c>
      <c r="T577" s="260">
        <v>0</v>
      </c>
      <c r="U577" s="261">
        <v>0</v>
      </c>
      <c r="V577" s="259">
        <v>0</v>
      </c>
      <c r="W577" s="259">
        <v>0</v>
      </c>
      <c r="X577" s="259">
        <v>0</v>
      </c>
      <c r="Y577" s="259">
        <v>0</v>
      </c>
      <c r="Z577" s="259">
        <v>0</v>
      </c>
      <c r="AA577" s="259">
        <v>0</v>
      </c>
      <c r="AB577" s="259">
        <v>0</v>
      </c>
      <c r="AC577" s="259">
        <v>0</v>
      </c>
      <c r="AD577" s="259">
        <v>0</v>
      </c>
      <c r="AE577" s="262">
        <v>0</v>
      </c>
      <c r="AF577" s="258">
        <v>14481.00092678406</v>
      </c>
      <c r="AG577" s="259">
        <v>14481.00092678406</v>
      </c>
      <c r="AH577" s="259">
        <v>0</v>
      </c>
      <c r="AI577" s="259">
        <v>0</v>
      </c>
      <c r="AJ577" s="259">
        <v>0</v>
      </c>
      <c r="AK577" s="259">
        <v>0</v>
      </c>
      <c r="AL577" s="259">
        <v>0</v>
      </c>
      <c r="AM577" s="259">
        <v>0</v>
      </c>
      <c r="AN577" s="259">
        <v>0</v>
      </c>
      <c r="AO577" s="262">
        <v>0</v>
      </c>
      <c r="AP577" s="247"/>
      <c r="AQ577" s="263">
        <v>0</v>
      </c>
      <c r="AR577" s="264">
        <v>0</v>
      </c>
      <c r="AS577" s="264">
        <v>0</v>
      </c>
      <c r="AT577" s="264">
        <v>0</v>
      </c>
      <c r="AU577" s="264">
        <v>0</v>
      </c>
      <c r="AV577" s="264">
        <v>0</v>
      </c>
      <c r="AW577" s="264">
        <v>0</v>
      </c>
      <c r="AX577" s="264">
        <v>0</v>
      </c>
      <c r="AY577" s="264">
        <v>0</v>
      </c>
      <c r="AZ577" s="264">
        <v>0</v>
      </c>
      <c r="BA577" s="264">
        <v>0</v>
      </c>
      <c r="BB577" s="265">
        <v>0</v>
      </c>
    </row>
    <row r="578" spans="2:54" s="213" customFormat="1" ht="13.15" customHeight="1" x14ac:dyDescent="0.2">
      <c r="B578" s="251" t="s">
        <v>718</v>
      </c>
      <c r="C578" s="252"/>
      <c r="D578" s="253"/>
      <c r="E578" s="254" t="s">
        <v>1723</v>
      </c>
      <c r="F578" s="252"/>
      <c r="G578" s="252"/>
      <c r="H578" s="255" t="s">
        <v>1724</v>
      </c>
      <c r="I578" s="256">
        <v>40543</v>
      </c>
      <c r="J578" s="257">
        <v>10</v>
      </c>
      <c r="K578" s="258">
        <v>14481.00092678406</v>
      </c>
      <c r="L578" s="259">
        <v>14481.00092678406</v>
      </c>
      <c r="M578" s="259">
        <v>0</v>
      </c>
      <c r="N578" s="259">
        <v>0</v>
      </c>
      <c r="O578" s="259">
        <v>0</v>
      </c>
      <c r="P578" s="259">
        <v>0</v>
      </c>
      <c r="Q578" s="259">
        <v>0</v>
      </c>
      <c r="R578" s="259">
        <v>0</v>
      </c>
      <c r="S578" s="259">
        <v>0</v>
      </c>
      <c r="T578" s="260">
        <v>0</v>
      </c>
      <c r="U578" s="261">
        <v>0</v>
      </c>
      <c r="V578" s="259">
        <v>0</v>
      </c>
      <c r="W578" s="259">
        <v>0</v>
      </c>
      <c r="X578" s="259">
        <v>0</v>
      </c>
      <c r="Y578" s="259">
        <v>0</v>
      </c>
      <c r="Z578" s="259">
        <v>0</v>
      </c>
      <c r="AA578" s="259">
        <v>0</v>
      </c>
      <c r="AB578" s="259">
        <v>0</v>
      </c>
      <c r="AC578" s="259">
        <v>0</v>
      </c>
      <c r="AD578" s="259">
        <v>0</v>
      </c>
      <c r="AE578" s="262">
        <v>0</v>
      </c>
      <c r="AF578" s="258">
        <v>14481.00092678406</v>
      </c>
      <c r="AG578" s="259">
        <v>14481.00092678406</v>
      </c>
      <c r="AH578" s="259">
        <v>0</v>
      </c>
      <c r="AI578" s="259">
        <v>0</v>
      </c>
      <c r="AJ578" s="259">
        <v>0</v>
      </c>
      <c r="AK578" s="259">
        <v>0</v>
      </c>
      <c r="AL578" s="259">
        <v>0</v>
      </c>
      <c r="AM578" s="259">
        <v>0</v>
      </c>
      <c r="AN578" s="259">
        <v>0</v>
      </c>
      <c r="AO578" s="262">
        <v>0</v>
      </c>
      <c r="AP578" s="247"/>
      <c r="AQ578" s="263">
        <v>0</v>
      </c>
      <c r="AR578" s="264">
        <v>0</v>
      </c>
      <c r="AS578" s="264">
        <v>0</v>
      </c>
      <c r="AT578" s="264">
        <v>0</v>
      </c>
      <c r="AU578" s="264">
        <v>0</v>
      </c>
      <c r="AV578" s="264">
        <v>0</v>
      </c>
      <c r="AW578" s="264">
        <v>0</v>
      </c>
      <c r="AX578" s="264">
        <v>0</v>
      </c>
      <c r="AY578" s="264">
        <v>0</v>
      </c>
      <c r="AZ578" s="264">
        <v>0</v>
      </c>
      <c r="BA578" s="264">
        <v>0</v>
      </c>
      <c r="BB578" s="265">
        <v>0</v>
      </c>
    </row>
    <row r="579" spans="2:54" s="213" customFormat="1" ht="13.15" customHeight="1" x14ac:dyDescent="0.2">
      <c r="B579" s="251" t="s">
        <v>863</v>
      </c>
      <c r="C579" s="252"/>
      <c r="D579" s="253"/>
      <c r="E579" s="254" t="s">
        <v>1725</v>
      </c>
      <c r="F579" s="252"/>
      <c r="G579" s="252"/>
      <c r="H579" s="255" t="s">
        <v>1726</v>
      </c>
      <c r="I579" s="256">
        <v>40543</v>
      </c>
      <c r="J579" s="257">
        <v>7</v>
      </c>
      <c r="K579" s="258">
        <v>43443.002780352181</v>
      </c>
      <c r="L579" s="259">
        <v>43443.002780352181</v>
      </c>
      <c r="M579" s="259">
        <v>0</v>
      </c>
      <c r="N579" s="259">
        <v>0</v>
      </c>
      <c r="O579" s="259">
        <v>0</v>
      </c>
      <c r="P579" s="259">
        <v>0</v>
      </c>
      <c r="Q579" s="259">
        <v>0</v>
      </c>
      <c r="R579" s="259">
        <v>0</v>
      </c>
      <c r="S579" s="259">
        <v>0</v>
      </c>
      <c r="T579" s="260">
        <v>0</v>
      </c>
      <c r="U579" s="261">
        <v>0</v>
      </c>
      <c r="V579" s="259">
        <v>0</v>
      </c>
      <c r="W579" s="259">
        <v>0</v>
      </c>
      <c r="X579" s="259">
        <v>0</v>
      </c>
      <c r="Y579" s="259">
        <v>0</v>
      </c>
      <c r="Z579" s="259">
        <v>0</v>
      </c>
      <c r="AA579" s="259">
        <v>0</v>
      </c>
      <c r="AB579" s="259">
        <v>0</v>
      </c>
      <c r="AC579" s="259">
        <v>0</v>
      </c>
      <c r="AD579" s="259">
        <v>0</v>
      </c>
      <c r="AE579" s="262">
        <v>0</v>
      </c>
      <c r="AF579" s="258">
        <v>43443.002780352181</v>
      </c>
      <c r="AG579" s="259">
        <v>43443.002780352181</v>
      </c>
      <c r="AH579" s="259">
        <v>0</v>
      </c>
      <c r="AI579" s="259">
        <v>0</v>
      </c>
      <c r="AJ579" s="259">
        <v>0</v>
      </c>
      <c r="AK579" s="259">
        <v>0</v>
      </c>
      <c r="AL579" s="259">
        <v>0</v>
      </c>
      <c r="AM579" s="259">
        <v>0</v>
      </c>
      <c r="AN579" s="259">
        <v>0</v>
      </c>
      <c r="AO579" s="262">
        <v>0</v>
      </c>
      <c r="AP579" s="247"/>
      <c r="AQ579" s="263">
        <v>0</v>
      </c>
      <c r="AR579" s="264">
        <v>0</v>
      </c>
      <c r="AS579" s="264">
        <v>0</v>
      </c>
      <c r="AT579" s="264">
        <v>0</v>
      </c>
      <c r="AU579" s="264">
        <v>0</v>
      </c>
      <c r="AV579" s="264">
        <v>0</v>
      </c>
      <c r="AW579" s="264">
        <v>0</v>
      </c>
      <c r="AX579" s="264">
        <v>0</v>
      </c>
      <c r="AY579" s="264">
        <v>0</v>
      </c>
      <c r="AZ579" s="264">
        <v>0</v>
      </c>
      <c r="BA579" s="264">
        <v>0</v>
      </c>
      <c r="BB579" s="265">
        <v>0</v>
      </c>
    </row>
    <row r="580" spans="2:54" s="213" customFormat="1" ht="13.15" customHeight="1" x14ac:dyDescent="0.2">
      <c r="B580" s="251" t="s">
        <v>718</v>
      </c>
      <c r="C580" s="252"/>
      <c r="D580" s="253"/>
      <c r="E580" s="254" t="s">
        <v>1727</v>
      </c>
      <c r="F580" s="252"/>
      <c r="G580" s="252"/>
      <c r="H580" s="255" t="s">
        <v>1728</v>
      </c>
      <c r="I580" s="256">
        <v>40543</v>
      </c>
      <c r="J580" s="257">
        <v>10</v>
      </c>
      <c r="K580" s="258">
        <v>44827.676088971275</v>
      </c>
      <c r="L580" s="259">
        <v>44827.676088971275</v>
      </c>
      <c r="M580" s="259">
        <v>0</v>
      </c>
      <c r="N580" s="259">
        <v>0</v>
      </c>
      <c r="O580" s="259">
        <v>0</v>
      </c>
      <c r="P580" s="259">
        <v>0</v>
      </c>
      <c r="Q580" s="259">
        <v>0</v>
      </c>
      <c r="R580" s="259">
        <v>0</v>
      </c>
      <c r="S580" s="259">
        <v>0</v>
      </c>
      <c r="T580" s="260">
        <v>0</v>
      </c>
      <c r="U580" s="261">
        <v>0</v>
      </c>
      <c r="V580" s="259">
        <v>0</v>
      </c>
      <c r="W580" s="259">
        <v>0</v>
      </c>
      <c r="X580" s="259">
        <v>0</v>
      </c>
      <c r="Y580" s="259">
        <v>0</v>
      </c>
      <c r="Z580" s="259">
        <v>0</v>
      </c>
      <c r="AA580" s="259">
        <v>0</v>
      </c>
      <c r="AB580" s="259">
        <v>0</v>
      </c>
      <c r="AC580" s="259">
        <v>0</v>
      </c>
      <c r="AD580" s="259">
        <v>0</v>
      </c>
      <c r="AE580" s="262">
        <v>0</v>
      </c>
      <c r="AF580" s="258">
        <v>44827.676088971275</v>
      </c>
      <c r="AG580" s="259">
        <v>44827.676088971275</v>
      </c>
      <c r="AH580" s="259">
        <v>0</v>
      </c>
      <c r="AI580" s="259">
        <v>0</v>
      </c>
      <c r="AJ580" s="259">
        <v>0</v>
      </c>
      <c r="AK580" s="259">
        <v>0</v>
      </c>
      <c r="AL580" s="259">
        <v>0</v>
      </c>
      <c r="AM580" s="259">
        <v>0</v>
      </c>
      <c r="AN580" s="259">
        <v>0</v>
      </c>
      <c r="AO580" s="262">
        <v>0</v>
      </c>
      <c r="AP580" s="247"/>
      <c r="AQ580" s="263">
        <v>0</v>
      </c>
      <c r="AR580" s="264">
        <v>0</v>
      </c>
      <c r="AS580" s="264">
        <v>0</v>
      </c>
      <c r="AT580" s="264">
        <v>0</v>
      </c>
      <c r="AU580" s="264">
        <v>0</v>
      </c>
      <c r="AV580" s="264">
        <v>0</v>
      </c>
      <c r="AW580" s="264">
        <v>0</v>
      </c>
      <c r="AX580" s="264">
        <v>0</v>
      </c>
      <c r="AY580" s="264">
        <v>0</v>
      </c>
      <c r="AZ580" s="264">
        <v>0</v>
      </c>
      <c r="BA580" s="264">
        <v>0</v>
      </c>
      <c r="BB580" s="265">
        <v>0</v>
      </c>
    </row>
    <row r="581" spans="2:54" s="213" customFormat="1" ht="13.15" customHeight="1" x14ac:dyDescent="0.2">
      <c r="B581" s="251" t="s">
        <v>718</v>
      </c>
      <c r="C581" s="252"/>
      <c r="D581" s="253"/>
      <c r="E581" s="254" t="s">
        <v>1729</v>
      </c>
      <c r="F581" s="252"/>
      <c r="G581" s="252"/>
      <c r="H581" s="255" t="s">
        <v>1730</v>
      </c>
      <c r="I581" s="256">
        <v>40543</v>
      </c>
      <c r="J581" s="257">
        <v>10</v>
      </c>
      <c r="K581" s="258">
        <v>4149.9652455977757</v>
      </c>
      <c r="L581" s="259">
        <v>4149.9652455977757</v>
      </c>
      <c r="M581" s="259">
        <v>0</v>
      </c>
      <c r="N581" s="259">
        <v>0</v>
      </c>
      <c r="O581" s="259">
        <v>0</v>
      </c>
      <c r="P581" s="259">
        <v>0</v>
      </c>
      <c r="Q581" s="259">
        <v>0</v>
      </c>
      <c r="R581" s="259">
        <v>0</v>
      </c>
      <c r="S581" s="259">
        <v>0</v>
      </c>
      <c r="T581" s="260">
        <v>0</v>
      </c>
      <c r="U581" s="261">
        <v>0</v>
      </c>
      <c r="V581" s="259">
        <v>0</v>
      </c>
      <c r="W581" s="259">
        <v>0</v>
      </c>
      <c r="X581" s="259">
        <v>0</v>
      </c>
      <c r="Y581" s="259">
        <v>0</v>
      </c>
      <c r="Z581" s="259">
        <v>0</v>
      </c>
      <c r="AA581" s="259">
        <v>0</v>
      </c>
      <c r="AB581" s="259">
        <v>0</v>
      </c>
      <c r="AC581" s="259">
        <v>0</v>
      </c>
      <c r="AD581" s="259">
        <v>0</v>
      </c>
      <c r="AE581" s="262">
        <v>0</v>
      </c>
      <c r="AF581" s="258">
        <v>4149.9652455977757</v>
      </c>
      <c r="AG581" s="259">
        <v>4149.9652455977757</v>
      </c>
      <c r="AH581" s="259">
        <v>0</v>
      </c>
      <c r="AI581" s="259">
        <v>0</v>
      </c>
      <c r="AJ581" s="259">
        <v>0</v>
      </c>
      <c r="AK581" s="259">
        <v>0</v>
      </c>
      <c r="AL581" s="259">
        <v>0</v>
      </c>
      <c r="AM581" s="259">
        <v>0</v>
      </c>
      <c r="AN581" s="259">
        <v>0</v>
      </c>
      <c r="AO581" s="262">
        <v>0</v>
      </c>
      <c r="AP581" s="247"/>
      <c r="AQ581" s="263">
        <v>0</v>
      </c>
      <c r="AR581" s="264">
        <v>0</v>
      </c>
      <c r="AS581" s="264">
        <v>0</v>
      </c>
      <c r="AT581" s="264">
        <v>0</v>
      </c>
      <c r="AU581" s="264">
        <v>0</v>
      </c>
      <c r="AV581" s="264">
        <v>0</v>
      </c>
      <c r="AW581" s="264">
        <v>0</v>
      </c>
      <c r="AX581" s="264">
        <v>0</v>
      </c>
      <c r="AY581" s="264">
        <v>0</v>
      </c>
      <c r="AZ581" s="264">
        <v>0</v>
      </c>
      <c r="BA581" s="264">
        <v>0</v>
      </c>
      <c r="BB581" s="265">
        <v>0</v>
      </c>
    </row>
    <row r="582" spans="2:54" s="213" customFormat="1" ht="13.15" customHeight="1" x14ac:dyDescent="0.2">
      <c r="B582" s="251" t="s">
        <v>718</v>
      </c>
      <c r="C582" s="252"/>
      <c r="D582" s="253"/>
      <c r="E582" s="254" t="s">
        <v>1731</v>
      </c>
      <c r="F582" s="252"/>
      <c r="G582" s="252"/>
      <c r="H582" s="255" t="s">
        <v>1732</v>
      </c>
      <c r="I582" s="256">
        <v>40543</v>
      </c>
      <c r="J582" s="257">
        <v>10</v>
      </c>
      <c r="K582" s="258">
        <v>4149.9652455977757</v>
      </c>
      <c r="L582" s="259">
        <v>4149.9652455977757</v>
      </c>
      <c r="M582" s="259">
        <v>0</v>
      </c>
      <c r="N582" s="259">
        <v>0</v>
      </c>
      <c r="O582" s="259">
        <v>0</v>
      </c>
      <c r="P582" s="259">
        <v>0</v>
      </c>
      <c r="Q582" s="259">
        <v>0</v>
      </c>
      <c r="R582" s="259">
        <v>0</v>
      </c>
      <c r="S582" s="259">
        <v>0</v>
      </c>
      <c r="T582" s="260">
        <v>0</v>
      </c>
      <c r="U582" s="261">
        <v>0</v>
      </c>
      <c r="V582" s="259">
        <v>0</v>
      </c>
      <c r="W582" s="259">
        <v>0</v>
      </c>
      <c r="X582" s="259">
        <v>0</v>
      </c>
      <c r="Y582" s="259">
        <v>0</v>
      </c>
      <c r="Z582" s="259">
        <v>0</v>
      </c>
      <c r="AA582" s="259">
        <v>0</v>
      </c>
      <c r="AB582" s="259">
        <v>0</v>
      </c>
      <c r="AC582" s="259">
        <v>0</v>
      </c>
      <c r="AD582" s="259">
        <v>0</v>
      </c>
      <c r="AE582" s="262">
        <v>0</v>
      </c>
      <c r="AF582" s="258">
        <v>4149.9652455977757</v>
      </c>
      <c r="AG582" s="259">
        <v>4149.9652455977757</v>
      </c>
      <c r="AH582" s="259">
        <v>0</v>
      </c>
      <c r="AI582" s="259">
        <v>0</v>
      </c>
      <c r="AJ582" s="259">
        <v>0</v>
      </c>
      <c r="AK582" s="259">
        <v>0</v>
      </c>
      <c r="AL582" s="259">
        <v>0</v>
      </c>
      <c r="AM582" s="259">
        <v>0</v>
      </c>
      <c r="AN582" s="259">
        <v>0</v>
      </c>
      <c r="AO582" s="262">
        <v>0</v>
      </c>
      <c r="AP582" s="247"/>
      <c r="AQ582" s="263">
        <v>0</v>
      </c>
      <c r="AR582" s="264">
        <v>0</v>
      </c>
      <c r="AS582" s="264">
        <v>0</v>
      </c>
      <c r="AT582" s="264">
        <v>0</v>
      </c>
      <c r="AU582" s="264">
        <v>0</v>
      </c>
      <c r="AV582" s="264">
        <v>0</v>
      </c>
      <c r="AW582" s="264">
        <v>0</v>
      </c>
      <c r="AX582" s="264">
        <v>0</v>
      </c>
      <c r="AY582" s="264">
        <v>0</v>
      </c>
      <c r="AZ582" s="264">
        <v>0</v>
      </c>
      <c r="BA582" s="264">
        <v>0</v>
      </c>
      <c r="BB582" s="265">
        <v>0</v>
      </c>
    </row>
    <row r="583" spans="2:54" s="213" customFormat="1" ht="13.15" customHeight="1" x14ac:dyDescent="0.2">
      <c r="B583" s="251" t="s">
        <v>718</v>
      </c>
      <c r="C583" s="252"/>
      <c r="D583" s="253"/>
      <c r="E583" s="254" t="s">
        <v>1731</v>
      </c>
      <c r="F583" s="252"/>
      <c r="G583" s="252"/>
      <c r="H583" s="255" t="s">
        <v>1733</v>
      </c>
      <c r="I583" s="256">
        <v>40543</v>
      </c>
      <c r="J583" s="257">
        <v>10</v>
      </c>
      <c r="K583" s="258">
        <v>4149.9652455977757</v>
      </c>
      <c r="L583" s="259">
        <v>4149.9652455977757</v>
      </c>
      <c r="M583" s="259">
        <v>0</v>
      </c>
      <c r="N583" s="259">
        <v>0</v>
      </c>
      <c r="O583" s="259">
        <v>0</v>
      </c>
      <c r="P583" s="259">
        <v>0</v>
      </c>
      <c r="Q583" s="259">
        <v>0</v>
      </c>
      <c r="R583" s="259">
        <v>0</v>
      </c>
      <c r="S583" s="259">
        <v>0</v>
      </c>
      <c r="T583" s="260">
        <v>0</v>
      </c>
      <c r="U583" s="261">
        <v>0</v>
      </c>
      <c r="V583" s="259">
        <v>0</v>
      </c>
      <c r="W583" s="259">
        <v>0</v>
      </c>
      <c r="X583" s="259">
        <v>0</v>
      </c>
      <c r="Y583" s="259">
        <v>0</v>
      </c>
      <c r="Z583" s="259">
        <v>0</v>
      </c>
      <c r="AA583" s="259">
        <v>0</v>
      </c>
      <c r="AB583" s="259">
        <v>0</v>
      </c>
      <c r="AC583" s="259">
        <v>0</v>
      </c>
      <c r="AD583" s="259">
        <v>0</v>
      </c>
      <c r="AE583" s="262">
        <v>0</v>
      </c>
      <c r="AF583" s="258">
        <v>4149.9652455977757</v>
      </c>
      <c r="AG583" s="259">
        <v>4149.9652455977757</v>
      </c>
      <c r="AH583" s="259">
        <v>0</v>
      </c>
      <c r="AI583" s="259">
        <v>0</v>
      </c>
      <c r="AJ583" s="259">
        <v>0</v>
      </c>
      <c r="AK583" s="259">
        <v>0</v>
      </c>
      <c r="AL583" s="259">
        <v>0</v>
      </c>
      <c r="AM583" s="259">
        <v>0</v>
      </c>
      <c r="AN583" s="259">
        <v>0</v>
      </c>
      <c r="AO583" s="262">
        <v>0</v>
      </c>
      <c r="AP583" s="247"/>
      <c r="AQ583" s="263">
        <v>0</v>
      </c>
      <c r="AR583" s="264">
        <v>0</v>
      </c>
      <c r="AS583" s="264">
        <v>0</v>
      </c>
      <c r="AT583" s="264">
        <v>0</v>
      </c>
      <c r="AU583" s="264">
        <v>0</v>
      </c>
      <c r="AV583" s="264">
        <v>0</v>
      </c>
      <c r="AW583" s="264">
        <v>0</v>
      </c>
      <c r="AX583" s="264">
        <v>0</v>
      </c>
      <c r="AY583" s="264">
        <v>0</v>
      </c>
      <c r="AZ583" s="264">
        <v>0</v>
      </c>
      <c r="BA583" s="264">
        <v>0</v>
      </c>
      <c r="BB583" s="265">
        <v>0</v>
      </c>
    </row>
    <row r="584" spans="2:54" s="213" customFormat="1" ht="13.15" customHeight="1" x14ac:dyDescent="0.2">
      <c r="B584" s="251" t="s">
        <v>718</v>
      </c>
      <c r="C584" s="252"/>
      <c r="D584" s="253"/>
      <c r="E584" s="254" t="s">
        <v>1734</v>
      </c>
      <c r="F584" s="252"/>
      <c r="G584" s="252"/>
      <c r="H584" s="255" t="s">
        <v>1735</v>
      </c>
      <c r="I584" s="256">
        <v>40543</v>
      </c>
      <c r="J584" s="257">
        <v>10</v>
      </c>
      <c r="K584" s="258">
        <v>8648.6329935125123</v>
      </c>
      <c r="L584" s="259">
        <v>8648.6329935125123</v>
      </c>
      <c r="M584" s="259">
        <v>0</v>
      </c>
      <c r="N584" s="259">
        <v>0</v>
      </c>
      <c r="O584" s="259">
        <v>0</v>
      </c>
      <c r="P584" s="259">
        <v>0</v>
      </c>
      <c r="Q584" s="259">
        <v>0</v>
      </c>
      <c r="R584" s="259">
        <v>0</v>
      </c>
      <c r="S584" s="259">
        <v>0</v>
      </c>
      <c r="T584" s="260">
        <v>0</v>
      </c>
      <c r="U584" s="261">
        <v>0</v>
      </c>
      <c r="V584" s="259">
        <v>0</v>
      </c>
      <c r="W584" s="259">
        <v>0</v>
      </c>
      <c r="X584" s="259">
        <v>0</v>
      </c>
      <c r="Y584" s="259">
        <v>0</v>
      </c>
      <c r="Z584" s="259">
        <v>0</v>
      </c>
      <c r="AA584" s="259">
        <v>0</v>
      </c>
      <c r="AB584" s="259">
        <v>0</v>
      </c>
      <c r="AC584" s="259">
        <v>0</v>
      </c>
      <c r="AD584" s="259">
        <v>0</v>
      </c>
      <c r="AE584" s="262">
        <v>0</v>
      </c>
      <c r="AF584" s="258">
        <v>8648.6329935125123</v>
      </c>
      <c r="AG584" s="259">
        <v>8648.6329935125123</v>
      </c>
      <c r="AH584" s="259">
        <v>0</v>
      </c>
      <c r="AI584" s="259">
        <v>0</v>
      </c>
      <c r="AJ584" s="259">
        <v>0</v>
      </c>
      <c r="AK584" s="259">
        <v>0</v>
      </c>
      <c r="AL584" s="259">
        <v>0</v>
      </c>
      <c r="AM584" s="259">
        <v>0</v>
      </c>
      <c r="AN584" s="259">
        <v>0</v>
      </c>
      <c r="AO584" s="262">
        <v>0</v>
      </c>
      <c r="AP584" s="247"/>
      <c r="AQ584" s="263">
        <v>0</v>
      </c>
      <c r="AR584" s="264">
        <v>0</v>
      </c>
      <c r="AS584" s="264">
        <v>0</v>
      </c>
      <c r="AT584" s="264">
        <v>0</v>
      </c>
      <c r="AU584" s="264">
        <v>0</v>
      </c>
      <c r="AV584" s="264">
        <v>0</v>
      </c>
      <c r="AW584" s="264">
        <v>0</v>
      </c>
      <c r="AX584" s="264">
        <v>0</v>
      </c>
      <c r="AY584" s="264">
        <v>0</v>
      </c>
      <c r="AZ584" s="264">
        <v>0</v>
      </c>
      <c r="BA584" s="264">
        <v>0</v>
      </c>
      <c r="BB584" s="265">
        <v>0</v>
      </c>
    </row>
    <row r="585" spans="2:54" s="213" customFormat="1" ht="13.15" customHeight="1" x14ac:dyDescent="0.2">
      <c r="B585" s="251" t="s">
        <v>718</v>
      </c>
      <c r="C585" s="252"/>
      <c r="D585" s="253"/>
      <c r="E585" s="254" t="s">
        <v>1736</v>
      </c>
      <c r="F585" s="252"/>
      <c r="G585" s="252"/>
      <c r="H585" s="255" t="s">
        <v>1737</v>
      </c>
      <c r="I585" s="256">
        <v>40543</v>
      </c>
      <c r="J585" s="257">
        <v>10</v>
      </c>
      <c r="K585" s="258">
        <v>8648.6329935125123</v>
      </c>
      <c r="L585" s="259">
        <v>8648.6329935125123</v>
      </c>
      <c r="M585" s="259">
        <v>0</v>
      </c>
      <c r="N585" s="259">
        <v>0</v>
      </c>
      <c r="O585" s="259">
        <v>0</v>
      </c>
      <c r="P585" s="259">
        <v>0</v>
      </c>
      <c r="Q585" s="259">
        <v>0</v>
      </c>
      <c r="R585" s="259">
        <v>0</v>
      </c>
      <c r="S585" s="259">
        <v>0</v>
      </c>
      <c r="T585" s="260">
        <v>0</v>
      </c>
      <c r="U585" s="261">
        <v>0</v>
      </c>
      <c r="V585" s="259">
        <v>0</v>
      </c>
      <c r="W585" s="259">
        <v>0</v>
      </c>
      <c r="X585" s="259">
        <v>0</v>
      </c>
      <c r="Y585" s="259">
        <v>0</v>
      </c>
      <c r="Z585" s="259">
        <v>0</v>
      </c>
      <c r="AA585" s="259">
        <v>0</v>
      </c>
      <c r="AB585" s="259">
        <v>0</v>
      </c>
      <c r="AC585" s="259">
        <v>0</v>
      </c>
      <c r="AD585" s="259">
        <v>0</v>
      </c>
      <c r="AE585" s="262">
        <v>0</v>
      </c>
      <c r="AF585" s="258">
        <v>8648.6329935125123</v>
      </c>
      <c r="AG585" s="259">
        <v>8648.6329935125123</v>
      </c>
      <c r="AH585" s="259">
        <v>0</v>
      </c>
      <c r="AI585" s="259">
        <v>0</v>
      </c>
      <c r="AJ585" s="259">
        <v>0</v>
      </c>
      <c r="AK585" s="259">
        <v>0</v>
      </c>
      <c r="AL585" s="259">
        <v>0</v>
      </c>
      <c r="AM585" s="259">
        <v>0</v>
      </c>
      <c r="AN585" s="259">
        <v>0</v>
      </c>
      <c r="AO585" s="262">
        <v>0</v>
      </c>
      <c r="AP585" s="247"/>
      <c r="AQ585" s="263">
        <v>0</v>
      </c>
      <c r="AR585" s="264">
        <v>0</v>
      </c>
      <c r="AS585" s="264">
        <v>0</v>
      </c>
      <c r="AT585" s="264">
        <v>0</v>
      </c>
      <c r="AU585" s="264">
        <v>0</v>
      </c>
      <c r="AV585" s="264">
        <v>0</v>
      </c>
      <c r="AW585" s="264">
        <v>0</v>
      </c>
      <c r="AX585" s="264">
        <v>0</v>
      </c>
      <c r="AY585" s="264">
        <v>0</v>
      </c>
      <c r="AZ585" s="264">
        <v>0</v>
      </c>
      <c r="BA585" s="264">
        <v>0</v>
      </c>
      <c r="BB585" s="265">
        <v>0</v>
      </c>
    </row>
    <row r="586" spans="2:54" s="213" customFormat="1" ht="13.15" customHeight="1" x14ac:dyDescent="0.2">
      <c r="B586" s="251" t="s">
        <v>718</v>
      </c>
      <c r="C586" s="252"/>
      <c r="D586" s="253"/>
      <c r="E586" s="254" t="s">
        <v>1738</v>
      </c>
      <c r="F586" s="252"/>
      <c r="G586" s="252"/>
      <c r="H586" s="255" t="s">
        <v>1739</v>
      </c>
      <c r="I586" s="256">
        <v>40543</v>
      </c>
      <c r="J586" s="257">
        <v>10</v>
      </c>
      <c r="K586" s="258">
        <v>6950.8804448563487</v>
      </c>
      <c r="L586" s="259">
        <v>6950.8804448563487</v>
      </c>
      <c r="M586" s="259">
        <v>0</v>
      </c>
      <c r="N586" s="259">
        <v>0</v>
      </c>
      <c r="O586" s="259">
        <v>0</v>
      </c>
      <c r="P586" s="259">
        <v>0</v>
      </c>
      <c r="Q586" s="259">
        <v>0</v>
      </c>
      <c r="R586" s="259">
        <v>0</v>
      </c>
      <c r="S586" s="259">
        <v>0</v>
      </c>
      <c r="T586" s="260">
        <v>0</v>
      </c>
      <c r="U586" s="261">
        <v>0</v>
      </c>
      <c r="V586" s="259">
        <v>0</v>
      </c>
      <c r="W586" s="259">
        <v>0</v>
      </c>
      <c r="X586" s="259">
        <v>0</v>
      </c>
      <c r="Y586" s="259">
        <v>0</v>
      </c>
      <c r="Z586" s="259">
        <v>0</v>
      </c>
      <c r="AA586" s="259">
        <v>0</v>
      </c>
      <c r="AB586" s="259">
        <v>0</v>
      </c>
      <c r="AC586" s="259">
        <v>0</v>
      </c>
      <c r="AD586" s="259">
        <v>0</v>
      </c>
      <c r="AE586" s="262">
        <v>0</v>
      </c>
      <c r="AF586" s="258">
        <v>6950.8804448563487</v>
      </c>
      <c r="AG586" s="259">
        <v>6950.8804448563487</v>
      </c>
      <c r="AH586" s="259">
        <v>0</v>
      </c>
      <c r="AI586" s="259">
        <v>0</v>
      </c>
      <c r="AJ586" s="259">
        <v>0</v>
      </c>
      <c r="AK586" s="259">
        <v>0</v>
      </c>
      <c r="AL586" s="259">
        <v>0</v>
      </c>
      <c r="AM586" s="259">
        <v>0</v>
      </c>
      <c r="AN586" s="259">
        <v>0</v>
      </c>
      <c r="AO586" s="262">
        <v>0</v>
      </c>
      <c r="AP586" s="247"/>
      <c r="AQ586" s="263">
        <v>0</v>
      </c>
      <c r="AR586" s="264">
        <v>0</v>
      </c>
      <c r="AS586" s="264">
        <v>0</v>
      </c>
      <c r="AT586" s="264">
        <v>0</v>
      </c>
      <c r="AU586" s="264">
        <v>0</v>
      </c>
      <c r="AV586" s="264">
        <v>0</v>
      </c>
      <c r="AW586" s="264">
        <v>0</v>
      </c>
      <c r="AX586" s="264">
        <v>0</v>
      </c>
      <c r="AY586" s="264">
        <v>0</v>
      </c>
      <c r="AZ586" s="264">
        <v>0</v>
      </c>
      <c r="BA586" s="264">
        <v>0</v>
      </c>
      <c r="BB586" s="265">
        <v>0</v>
      </c>
    </row>
    <row r="587" spans="2:54" s="213" customFormat="1" ht="13.15" customHeight="1" x14ac:dyDescent="0.2">
      <c r="B587" s="251" t="s">
        <v>718</v>
      </c>
      <c r="C587" s="252"/>
      <c r="D587" s="253"/>
      <c r="E587" s="254" t="s">
        <v>1740</v>
      </c>
      <c r="F587" s="252"/>
      <c r="G587" s="252"/>
      <c r="H587" s="255" t="s">
        <v>1741</v>
      </c>
      <c r="I587" s="256">
        <v>40543</v>
      </c>
      <c r="J587" s="257">
        <v>10</v>
      </c>
      <c r="K587" s="258">
        <v>14481.00092678406</v>
      </c>
      <c r="L587" s="259">
        <v>14481.00092678406</v>
      </c>
      <c r="M587" s="259">
        <v>0</v>
      </c>
      <c r="N587" s="259">
        <v>0</v>
      </c>
      <c r="O587" s="259">
        <v>0</v>
      </c>
      <c r="P587" s="259">
        <v>0</v>
      </c>
      <c r="Q587" s="259">
        <v>0</v>
      </c>
      <c r="R587" s="259">
        <v>0</v>
      </c>
      <c r="S587" s="259">
        <v>0</v>
      </c>
      <c r="T587" s="260">
        <v>0</v>
      </c>
      <c r="U587" s="261">
        <v>0</v>
      </c>
      <c r="V587" s="259">
        <v>0</v>
      </c>
      <c r="W587" s="259">
        <v>0</v>
      </c>
      <c r="X587" s="259">
        <v>0</v>
      </c>
      <c r="Y587" s="259">
        <v>0</v>
      </c>
      <c r="Z587" s="259">
        <v>0</v>
      </c>
      <c r="AA587" s="259">
        <v>0</v>
      </c>
      <c r="AB587" s="259">
        <v>0</v>
      </c>
      <c r="AC587" s="259">
        <v>0</v>
      </c>
      <c r="AD587" s="259">
        <v>0</v>
      </c>
      <c r="AE587" s="262">
        <v>0</v>
      </c>
      <c r="AF587" s="258">
        <v>14481.00092678406</v>
      </c>
      <c r="AG587" s="259">
        <v>14481.00092678406</v>
      </c>
      <c r="AH587" s="259">
        <v>0</v>
      </c>
      <c r="AI587" s="259">
        <v>0</v>
      </c>
      <c r="AJ587" s="259">
        <v>0</v>
      </c>
      <c r="AK587" s="259">
        <v>0</v>
      </c>
      <c r="AL587" s="259">
        <v>0</v>
      </c>
      <c r="AM587" s="259">
        <v>0</v>
      </c>
      <c r="AN587" s="259">
        <v>0</v>
      </c>
      <c r="AO587" s="262">
        <v>0</v>
      </c>
      <c r="AP587" s="247"/>
      <c r="AQ587" s="263">
        <v>0</v>
      </c>
      <c r="AR587" s="264">
        <v>0</v>
      </c>
      <c r="AS587" s="264">
        <v>0</v>
      </c>
      <c r="AT587" s="264">
        <v>0</v>
      </c>
      <c r="AU587" s="264">
        <v>0</v>
      </c>
      <c r="AV587" s="264">
        <v>0</v>
      </c>
      <c r="AW587" s="264">
        <v>0</v>
      </c>
      <c r="AX587" s="264">
        <v>0</v>
      </c>
      <c r="AY587" s="264">
        <v>0</v>
      </c>
      <c r="AZ587" s="264">
        <v>0</v>
      </c>
      <c r="BA587" s="264">
        <v>0</v>
      </c>
      <c r="BB587" s="265">
        <v>0</v>
      </c>
    </row>
    <row r="588" spans="2:54" s="213" customFormat="1" ht="13.15" customHeight="1" x14ac:dyDescent="0.2">
      <c r="B588" s="251" t="s">
        <v>718</v>
      </c>
      <c r="C588" s="252"/>
      <c r="D588" s="253"/>
      <c r="E588" s="254" t="s">
        <v>1742</v>
      </c>
      <c r="F588" s="252"/>
      <c r="G588" s="252"/>
      <c r="H588" s="255" t="s">
        <v>1743</v>
      </c>
      <c r="I588" s="256">
        <v>40543</v>
      </c>
      <c r="J588" s="257">
        <v>10</v>
      </c>
      <c r="K588" s="258">
        <v>14481.00092678406</v>
      </c>
      <c r="L588" s="259">
        <v>14481.00092678406</v>
      </c>
      <c r="M588" s="259">
        <v>0</v>
      </c>
      <c r="N588" s="259">
        <v>0</v>
      </c>
      <c r="O588" s="259">
        <v>0</v>
      </c>
      <c r="P588" s="259">
        <v>0</v>
      </c>
      <c r="Q588" s="259">
        <v>0</v>
      </c>
      <c r="R588" s="259">
        <v>0</v>
      </c>
      <c r="S588" s="259">
        <v>0</v>
      </c>
      <c r="T588" s="260">
        <v>0</v>
      </c>
      <c r="U588" s="261">
        <v>0</v>
      </c>
      <c r="V588" s="259">
        <v>0</v>
      </c>
      <c r="W588" s="259">
        <v>0</v>
      </c>
      <c r="X588" s="259">
        <v>0</v>
      </c>
      <c r="Y588" s="259">
        <v>0</v>
      </c>
      <c r="Z588" s="259">
        <v>0</v>
      </c>
      <c r="AA588" s="259">
        <v>0</v>
      </c>
      <c r="AB588" s="259">
        <v>0</v>
      </c>
      <c r="AC588" s="259">
        <v>0</v>
      </c>
      <c r="AD588" s="259">
        <v>0</v>
      </c>
      <c r="AE588" s="262">
        <v>0</v>
      </c>
      <c r="AF588" s="258">
        <v>14481.00092678406</v>
      </c>
      <c r="AG588" s="259">
        <v>14481.00092678406</v>
      </c>
      <c r="AH588" s="259">
        <v>0</v>
      </c>
      <c r="AI588" s="259">
        <v>0</v>
      </c>
      <c r="AJ588" s="259">
        <v>0</v>
      </c>
      <c r="AK588" s="259">
        <v>0</v>
      </c>
      <c r="AL588" s="259">
        <v>0</v>
      </c>
      <c r="AM588" s="259">
        <v>0</v>
      </c>
      <c r="AN588" s="259">
        <v>0</v>
      </c>
      <c r="AO588" s="262">
        <v>0</v>
      </c>
      <c r="AP588" s="247"/>
      <c r="AQ588" s="263">
        <v>0</v>
      </c>
      <c r="AR588" s="264">
        <v>0</v>
      </c>
      <c r="AS588" s="264">
        <v>0</v>
      </c>
      <c r="AT588" s="264">
        <v>0</v>
      </c>
      <c r="AU588" s="264">
        <v>0</v>
      </c>
      <c r="AV588" s="264">
        <v>0</v>
      </c>
      <c r="AW588" s="264">
        <v>0</v>
      </c>
      <c r="AX588" s="264">
        <v>0</v>
      </c>
      <c r="AY588" s="264">
        <v>0</v>
      </c>
      <c r="AZ588" s="264">
        <v>0</v>
      </c>
      <c r="BA588" s="264">
        <v>0</v>
      </c>
      <c r="BB588" s="265">
        <v>0</v>
      </c>
    </row>
    <row r="589" spans="2:54" s="213" customFormat="1" ht="13.15" customHeight="1" x14ac:dyDescent="0.2">
      <c r="B589" s="251" t="s">
        <v>718</v>
      </c>
      <c r="C589" s="252"/>
      <c r="D589" s="253"/>
      <c r="E589" s="254" t="s">
        <v>1744</v>
      </c>
      <c r="F589" s="252"/>
      <c r="G589" s="252"/>
      <c r="H589" s="255" t="s">
        <v>1745</v>
      </c>
      <c r="I589" s="256">
        <v>40543</v>
      </c>
      <c r="J589" s="257">
        <v>10</v>
      </c>
      <c r="K589" s="258">
        <v>1158.4800741427248</v>
      </c>
      <c r="L589" s="259">
        <v>1158.4800741427248</v>
      </c>
      <c r="M589" s="259">
        <v>0</v>
      </c>
      <c r="N589" s="259">
        <v>0</v>
      </c>
      <c r="O589" s="259">
        <v>0</v>
      </c>
      <c r="P589" s="259">
        <v>0</v>
      </c>
      <c r="Q589" s="259">
        <v>0</v>
      </c>
      <c r="R589" s="259">
        <v>0</v>
      </c>
      <c r="S589" s="259">
        <v>0</v>
      </c>
      <c r="T589" s="260">
        <v>0</v>
      </c>
      <c r="U589" s="261">
        <v>0</v>
      </c>
      <c r="V589" s="259">
        <v>0</v>
      </c>
      <c r="W589" s="259">
        <v>0</v>
      </c>
      <c r="X589" s="259">
        <v>0</v>
      </c>
      <c r="Y589" s="259">
        <v>0</v>
      </c>
      <c r="Z589" s="259">
        <v>0</v>
      </c>
      <c r="AA589" s="259">
        <v>0</v>
      </c>
      <c r="AB589" s="259">
        <v>0</v>
      </c>
      <c r="AC589" s="259">
        <v>0</v>
      </c>
      <c r="AD589" s="259">
        <v>0</v>
      </c>
      <c r="AE589" s="262">
        <v>0</v>
      </c>
      <c r="AF589" s="258">
        <v>1158.4800741427248</v>
      </c>
      <c r="AG589" s="259">
        <v>1158.4800741427248</v>
      </c>
      <c r="AH589" s="259">
        <v>0</v>
      </c>
      <c r="AI589" s="259">
        <v>0</v>
      </c>
      <c r="AJ589" s="259">
        <v>0</v>
      </c>
      <c r="AK589" s="259">
        <v>0</v>
      </c>
      <c r="AL589" s="259">
        <v>0</v>
      </c>
      <c r="AM589" s="259">
        <v>0</v>
      </c>
      <c r="AN589" s="259">
        <v>0</v>
      </c>
      <c r="AO589" s="262">
        <v>0</v>
      </c>
      <c r="AP589" s="247"/>
      <c r="AQ589" s="263">
        <v>0</v>
      </c>
      <c r="AR589" s="264">
        <v>0</v>
      </c>
      <c r="AS589" s="264">
        <v>0</v>
      </c>
      <c r="AT589" s="264">
        <v>0</v>
      </c>
      <c r="AU589" s="264">
        <v>0</v>
      </c>
      <c r="AV589" s="264">
        <v>0</v>
      </c>
      <c r="AW589" s="264">
        <v>0</v>
      </c>
      <c r="AX589" s="264">
        <v>0</v>
      </c>
      <c r="AY589" s="264">
        <v>0</v>
      </c>
      <c r="AZ589" s="264">
        <v>0</v>
      </c>
      <c r="BA589" s="264">
        <v>0</v>
      </c>
      <c r="BB589" s="265">
        <v>0</v>
      </c>
    </row>
    <row r="590" spans="2:54" s="213" customFormat="1" ht="13.15" customHeight="1" x14ac:dyDescent="0.2">
      <c r="B590" s="251" t="s">
        <v>718</v>
      </c>
      <c r="C590" s="252"/>
      <c r="D590" s="253"/>
      <c r="E590" s="254" t="s">
        <v>1746</v>
      </c>
      <c r="F590" s="252"/>
      <c r="G590" s="252"/>
      <c r="H590" s="255" t="s">
        <v>1747</v>
      </c>
      <c r="I590" s="256">
        <v>40543</v>
      </c>
      <c r="J590" s="257">
        <v>10</v>
      </c>
      <c r="K590" s="258">
        <v>11005.560704355885</v>
      </c>
      <c r="L590" s="259">
        <v>11005.560704355885</v>
      </c>
      <c r="M590" s="259">
        <v>0</v>
      </c>
      <c r="N590" s="259">
        <v>0</v>
      </c>
      <c r="O590" s="259">
        <v>0</v>
      </c>
      <c r="P590" s="259">
        <v>0</v>
      </c>
      <c r="Q590" s="259">
        <v>0</v>
      </c>
      <c r="R590" s="259">
        <v>0</v>
      </c>
      <c r="S590" s="259">
        <v>0</v>
      </c>
      <c r="T590" s="260">
        <v>0</v>
      </c>
      <c r="U590" s="261">
        <v>0</v>
      </c>
      <c r="V590" s="259">
        <v>0</v>
      </c>
      <c r="W590" s="259">
        <v>0</v>
      </c>
      <c r="X590" s="259">
        <v>0</v>
      </c>
      <c r="Y590" s="259">
        <v>0</v>
      </c>
      <c r="Z590" s="259">
        <v>0</v>
      </c>
      <c r="AA590" s="259">
        <v>0</v>
      </c>
      <c r="AB590" s="259">
        <v>0</v>
      </c>
      <c r="AC590" s="259">
        <v>0</v>
      </c>
      <c r="AD590" s="259">
        <v>0</v>
      </c>
      <c r="AE590" s="262">
        <v>0</v>
      </c>
      <c r="AF590" s="258">
        <v>11005.560704355885</v>
      </c>
      <c r="AG590" s="259">
        <v>11005.560704355885</v>
      </c>
      <c r="AH590" s="259">
        <v>0</v>
      </c>
      <c r="AI590" s="259">
        <v>0</v>
      </c>
      <c r="AJ590" s="259">
        <v>0</v>
      </c>
      <c r="AK590" s="259">
        <v>0</v>
      </c>
      <c r="AL590" s="259">
        <v>0</v>
      </c>
      <c r="AM590" s="259">
        <v>0</v>
      </c>
      <c r="AN590" s="259">
        <v>0</v>
      </c>
      <c r="AO590" s="262">
        <v>0</v>
      </c>
      <c r="AP590" s="247"/>
      <c r="AQ590" s="263">
        <v>0</v>
      </c>
      <c r="AR590" s="264">
        <v>0</v>
      </c>
      <c r="AS590" s="264">
        <v>0</v>
      </c>
      <c r="AT590" s="264">
        <v>0</v>
      </c>
      <c r="AU590" s="264">
        <v>0</v>
      </c>
      <c r="AV590" s="264">
        <v>0</v>
      </c>
      <c r="AW590" s="264">
        <v>0</v>
      </c>
      <c r="AX590" s="264">
        <v>0</v>
      </c>
      <c r="AY590" s="264">
        <v>0</v>
      </c>
      <c r="AZ590" s="264">
        <v>0</v>
      </c>
      <c r="BA590" s="264">
        <v>0</v>
      </c>
      <c r="BB590" s="265">
        <v>0</v>
      </c>
    </row>
    <row r="591" spans="2:54" s="213" customFormat="1" ht="13.15" customHeight="1" x14ac:dyDescent="0.2">
      <c r="B591" s="251" t="s">
        <v>751</v>
      </c>
      <c r="C591" s="252"/>
      <c r="D591" s="253"/>
      <c r="E591" s="254" t="s">
        <v>1748</v>
      </c>
      <c r="F591" s="252"/>
      <c r="G591" s="252"/>
      <c r="H591" s="255" t="s">
        <v>1749</v>
      </c>
      <c r="I591" s="256">
        <v>40543</v>
      </c>
      <c r="J591" s="257">
        <v>7</v>
      </c>
      <c r="K591" s="258">
        <v>9570.8729147358663</v>
      </c>
      <c r="L591" s="259">
        <v>9570.8729147358663</v>
      </c>
      <c r="M591" s="259">
        <v>0</v>
      </c>
      <c r="N591" s="259">
        <v>0</v>
      </c>
      <c r="O591" s="259">
        <v>0</v>
      </c>
      <c r="P591" s="259">
        <v>0</v>
      </c>
      <c r="Q591" s="259">
        <v>0</v>
      </c>
      <c r="R591" s="259">
        <v>0</v>
      </c>
      <c r="S591" s="259">
        <v>0</v>
      </c>
      <c r="T591" s="260">
        <v>0</v>
      </c>
      <c r="U591" s="261">
        <v>0</v>
      </c>
      <c r="V591" s="259">
        <v>0</v>
      </c>
      <c r="W591" s="259">
        <v>0</v>
      </c>
      <c r="X591" s="259">
        <v>0</v>
      </c>
      <c r="Y591" s="259">
        <v>0</v>
      </c>
      <c r="Z591" s="259">
        <v>0</v>
      </c>
      <c r="AA591" s="259">
        <v>0</v>
      </c>
      <c r="AB591" s="259">
        <v>0</v>
      </c>
      <c r="AC591" s="259">
        <v>0</v>
      </c>
      <c r="AD591" s="259">
        <v>0</v>
      </c>
      <c r="AE591" s="262">
        <v>0</v>
      </c>
      <c r="AF591" s="258">
        <v>9570.8729147358663</v>
      </c>
      <c r="AG591" s="259">
        <v>9570.8729147358663</v>
      </c>
      <c r="AH591" s="259">
        <v>0</v>
      </c>
      <c r="AI591" s="259">
        <v>0</v>
      </c>
      <c r="AJ591" s="259">
        <v>0</v>
      </c>
      <c r="AK591" s="259">
        <v>0</v>
      </c>
      <c r="AL591" s="259">
        <v>0</v>
      </c>
      <c r="AM591" s="259">
        <v>0</v>
      </c>
      <c r="AN591" s="259">
        <v>0</v>
      </c>
      <c r="AO591" s="262">
        <v>0</v>
      </c>
      <c r="AP591" s="247"/>
      <c r="AQ591" s="263">
        <v>0</v>
      </c>
      <c r="AR591" s="264">
        <v>0</v>
      </c>
      <c r="AS591" s="264">
        <v>0</v>
      </c>
      <c r="AT591" s="264">
        <v>0</v>
      </c>
      <c r="AU591" s="264">
        <v>0</v>
      </c>
      <c r="AV591" s="264">
        <v>0</v>
      </c>
      <c r="AW591" s="264">
        <v>0</v>
      </c>
      <c r="AX591" s="264">
        <v>0</v>
      </c>
      <c r="AY591" s="264">
        <v>0</v>
      </c>
      <c r="AZ591" s="264">
        <v>0</v>
      </c>
      <c r="BA591" s="264">
        <v>0</v>
      </c>
      <c r="BB591" s="265">
        <v>0</v>
      </c>
    </row>
    <row r="592" spans="2:54" s="213" customFormat="1" ht="13.15" customHeight="1" x14ac:dyDescent="0.2">
      <c r="B592" s="251" t="s">
        <v>751</v>
      </c>
      <c r="C592" s="252"/>
      <c r="D592" s="253"/>
      <c r="E592" s="254" t="s">
        <v>1750</v>
      </c>
      <c r="F592" s="252"/>
      <c r="G592" s="252"/>
      <c r="H592" s="255" t="s">
        <v>1751</v>
      </c>
      <c r="I592" s="256">
        <v>40543</v>
      </c>
      <c r="J592" s="257">
        <v>7</v>
      </c>
      <c r="K592" s="258">
        <v>12699.834916589434</v>
      </c>
      <c r="L592" s="259">
        <v>12699.834916589434</v>
      </c>
      <c r="M592" s="259">
        <v>0</v>
      </c>
      <c r="N592" s="259">
        <v>0</v>
      </c>
      <c r="O592" s="259">
        <v>0</v>
      </c>
      <c r="P592" s="259">
        <v>0</v>
      </c>
      <c r="Q592" s="259">
        <v>0</v>
      </c>
      <c r="R592" s="259">
        <v>0</v>
      </c>
      <c r="S592" s="259">
        <v>0</v>
      </c>
      <c r="T592" s="260">
        <v>0</v>
      </c>
      <c r="U592" s="261">
        <v>0</v>
      </c>
      <c r="V592" s="259">
        <v>0</v>
      </c>
      <c r="W592" s="259">
        <v>0</v>
      </c>
      <c r="X592" s="259">
        <v>0</v>
      </c>
      <c r="Y592" s="259">
        <v>0</v>
      </c>
      <c r="Z592" s="259">
        <v>0</v>
      </c>
      <c r="AA592" s="259">
        <v>0</v>
      </c>
      <c r="AB592" s="259">
        <v>0</v>
      </c>
      <c r="AC592" s="259">
        <v>0</v>
      </c>
      <c r="AD592" s="259">
        <v>0</v>
      </c>
      <c r="AE592" s="262">
        <v>0</v>
      </c>
      <c r="AF592" s="258">
        <v>12699.834916589434</v>
      </c>
      <c r="AG592" s="259">
        <v>12699.834916589434</v>
      </c>
      <c r="AH592" s="259">
        <v>0</v>
      </c>
      <c r="AI592" s="259">
        <v>0</v>
      </c>
      <c r="AJ592" s="259">
        <v>0</v>
      </c>
      <c r="AK592" s="259">
        <v>0</v>
      </c>
      <c r="AL592" s="259">
        <v>0</v>
      </c>
      <c r="AM592" s="259">
        <v>0</v>
      </c>
      <c r="AN592" s="259">
        <v>0</v>
      </c>
      <c r="AO592" s="262">
        <v>0</v>
      </c>
      <c r="AP592" s="247"/>
      <c r="AQ592" s="263">
        <v>0</v>
      </c>
      <c r="AR592" s="264">
        <v>0</v>
      </c>
      <c r="AS592" s="264">
        <v>0</v>
      </c>
      <c r="AT592" s="264">
        <v>0</v>
      </c>
      <c r="AU592" s="264">
        <v>0</v>
      </c>
      <c r="AV592" s="264">
        <v>0</v>
      </c>
      <c r="AW592" s="264">
        <v>0</v>
      </c>
      <c r="AX592" s="264">
        <v>0</v>
      </c>
      <c r="AY592" s="264">
        <v>0</v>
      </c>
      <c r="AZ592" s="264">
        <v>0</v>
      </c>
      <c r="BA592" s="264">
        <v>0</v>
      </c>
      <c r="BB592" s="265">
        <v>0</v>
      </c>
    </row>
    <row r="593" spans="2:54" s="213" customFormat="1" ht="13.15" customHeight="1" x14ac:dyDescent="0.2">
      <c r="B593" s="251" t="s">
        <v>718</v>
      </c>
      <c r="C593" s="252"/>
      <c r="D593" s="253"/>
      <c r="E593" s="254" t="s">
        <v>1752</v>
      </c>
      <c r="F593" s="252"/>
      <c r="G593" s="252"/>
      <c r="H593" s="255" t="s">
        <v>1753</v>
      </c>
      <c r="I593" s="256">
        <v>40543</v>
      </c>
      <c r="J593" s="257">
        <v>10</v>
      </c>
      <c r="K593" s="258">
        <v>234653.75926784059</v>
      </c>
      <c r="L593" s="259">
        <v>234653.75926784059</v>
      </c>
      <c r="M593" s="259">
        <v>0</v>
      </c>
      <c r="N593" s="259">
        <v>0</v>
      </c>
      <c r="O593" s="259">
        <v>0</v>
      </c>
      <c r="P593" s="259">
        <v>0</v>
      </c>
      <c r="Q593" s="259">
        <v>0</v>
      </c>
      <c r="R593" s="259">
        <v>0</v>
      </c>
      <c r="S593" s="259">
        <v>0</v>
      </c>
      <c r="T593" s="260">
        <v>0</v>
      </c>
      <c r="U593" s="261">
        <v>0</v>
      </c>
      <c r="V593" s="259">
        <v>0</v>
      </c>
      <c r="W593" s="259">
        <v>0</v>
      </c>
      <c r="X593" s="259">
        <v>0</v>
      </c>
      <c r="Y593" s="259">
        <v>0</v>
      </c>
      <c r="Z593" s="259">
        <v>0</v>
      </c>
      <c r="AA593" s="259">
        <v>0</v>
      </c>
      <c r="AB593" s="259">
        <v>0</v>
      </c>
      <c r="AC593" s="259">
        <v>0</v>
      </c>
      <c r="AD593" s="259">
        <v>0</v>
      </c>
      <c r="AE593" s="262">
        <v>0</v>
      </c>
      <c r="AF593" s="258">
        <v>234653.75926784059</v>
      </c>
      <c r="AG593" s="259">
        <v>234653.75926784059</v>
      </c>
      <c r="AH593" s="259">
        <v>0</v>
      </c>
      <c r="AI593" s="259">
        <v>0</v>
      </c>
      <c r="AJ593" s="259">
        <v>0</v>
      </c>
      <c r="AK593" s="259">
        <v>0</v>
      </c>
      <c r="AL593" s="259">
        <v>0</v>
      </c>
      <c r="AM593" s="259">
        <v>0</v>
      </c>
      <c r="AN593" s="259">
        <v>0</v>
      </c>
      <c r="AO593" s="262">
        <v>0</v>
      </c>
      <c r="AP593" s="247"/>
      <c r="AQ593" s="263">
        <v>0</v>
      </c>
      <c r="AR593" s="264">
        <v>0</v>
      </c>
      <c r="AS593" s="264">
        <v>0</v>
      </c>
      <c r="AT593" s="264">
        <v>0</v>
      </c>
      <c r="AU593" s="264">
        <v>0</v>
      </c>
      <c r="AV593" s="264">
        <v>0</v>
      </c>
      <c r="AW593" s="264">
        <v>0</v>
      </c>
      <c r="AX593" s="264">
        <v>0</v>
      </c>
      <c r="AY593" s="264">
        <v>0</v>
      </c>
      <c r="AZ593" s="264">
        <v>0</v>
      </c>
      <c r="BA593" s="264">
        <v>0</v>
      </c>
      <c r="BB593" s="265">
        <v>0</v>
      </c>
    </row>
    <row r="594" spans="2:54" s="213" customFormat="1" ht="13.15" customHeight="1" x14ac:dyDescent="0.2">
      <c r="B594" s="251" t="s">
        <v>718</v>
      </c>
      <c r="C594" s="252"/>
      <c r="D594" s="253"/>
      <c r="E594" s="254" t="s">
        <v>1754</v>
      </c>
      <c r="F594" s="252"/>
      <c r="G594" s="252"/>
      <c r="H594" s="255" t="s">
        <v>1755</v>
      </c>
      <c r="I594" s="256">
        <v>40543</v>
      </c>
      <c r="J594" s="257">
        <v>10</v>
      </c>
      <c r="K594" s="258">
        <v>7698.3897126969423</v>
      </c>
      <c r="L594" s="259">
        <v>7698.3897126969423</v>
      </c>
      <c r="M594" s="259">
        <v>0</v>
      </c>
      <c r="N594" s="259">
        <v>0</v>
      </c>
      <c r="O594" s="259">
        <v>0</v>
      </c>
      <c r="P594" s="259">
        <v>0</v>
      </c>
      <c r="Q594" s="259">
        <v>0</v>
      </c>
      <c r="R594" s="259">
        <v>0</v>
      </c>
      <c r="S594" s="259">
        <v>0</v>
      </c>
      <c r="T594" s="260">
        <v>0</v>
      </c>
      <c r="U594" s="261">
        <v>0</v>
      </c>
      <c r="V594" s="259">
        <v>0</v>
      </c>
      <c r="W594" s="259">
        <v>0</v>
      </c>
      <c r="X594" s="259">
        <v>0</v>
      </c>
      <c r="Y594" s="259">
        <v>0</v>
      </c>
      <c r="Z594" s="259">
        <v>0</v>
      </c>
      <c r="AA594" s="259">
        <v>0</v>
      </c>
      <c r="AB594" s="259">
        <v>0</v>
      </c>
      <c r="AC594" s="259">
        <v>0</v>
      </c>
      <c r="AD594" s="259">
        <v>0</v>
      </c>
      <c r="AE594" s="262">
        <v>0</v>
      </c>
      <c r="AF594" s="258">
        <v>7698.3897126969423</v>
      </c>
      <c r="AG594" s="259">
        <v>7698.3897126969423</v>
      </c>
      <c r="AH594" s="259">
        <v>0</v>
      </c>
      <c r="AI594" s="259">
        <v>0</v>
      </c>
      <c r="AJ594" s="259">
        <v>0</v>
      </c>
      <c r="AK594" s="259">
        <v>0</v>
      </c>
      <c r="AL594" s="259">
        <v>0</v>
      </c>
      <c r="AM594" s="259">
        <v>0</v>
      </c>
      <c r="AN594" s="259">
        <v>0</v>
      </c>
      <c r="AO594" s="262">
        <v>0</v>
      </c>
      <c r="AP594" s="247"/>
      <c r="AQ594" s="263">
        <v>0</v>
      </c>
      <c r="AR594" s="264">
        <v>0</v>
      </c>
      <c r="AS594" s="264">
        <v>0</v>
      </c>
      <c r="AT594" s="264">
        <v>0</v>
      </c>
      <c r="AU594" s="264">
        <v>0</v>
      </c>
      <c r="AV594" s="264">
        <v>0</v>
      </c>
      <c r="AW594" s="264">
        <v>0</v>
      </c>
      <c r="AX594" s="264">
        <v>0</v>
      </c>
      <c r="AY594" s="264">
        <v>0</v>
      </c>
      <c r="AZ594" s="264">
        <v>0</v>
      </c>
      <c r="BA594" s="264">
        <v>0</v>
      </c>
      <c r="BB594" s="265">
        <v>0</v>
      </c>
    </row>
    <row r="595" spans="2:54" s="213" customFormat="1" ht="13.15" customHeight="1" x14ac:dyDescent="0.2">
      <c r="B595" s="251" t="s">
        <v>718</v>
      </c>
      <c r="C595" s="252"/>
      <c r="D595" s="253"/>
      <c r="E595" s="254" t="s">
        <v>1756</v>
      </c>
      <c r="F595" s="252"/>
      <c r="G595" s="252"/>
      <c r="H595" s="255" t="s">
        <v>1757</v>
      </c>
      <c r="I595" s="256">
        <v>40543</v>
      </c>
      <c r="J595" s="257">
        <v>10</v>
      </c>
      <c r="K595" s="258">
        <v>186416.24189063947</v>
      </c>
      <c r="L595" s="259">
        <v>186416.24189063947</v>
      </c>
      <c r="M595" s="259">
        <v>0</v>
      </c>
      <c r="N595" s="259">
        <v>0</v>
      </c>
      <c r="O595" s="259">
        <v>0</v>
      </c>
      <c r="P595" s="259">
        <v>0</v>
      </c>
      <c r="Q595" s="259">
        <v>0</v>
      </c>
      <c r="R595" s="259">
        <v>0</v>
      </c>
      <c r="S595" s="259">
        <v>0</v>
      </c>
      <c r="T595" s="260">
        <v>0</v>
      </c>
      <c r="U595" s="261">
        <v>0</v>
      </c>
      <c r="V595" s="259">
        <v>0</v>
      </c>
      <c r="W595" s="259">
        <v>0</v>
      </c>
      <c r="X595" s="259">
        <v>0</v>
      </c>
      <c r="Y595" s="259">
        <v>0</v>
      </c>
      <c r="Z595" s="259">
        <v>0</v>
      </c>
      <c r="AA595" s="259">
        <v>0</v>
      </c>
      <c r="AB595" s="259">
        <v>0</v>
      </c>
      <c r="AC595" s="259">
        <v>0</v>
      </c>
      <c r="AD595" s="259">
        <v>0</v>
      </c>
      <c r="AE595" s="262">
        <v>0</v>
      </c>
      <c r="AF595" s="258">
        <v>186416.24189063947</v>
      </c>
      <c r="AG595" s="259">
        <v>186416.24189063947</v>
      </c>
      <c r="AH595" s="259">
        <v>0</v>
      </c>
      <c r="AI595" s="259">
        <v>0</v>
      </c>
      <c r="AJ595" s="259">
        <v>0</v>
      </c>
      <c r="AK595" s="259">
        <v>0</v>
      </c>
      <c r="AL595" s="259">
        <v>0</v>
      </c>
      <c r="AM595" s="259">
        <v>0</v>
      </c>
      <c r="AN595" s="259">
        <v>0</v>
      </c>
      <c r="AO595" s="262">
        <v>0</v>
      </c>
      <c r="AP595" s="247"/>
      <c r="AQ595" s="263">
        <v>0</v>
      </c>
      <c r="AR595" s="264">
        <v>0</v>
      </c>
      <c r="AS595" s="264">
        <v>0</v>
      </c>
      <c r="AT595" s="264">
        <v>0</v>
      </c>
      <c r="AU595" s="264">
        <v>0</v>
      </c>
      <c r="AV595" s="264">
        <v>0</v>
      </c>
      <c r="AW595" s="264">
        <v>0</v>
      </c>
      <c r="AX595" s="264">
        <v>0</v>
      </c>
      <c r="AY595" s="264">
        <v>0</v>
      </c>
      <c r="AZ595" s="264">
        <v>0</v>
      </c>
      <c r="BA595" s="264">
        <v>0</v>
      </c>
      <c r="BB595" s="265">
        <v>0</v>
      </c>
    </row>
    <row r="596" spans="2:54" s="213" customFormat="1" ht="13.15" customHeight="1" x14ac:dyDescent="0.2">
      <c r="B596" s="251" t="s">
        <v>718</v>
      </c>
      <c r="C596" s="252"/>
      <c r="D596" s="253"/>
      <c r="E596" s="254" t="s">
        <v>1758</v>
      </c>
      <c r="F596" s="252"/>
      <c r="G596" s="252"/>
      <c r="H596" s="255" t="s">
        <v>1759</v>
      </c>
      <c r="I596" s="256">
        <v>40543</v>
      </c>
      <c r="J596" s="257">
        <v>10</v>
      </c>
      <c r="K596" s="258">
        <v>4286.3762743280813</v>
      </c>
      <c r="L596" s="259">
        <v>4286.3762743280813</v>
      </c>
      <c r="M596" s="259">
        <v>0</v>
      </c>
      <c r="N596" s="259">
        <v>0</v>
      </c>
      <c r="O596" s="259">
        <v>0</v>
      </c>
      <c r="P596" s="259">
        <v>0</v>
      </c>
      <c r="Q596" s="259">
        <v>0</v>
      </c>
      <c r="R596" s="259">
        <v>0</v>
      </c>
      <c r="S596" s="259">
        <v>0</v>
      </c>
      <c r="T596" s="260">
        <v>0</v>
      </c>
      <c r="U596" s="261">
        <v>0</v>
      </c>
      <c r="V596" s="259">
        <v>0</v>
      </c>
      <c r="W596" s="259">
        <v>0</v>
      </c>
      <c r="X596" s="259">
        <v>0</v>
      </c>
      <c r="Y596" s="259">
        <v>0</v>
      </c>
      <c r="Z596" s="259">
        <v>0</v>
      </c>
      <c r="AA596" s="259">
        <v>0</v>
      </c>
      <c r="AB596" s="259">
        <v>0</v>
      </c>
      <c r="AC596" s="259">
        <v>0</v>
      </c>
      <c r="AD596" s="259">
        <v>0</v>
      </c>
      <c r="AE596" s="262">
        <v>0</v>
      </c>
      <c r="AF596" s="258">
        <v>4286.3762743280813</v>
      </c>
      <c r="AG596" s="259">
        <v>4286.3762743280813</v>
      </c>
      <c r="AH596" s="259">
        <v>0</v>
      </c>
      <c r="AI596" s="259">
        <v>0</v>
      </c>
      <c r="AJ596" s="259">
        <v>0</v>
      </c>
      <c r="AK596" s="259">
        <v>0</v>
      </c>
      <c r="AL596" s="259">
        <v>0</v>
      </c>
      <c r="AM596" s="259">
        <v>0</v>
      </c>
      <c r="AN596" s="259">
        <v>0</v>
      </c>
      <c r="AO596" s="262">
        <v>0</v>
      </c>
      <c r="AP596" s="247"/>
      <c r="AQ596" s="263">
        <v>0</v>
      </c>
      <c r="AR596" s="264">
        <v>0</v>
      </c>
      <c r="AS596" s="264">
        <v>0</v>
      </c>
      <c r="AT596" s="264">
        <v>0</v>
      </c>
      <c r="AU596" s="264">
        <v>0</v>
      </c>
      <c r="AV596" s="264">
        <v>0</v>
      </c>
      <c r="AW596" s="264">
        <v>0</v>
      </c>
      <c r="AX596" s="264">
        <v>0</v>
      </c>
      <c r="AY596" s="264">
        <v>0</v>
      </c>
      <c r="AZ596" s="264">
        <v>0</v>
      </c>
      <c r="BA596" s="264">
        <v>0</v>
      </c>
      <c r="BB596" s="265">
        <v>0</v>
      </c>
    </row>
    <row r="597" spans="2:54" s="213" customFormat="1" ht="13.15" customHeight="1" x14ac:dyDescent="0.2">
      <c r="B597" s="251" t="s">
        <v>751</v>
      </c>
      <c r="C597" s="252"/>
      <c r="D597" s="253"/>
      <c r="E597" s="254" t="s">
        <v>1760</v>
      </c>
      <c r="F597" s="252"/>
      <c r="G597" s="252"/>
      <c r="H597" s="255" t="s">
        <v>1761</v>
      </c>
      <c r="I597" s="256">
        <v>40543</v>
      </c>
      <c r="J597" s="257">
        <v>7</v>
      </c>
      <c r="K597" s="258">
        <v>15170.991658943467</v>
      </c>
      <c r="L597" s="259">
        <v>15170.991658943467</v>
      </c>
      <c r="M597" s="259">
        <v>0</v>
      </c>
      <c r="N597" s="259">
        <v>0</v>
      </c>
      <c r="O597" s="259">
        <v>0</v>
      </c>
      <c r="P597" s="259">
        <v>0</v>
      </c>
      <c r="Q597" s="259">
        <v>0</v>
      </c>
      <c r="R597" s="259">
        <v>0</v>
      </c>
      <c r="S597" s="259">
        <v>0</v>
      </c>
      <c r="T597" s="260">
        <v>0</v>
      </c>
      <c r="U597" s="261">
        <v>0</v>
      </c>
      <c r="V597" s="259">
        <v>0</v>
      </c>
      <c r="W597" s="259">
        <v>0</v>
      </c>
      <c r="X597" s="259">
        <v>0</v>
      </c>
      <c r="Y597" s="259">
        <v>0</v>
      </c>
      <c r="Z597" s="259">
        <v>0</v>
      </c>
      <c r="AA597" s="259">
        <v>0</v>
      </c>
      <c r="AB597" s="259">
        <v>0</v>
      </c>
      <c r="AC597" s="259">
        <v>0</v>
      </c>
      <c r="AD597" s="259">
        <v>0</v>
      </c>
      <c r="AE597" s="262">
        <v>0</v>
      </c>
      <c r="AF597" s="258">
        <v>15170.991658943467</v>
      </c>
      <c r="AG597" s="259">
        <v>15170.991658943467</v>
      </c>
      <c r="AH597" s="259">
        <v>0</v>
      </c>
      <c r="AI597" s="259">
        <v>0</v>
      </c>
      <c r="AJ597" s="259">
        <v>0</v>
      </c>
      <c r="AK597" s="259">
        <v>0</v>
      </c>
      <c r="AL597" s="259">
        <v>0</v>
      </c>
      <c r="AM597" s="259">
        <v>0</v>
      </c>
      <c r="AN597" s="259">
        <v>0</v>
      </c>
      <c r="AO597" s="262">
        <v>0</v>
      </c>
      <c r="AP597" s="247"/>
      <c r="AQ597" s="263">
        <v>0</v>
      </c>
      <c r="AR597" s="264">
        <v>0</v>
      </c>
      <c r="AS597" s="264">
        <v>0</v>
      </c>
      <c r="AT597" s="264">
        <v>0</v>
      </c>
      <c r="AU597" s="264">
        <v>0</v>
      </c>
      <c r="AV597" s="264">
        <v>0</v>
      </c>
      <c r="AW597" s="264">
        <v>0</v>
      </c>
      <c r="AX597" s="264">
        <v>0</v>
      </c>
      <c r="AY597" s="264">
        <v>0</v>
      </c>
      <c r="AZ597" s="264">
        <v>0</v>
      </c>
      <c r="BA597" s="264">
        <v>0</v>
      </c>
      <c r="BB597" s="265">
        <v>0</v>
      </c>
    </row>
    <row r="598" spans="2:54" s="213" customFormat="1" ht="13.15" customHeight="1" x14ac:dyDescent="0.2">
      <c r="B598" s="251" t="s">
        <v>751</v>
      </c>
      <c r="C598" s="252"/>
      <c r="D598" s="253"/>
      <c r="E598" s="254" t="s">
        <v>1762</v>
      </c>
      <c r="F598" s="252"/>
      <c r="G598" s="252"/>
      <c r="H598" s="255" t="s">
        <v>1763</v>
      </c>
      <c r="I598" s="256">
        <v>40543</v>
      </c>
      <c r="J598" s="257">
        <v>7</v>
      </c>
      <c r="K598" s="258">
        <v>10748.262279888786</v>
      </c>
      <c r="L598" s="259">
        <v>10748.262279888786</v>
      </c>
      <c r="M598" s="259">
        <v>0</v>
      </c>
      <c r="N598" s="259">
        <v>0</v>
      </c>
      <c r="O598" s="259">
        <v>0</v>
      </c>
      <c r="P598" s="259">
        <v>0</v>
      </c>
      <c r="Q598" s="259">
        <v>0</v>
      </c>
      <c r="R598" s="259">
        <v>0</v>
      </c>
      <c r="S598" s="259">
        <v>0</v>
      </c>
      <c r="T598" s="260">
        <v>0</v>
      </c>
      <c r="U598" s="261">
        <v>0</v>
      </c>
      <c r="V598" s="259">
        <v>0</v>
      </c>
      <c r="W598" s="259">
        <v>0</v>
      </c>
      <c r="X598" s="259">
        <v>0</v>
      </c>
      <c r="Y598" s="259">
        <v>0</v>
      </c>
      <c r="Z598" s="259">
        <v>0</v>
      </c>
      <c r="AA598" s="259">
        <v>0</v>
      </c>
      <c r="AB598" s="259">
        <v>0</v>
      </c>
      <c r="AC598" s="259">
        <v>0</v>
      </c>
      <c r="AD598" s="259">
        <v>0</v>
      </c>
      <c r="AE598" s="262">
        <v>0</v>
      </c>
      <c r="AF598" s="258">
        <v>10748.262279888786</v>
      </c>
      <c r="AG598" s="259">
        <v>10748.262279888786</v>
      </c>
      <c r="AH598" s="259">
        <v>0</v>
      </c>
      <c r="AI598" s="259">
        <v>0</v>
      </c>
      <c r="AJ598" s="259">
        <v>0</v>
      </c>
      <c r="AK598" s="259">
        <v>0</v>
      </c>
      <c r="AL598" s="259">
        <v>0</v>
      </c>
      <c r="AM598" s="259">
        <v>0</v>
      </c>
      <c r="AN598" s="259">
        <v>0</v>
      </c>
      <c r="AO598" s="262">
        <v>0</v>
      </c>
      <c r="AP598" s="247"/>
      <c r="AQ598" s="263">
        <v>0</v>
      </c>
      <c r="AR598" s="264">
        <v>0</v>
      </c>
      <c r="AS598" s="264">
        <v>0</v>
      </c>
      <c r="AT598" s="264">
        <v>0</v>
      </c>
      <c r="AU598" s="264">
        <v>0</v>
      </c>
      <c r="AV598" s="264">
        <v>0</v>
      </c>
      <c r="AW598" s="264">
        <v>0</v>
      </c>
      <c r="AX598" s="264">
        <v>0</v>
      </c>
      <c r="AY598" s="264">
        <v>0</v>
      </c>
      <c r="AZ598" s="264">
        <v>0</v>
      </c>
      <c r="BA598" s="264">
        <v>0</v>
      </c>
      <c r="BB598" s="265">
        <v>0</v>
      </c>
    </row>
    <row r="599" spans="2:54" s="213" customFormat="1" ht="13.15" customHeight="1" x14ac:dyDescent="0.2">
      <c r="B599" s="251" t="s">
        <v>863</v>
      </c>
      <c r="C599" s="252"/>
      <c r="D599" s="253"/>
      <c r="E599" s="254" t="s">
        <v>1764</v>
      </c>
      <c r="F599" s="252"/>
      <c r="G599" s="252"/>
      <c r="H599" s="255" t="s">
        <v>1765</v>
      </c>
      <c r="I599" s="256">
        <v>41606</v>
      </c>
      <c r="J599" s="257">
        <v>7</v>
      </c>
      <c r="K599" s="258">
        <v>916.24189063948097</v>
      </c>
      <c r="L599" s="259">
        <v>0</v>
      </c>
      <c r="M599" s="259">
        <v>0</v>
      </c>
      <c r="N599" s="259">
        <v>0</v>
      </c>
      <c r="O599" s="259">
        <v>916.24189063948097</v>
      </c>
      <c r="P599" s="259">
        <v>0</v>
      </c>
      <c r="Q599" s="259">
        <v>0</v>
      </c>
      <c r="R599" s="259">
        <v>916.24189063948097</v>
      </c>
      <c r="S599" s="259">
        <v>272.69103888079792</v>
      </c>
      <c r="T599" s="260">
        <v>643.55085175868305</v>
      </c>
      <c r="U599" s="261">
        <v>0</v>
      </c>
      <c r="V599" s="259">
        <v>0</v>
      </c>
      <c r="W599" s="259">
        <v>0</v>
      </c>
      <c r="X599" s="259">
        <v>0</v>
      </c>
      <c r="Y599" s="259">
        <v>0</v>
      </c>
      <c r="Z599" s="259">
        <v>0</v>
      </c>
      <c r="AA599" s="259">
        <v>0</v>
      </c>
      <c r="AB599" s="259">
        <v>0</v>
      </c>
      <c r="AC599" s="259">
        <v>130.891698662783</v>
      </c>
      <c r="AD599" s="259">
        <v>-130.891698662783</v>
      </c>
      <c r="AE599" s="262">
        <v>130.891698662783</v>
      </c>
      <c r="AF599" s="258">
        <v>916.24189063948097</v>
      </c>
      <c r="AG599" s="259">
        <v>0</v>
      </c>
      <c r="AH599" s="259">
        <v>0</v>
      </c>
      <c r="AI599" s="259">
        <v>0</v>
      </c>
      <c r="AJ599" s="259">
        <v>916.24189063948097</v>
      </c>
      <c r="AK599" s="259">
        <v>0</v>
      </c>
      <c r="AL599" s="259">
        <v>0</v>
      </c>
      <c r="AM599" s="259">
        <v>916.24189063948097</v>
      </c>
      <c r="AN599" s="259">
        <v>141.79934021801492</v>
      </c>
      <c r="AO599" s="262">
        <v>774.44255042146608</v>
      </c>
      <c r="AP599" s="247"/>
      <c r="AQ599" s="263">
        <v>0</v>
      </c>
      <c r="AR599" s="264">
        <v>0</v>
      </c>
      <c r="AS599" s="264">
        <v>0</v>
      </c>
      <c r="AT599" s="264">
        <v>0</v>
      </c>
      <c r="AU599" s="264">
        <v>0</v>
      </c>
      <c r="AV599" s="264">
        <v>0</v>
      </c>
      <c r="AW599" s="264">
        <v>0</v>
      </c>
      <c r="AX599" s="264">
        <v>0</v>
      </c>
      <c r="AY599" s="264">
        <v>0</v>
      </c>
      <c r="AZ599" s="264">
        <v>0</v>
      </c>
      <c r="BA599" s="264">
        <v>774.44255041372162</v>
      </c>
      <c r="BB599" s="265">
        <v>0</v>
      </c>
    </row>
    <row r="600" spans="2:54" s="213" customFormat="1" ht="13.15" customHeight="1" x14ac:dyDescent="0.2">
      <c r="B600" s="251" t="s">
        <v>1160</v>
      </c>
      <c r="C600" s="252"/>
      <c r="D600" s="253"/>
      <c r="E600" s="254" t="s">
        <v>1766</v>
      </c>
      <c r="F600" s="252"/>
      <c r="G600" s="252"/>
      <c r="H600" s="255" t="s">
        <v>1767</v>
      </c>
      <c r="I600" s="256">
        <v>41786</v>
      </c>
      <c r="J600" s="257">
        <v>10</v>
      </c>
      <c r="K600" s="258">
        <v>564.75903614457832</v>
      </c>
      <c r="L600" s="259">
        <v>0</v>
      </c>
      <c r="M600" s="259">
        <v>0</v>
      </c>
      <c r="N600" s="259">
        <v>0</v>
      </c>
      <c r="O600" s="259">
        <v>564.75903614457832</v>
      </c>
      <c r="P600" s="259">
        <v>0</v>
      </c>
      <c r="Q600" s="259">
        <v>0</v>
      </c>
      <c r="R600" s="259">
        <v>564.75903614457832</v>
      </c>
      <c r="S600" s="259">
        <v>112.95180722891567</v>
      </c>
      <c r="T600" s="260">
        <v>451.80722891566268</v>
      </c>
      <c r="U600" s="261">
        <v>0</v>
      </c>
      <c r="V600" s="259">
        <v>0</v>
      </c>
      <c r="W600" s="259">
        <v>0</v>
      </c>
      <c r="X600" s="259">
        <v>0</v>
      </c>
      <c r="Y600" s="259">
        <v>0</v>
      </c>
      <c r="Z600" s="259">
        <v>0</v>
      </c>
      <c r="AA600" s="259">
        <v>0</v>
      </c>
      <c r="AB600" s="259">
        <v>0</v>
      </c>
      <c r="AC600" s="259">
        <v>56.475903614457835</v>
      </c>
      <c r="AD600" s="259">
        <v>-56.475903614457835</v>
      </c>
      <c r="AE600" s="262">
        <v>56.475903614457835</v>
      </c>
      <c r="AF600" s="258">
        <v>564.75903614457832</v>
      </c>
      <c r="AG600" s="259">
        <v>0</v>
      </c>
      <c r="AH600" s="259">
        <v>0</v>
      </c>
      <c r="AI600" s="259">
        <v>0</v>
      </c>
      <c r="AJ600" s="259">
        <v>564.75903614457832</v>
      </c>
      <c r="AK600" s="259">
        <v>0</v>
      </c>
      <c r="AL600" s="259">
        <v>0</v>
      </c>
      <c r="AM600" s="259">
        <v>564.75903614457832</v>
      </c>
      <c r="AN600" s="259">
        <v>56.475903614457835</v>
      </c>
      <c r="AO600" s="262">
        <v>508.2831325301205</v>
      </c>
      <c r="AP600" s="247"/>
      <c r="AQ600" s="263">
        <v>0</v>
      </c>
      <c r="AR600" s="264">
        <v>0</v>
      </c>
      <c r="AS600" s="264">
        <v>0</v>
      </c>
      <c r="AT600" s="264">
        <v>0</v>
      </c>
      <c r="AU600" s="264">
        <v>0</v>
      </c>
      <c r="AV600" s="264">
        <v>0</v>
      </c>
      <c r="AW600" s="264">
        <v>0</v>
      </c>
      <c r="AX600" s="264">
        <v>0</v>
      </c>
      <c r="AY600" s="264">
        <v>0</v>
      </c>
      <c r="AZ600" s="264">
        <v>0</v>
      </c>
      <c r="BA600" s="264">
        <v>508.28313252503767</v>
      </c>
      <c r="BB600" s="265">
        <v>0</v>
      </c>
    </row>
    <row r="601" spans="2:54" s="213" customFormat="1" ht="13.15" customHeight="1" x14ac:dyDescent="0.2">
      <c r="B601" s="251" t="s">
        <v>863</v>
      </c>
      <c r="C601" s="252"/>
      <c r="D601" s="253"/>
      <c r="E601" s="254" t="s">
        <v>1768</v>
      </c>
      <c r="F601" s="252"/>
      <c r="G601" s="252"/>
      <c r="H601" s="255" t="s">
        <v>1769</v>
      </c>
      <c r="I601" s="256">
        <v>41793</v>
      </c>
      <c r="J601" s="257">
        <v>7</v>
      </c>
      <c r="K601" s="258">
        <v>744.32344763670062</v>
      </c>
      <c r="L601" s="259">
        <v>0</v>
      </c>
      <c r="M601" s="259">
        <v>0</v>
      </c>
      <c r="N601" s="259">
        <v>0</v>
      </c>
      <c r="O601" s="259">
        <v>744.32344763670062</v>
      </c>
      <c r="P601" s="259">
        <v>0</v>
      </c>
      <c r="Q601" s="259">
        <v>0</v>
      </c>
      <c r="R601" s="259">
        <v>744.32344763670062</v>
      </c>
      <c r="S601" s="259">
        <v>212.66384218191445</v>
      </c>
      <c r="T601" s="260">
        <v>531.65960545478617</v>
      </c>
      <c r="U601" s="261">
        <v>0</v>
      </c>
      <c r="V601" s="259">
        <v>0</v>
      </c>
      <c r="W601" s="259">
        <v>0</v>
      </c>
      <c r="X601" s="259">
        <v>0</v>
      </c>
      <c r="Y601" s="259">
        <v>0</v>
      </c>
      <c r="Z601" s="259">
        <v>0</v>
      </c>
      <c r="AA601" s="259">
        <v>0</v>
      </c>
      <c r="AB601" s="259">
        <v>0</v>
      </c>
      <c r="AC601" s="259">
        <v>106.33192109095724</v>
      </c>
      <c r="AD601" s="259">
        <v>-106.33192109095724</v>
      </c>
      <c r="AE601" s="262">
        <v>106.33192109095724</v>
      </c>
      <c r="AF601" s="258">
        <v>744.32344763670062</v>
      </c>
      <c r="AG601" s="259">
        <v>0</v>
      </c>
      <c r="AH601" s="259">
        <v>0</v>
      </c>
      <c r="AI601" s="259">
        <v>0</v>
      </c>
      <c r="AJ601" s="259">
        <v>744.32344763670062</v>
      </c>
      <c r="AK601" s="259">
        <v>0</v>
      </c>
      <c r="AL601" s="259">
        <v>0</v>
      </c>
      <c r="AM601" s="259">
        <v>744.32344763670062</v>
      </c>
      <c r="AN601" s="259">
        <v>106.33192109095721</v>
      </c>
      <c r="AO601" s="262">
        <v>637.99152654574345</v>
      </c>
      <c r="AP601" s="247"/>
      <c r="AQ601" s="263">
        <v>0</v>
      </c>
      <c r="AR601" s="264">
        <v>0</v>
      </c>
      <c r="AS601" s="264">
        <v>0</v>
      </c>
      <c r="AT601" s="264">
        <v>0</v>
      </c>
      <c r="AU601" s="264">
        <v>0</v>
      </c>
      <c r="AV601" s="264">
        <v>0</v>
      </c>
      <c r="AW601" s="264">
        <v>0</v>
      </c>
      <c r="AX601" s="264">
        <v>0</v>
      </c>
      <c r="AY601" s="264">
        <v>0</v>
      </c>
      <c r="AZ601" s="264">
        <v>0</v>
      </c>
      <c r="BA601" s="264">
        <v>637.99152653936358</v>
      </c>
      <c r="BB601" s="265">
        <v>0</v>
      </c>
    </row>
    <row r="602" spans="2:54" s="213" customFormat="1" ht="13.15" customHeight="1" x14ac:dyDescent="0.2">
      <c r="B602" s="251" t="s">
        <v>1160</v>
      </c>
      <c r="C602" s="252"/>
      <c r="D602" s="253"/>
      <c r="E602" s="254" t="s">
        <v>1770</v>
      </c>
      <c r="F602" s="252"/>
      <c r="G602" s="252"/>
      <c r="H602" s="255" t="s">
        <v>1771</v>
      </c>
      <c r="I602" s="256">
        <v>41794</v>
      </c>
      <c r="J602" s="257">
        <v>10</v>
      </c>
      <c r="K602" s="258">
        <v>716.80954587581095</v>
      </c>
      <c r="L602" s="259">
        <v>0</v>
      </c>
      <c r="M602" s="259">
        <v>0</v>
      </c>
      <c r="N602" s="259">
        <v>0</v>
      </c>
      <c r="O602" s="259">
        <v>716.80954587581095</v>
      </c>
      <c r="P602" s="259">
        <v>0</v>
      </c>
      <c r="Q602" s="259">
        <v>0</v>
      </c>
      <c r="R602" s="259">
        <v>716.80954587581095</v>
      </c>
      <c r="S602" s="259">
        <v>143.3619091751622</v>
      </c>
      <c r="T602" s="260">
        <v>573.44763670064879</v>
      </c>
      <c r="U602" s="261">
        <v>0</v>
      </c>
      <c r="V602" s="259">
        <v>0</v>
      </c>
      <c r="W602" s="259">
        <v>0</v>
      </c>
      <c r="X602" s="259">
        <v>0</v>
      </c>
      <c r="Y602" s="259">
        <v>0</v>
      </c>
      <c r="Z602" s="259">
        <v>0</v>
      </c>
      <c r="AA602" s="259">
        <v>0</v>
      </c>
      <c r="AB602" s="259">
        <v>0</v>
      </c>
      <c r="AC602" s="259">
        <v>71.680954587581098</v>
      </c>
      <c r="AD602" s="259">
        <v>-71.680954587581098</v>
      </c>
      <c r="AE602" s="262">
        <v>71.680954587581098</v>
      </c>
      <c r="AF602" s="258">
        <v>716.80954587581095</v>
      </c>
      <c r="AG602" s="259">
        <v>0</v>
      </c>
      <c r="AH602" s="259">
        <v>0</v>
      </c>
      <c r="AI602" s="259">
        <v>0</v>
      </c>
      <c r="AJ602" s="259">
        <v>716.80954587581095</v>
      </c>
      <c r="AK602" s="259">
        <v>0</v>
      </c>
      <c r="AL602" s="259">
        <v>0</v>
      </c>
      <c r="AM602" s="259">
        <v>716.80954587581095</v>
      </c>
      <c r="AN602" s="259">
        <v>71.680954587581098</v>
      </c>
      <c r="AO602" s="262">
        <v>645.12859128822981</v>
      </c>
      <c r="AP602" s="247"/>
      <c r="AQ602" s="263">
        <v>0</v>
      </c>
      <c r="AR602" s="264">
        <v>0</v>
      </c>
      <c r="AS602" s="264">
        <v>0</v>
      </c>
      <c r="AT602" s="264">
        <v>0</v>
      </c>
      <c r="AU602" s="264">
        <v>0</v>
      </c>
      <c r="AV602" s="264">
        <v>0</v>
      </c>
      <c r="AW602" s="264">
        <v>0</v>
      </c>
      <c r="AX602" s="264">
        <v>0</v>
      </c>
      <c r="AY602" s="264">
        <v>0</v>
      </c>
      <c r="AZ602" s="264">
        <v>0</v>
      </c>
      <c r="BA602" s="264">
        <v>645.12859128177854</v>
      </c>
      <c r="BB602" s="265">
        <v>0</v>
      </c>
    </row>
    <row r="603" spans="2:54" s="213" customFormat="1" ht="13.15" customHeight="1" x14ac:dyDescent="0.2">
      <c r="B603" s="251" t="s">
        <v>863</v>
      </c>
      <c r="C603" s="252"/>
      <c r="D603" s="253"/>
      <c r="E603" s="254" t="s">
        <v>1772</v>
      </c>
      <c r="F603" s="252"/>
      <c r="G603" s="252"/>
      <c r="H603" s="255" t="s">
        <v>1773</v>
      </c>
      <c r="I603" s="256">
        <v>41824</v>
      </c>
      <c r="J603" s="257">
        <v>7</v>
      </c>
      <c r="K603" s="258">
        <v>828.31325301204822</v>
      </c>
      <c r="L603" s="259">
        <v>0</v>
      </c>
      <c r="M603" s="259">
        <v>0</v>
      </c>
      <c r="N603" s="259">
        <v>0</v>
      </c>
      <c r="O603" s="259">
        <v>828.31325301204822</v>
      </c>
      <c r="P603" s="259">
        <v>0</v>
      </c>
      <c r="Q603" s="259">
        <v>0</v>
      </c>
      <c r="R603" s="259">
        <v>828.31325301204822</v>
      </c>
      <c r="S603" s="259">
        <v>236.66092943201377</v>
      </c>
      <c r="T603" s="260">
        <v>591.65232358003448</v>
      </c>
      <c r="U603" s="261">
        <v>0</v>
      </c>
      <c r="V603" s="259">
        <v>0</v>
      </c>
      <c r="W603" s="259">
        <v>0</v>
      </c>
      <c r="X603" s="259">
        <v>0</v>
      </c>
      <c r="Y603" s="259">
        <v>0</v>
      </c>
      <c r="Z603" s="259">
        <v>0</v>
      </c>
      <c r="AA603" s="259">
        <v>0</v>
      </c>
      <c r="AB603" s="259">
        <v>0</v>
      </c>
      <c r="AC603" s="259">
        <v>118.33046471600689</v>
      </c>
      <c r="AD603" s="259">
        <v>-118.33046471600689</v>
      </c>
      <c r="AE603" s="262">
        <v>118.33046471600689</v>
      </c>
      <c r="AF603" s="258">
        <v>828.31325301204822</v>
      </c>
      <c r="AG603" s="259">
        <v>0</v>
      </c>
      <c r="AH603" s="259">
        <v>0</v>
      </c>
      <c r="AI603" s="259">
        <v>0</v>
      </c>
      <c r="AJ603" s="259">
        <v>828.31325301204822</v>
      </c>
      <c r="AK603" s="259">
        <v>0</v>
      </c>
      <c r="AL603" s="259">
        <v>0</v>
      </c>
      <c r="AM603" s="259">
        <v>828.31325301204822</v>
      </c>
      <c r="AN603" s="259">
        <v>118.33046471600689</v>
      </c>
      <c r="AO603" s="262">
        <v>709.98278829604135</v>
      </c>
      <c r="AP603" s="247"/>
      <c r="AQ603" s="263">
        <v>0</v>
      </c>
      <c r="AR603" s="264">
        <v>0</v>
      </c>
      <c r="AS603" s="264">
        <v>0</v>
      </c>
      <c r="AT603" s="264">
        <v>0</v>
      </c>
      <c r="AU603" s="264">
        <v>0</v>
      </c>
      <c r="AV603" s="264">
        <v>0</v>
      </c>
      <c r="AW603" s="264">
        <v>0</v>
      </c>
      <c r="AX603" s="264">
        <v>0</v>
      </c>
      <c r="AY603" s="264">
        <v>0</v>
      </c>
      <c r="AZ603" s="264">
        <v>0</v>
      </c>
      <c r="BA603" s="264">
        <v>709.98278828894149</v>
      </c>
      <c r="BB603" s="265">
        <v>0</v>
      </c>
    </row>
    <row r="604" spans="2:54" s="213" customFormat="1" ht="13.15" customHeight="1" x14ac:dyDescent="0.2">
      <c r="B604" s="251" t="s">
        <v>863</v>
      </c>
      <c r="C604" s="252"/>
      <c r="D604" s="253"/>
      <c r="E604" s="254" t="s">
        <v>1774</v>
      </c>
      <c r="F604" s="252"/>
      <c r="G604" s="252"/>
      <c r="H604" s="255" t="s">
        <v>1775</v>
      </c>
      <c r="I604" s="256">
        <v>41827</v>
      </c>
      <c r="J604" s="257">
        <v>7</v>
      </c>
      <c r="K604" s="258">
        <v>828.31325301204822</v>
      </c>
      <c r="L604" s="259">
        <v>0</v>
      </c>
      <c r="M604" s="259">
        <v>0</v>
      </c>
      <c r="N604" s="259">
        <v>0</v>
      </c>
      <c r="O604" s="259">
        <v>828.31325301204822</v>
      </c>
      <c r="P604" s="259">
        <v>0</v>
      </c>
      <c r="Q604" s="259">
        <v>0</v>
      </c>
      <c r="R604" s="259">
        <v>828.31325301204822</v>
      </c>
      <c r="S604" s="259">
        <v>236.66092943201377</v>
      </c>
      <c r="T604" s="260">
        <v>591.65232358003448</v>
      </c>
      <c r="U604" s="261">
        <v>0</v>
      </c>
      <c r="V604" s="259">
        <v>0</v>
      </c>
      <c r="W604" s="259">
        <v>0</v>
      </c>
      <c r="X604" s="259">
        <v>0</v>
      </c>
      <c r="Y604" s="259">
        <v>0</v>
      </c>
      <c r="Z604" s="259">
        <v>0</v>
      </c>
      <c r="AA604" s="259">
        <v>0</v>
      </c>
      <c r="AB604" s="259">
        <v>0</v>
      </c>
      <c r="AC604" s="259">
        <v>118.33046471600689</v>
      </c>
      <c r="AD604" s="259">
        <v>-118.33046471600689</v>
      </c>
      <c r="AE604" s="262">
        <v>118.33046471600689</v>
      </c>
      <c r="AF604" s="258">
        <v>828.31325301204822</v>
      </c>
      <c r="AG604" s="259">
        <v>0</v>
      </c>
      <c r="AH604" s="259">
        <v>0</v>
      </c>
      <c r="AI604" s="259">
        <v>0</v>
      </c>
      <c r="AJ604" s="259">
        <v>828.31325301204822</v>
      </c>
      <c r="AK604" s="259">
        <v>0</v>
      </c>
      <c r="AL604" s="259">
        <v>0</v>
      </c>
      <c r="AM604" s="259">
        <v>828.31325301204822</v>
      </c>
      <c r="AN604" s="259">
        <v>118.33046471600689</v>
      </c>
      <c r="AO604" s="262">
        <v>709.98278829604135</v>
      </c>
      <c r="AP604" s="247"/>
      <c r="AQ604" s="263">
        <v>0</v>
      </c>
      <c r="AR604" s="264">
        <v>0</v>
      </c>
      <c r="AS604" s="264">
        <v>0</v>
      </c>
      <c r="AT604" s="264">
        <v>0</v>
      </c>
      <c r="AU604" s="264">
        <v>0</v>
      </c>
      <c r="AV604" s="264">
        <v>0</v>
      </c>
      <c r="AW604" s="264">
        <v>0</v>
      </c>
      <c r="AX604" s="264">
        <v>0</v>
      </c>
      <c r="AY604" s="264">
        <v>0</v>
      </c>
      <c r="AZ604" s="264">
        <v>0</v>
      </c>
      <c r="BA604" s="264">
        <v>709.98278828894149</v>
      </c>
      <c r="BB604" s="265">
        <v>0</v>
      </c>
    </row>
    <row r="605" spans="2:54" s="213" customFormat="1" ht="13.15" customHeight="1" x14ac:dyDescent="0.2">
      <c r="B605" s="251" t="s">
        <v>1249</v>
      </c>
      <c r="C605" s="252"/>
      <c r="D605" s="253"/>
      <c r="E605" s="254" t="s">
        <v>1776</v>
      </c>
      <c r="F605" s="252"/>
      <c r="G605" s="252"/>
      <c r="H605" s="255" t="s">
        <v>1777</v>
      </c>
      <c r="I605" s="256">
        <v>41932</v>
      </c>
      <c r="J605" s="257">
        <v>27</v>
      </c>
      <c r="K605" s="258">
        <v>1959.8586654309547</v>
      </c>
      <c r="L605" s="259">
        <v>0</v>
      </c>
      <c r="M605" s="259">
        <v>0</v>
      </c>
      <c r="N605" s="259">
        <v>0</v>
      </c>
      <c r="O605" s="259">
        <v>1959.8586654309547</v>
      </c>
      <c r="P605" s="259">
        <v>0</v>
      </c>
      <c r="Q605" s="259">
        <v>0</v>
      </c>
      <c r="R605" s="259">
        <v>1959.8586654309547</v>
      </c>
      <c r="S605" s="259">
        <v>145.17471595784849</v>
      </c>
      <c r="T605" s="260">
        <v>1814.6839494731062</v>
      </c>
      <c r="U605" s="261">
        <v>0</v>
      </c>
      <c r="V605" s="259">
        <v>0</v>
      </c>
      <c r="W605" s="259">
        <v>0</v>
      </c>
      <c r="X605" s="259">
        <v>0</v>
      </c>
      <c r="Y605" s="259">
        <v>0</v>
      </c>
      <c r="Z605" s="259">
        <v>0</v>
      </c>
      <c r="AA605" s="259">
        <v>0</v>
      </c>
      <c r="AB605" s="259">
        <v>0</v>
      </c>
      <c r="AC605" s="259">
        <v>72.587357978924246</v>
      </c>
      <c r="AD605" s="259">
        <v>-72.587357978924246</v>
      </c>
      <c r="AE605" s="262">
        <v>72.587357978924246</v>
      </c>
      <c r="AF605" s="258">
        <v>1959.8586654309547</v>
      </c>
      <c r="AG605" s="259">
        <v>0</v>
      </c>
      <c r="AH605" s="259">
        <v>0</v>
      </c>
      <c r="AI605" s="259">
        <v>0</v>
      </c>
      <c r="AJ605" s="259">
        <v>1959.8586654309547</v>
      </c>
      <c r="AK605" s="259">
        <v>0</v>
      </c>
      <c r="AL605" s="259">
        <v>0</v>
      </c>
      <c r="AM605" s="259">
        <v>1959.8586654309547</v>
      </c>
      <c r="AN605" s="259">
        <v>72.587357978924246</v>
      </c>
      <c r="AO605" s="262">
        <v>1887.2713074520304</v>
      </c>
      <c r="AP605" s="247"/>
      <c r="AQ605" s="263">
        <v>264.33463362255998</v>
      </c>
      <c r="AR605" s="264">
        <v>0</v>
      </c>
      <c r="AS605" s="264">
        <v>156.74927482390575</v>
      </c>
      <c r="AT605" s="264">
        <v>0</v>
      </c>
      <c r="AU605" s="264">
        <v>0</v>
      </c>
      <c r="AV605" s="264">
        <v>0</v>
      </c>
      <c r="AW605" s="264">
        <v>0</v>
      </c>
      <c r="AX605" s="264">
        <v>0</v>
      </c>
      <c r="AY605" s="264">
        <v>0</v>
      </c>
      <c r="AZ605" s="264">
        <v>0</v>
      </c>
      <c r="BA605" s="264">
        <v>1348.3509462388984</v>
      </c>
      <c r="BB605" s="265">
        <v>117.83645274779366</v>
      </c>
    </row>
    <row r="606" spans="2:54" s="213" customFormat="1" ht="13.15" customHeight="1" x14ac:dyDescent="0.2">
      <c r="B606" s="251" t="s">
        <v>863</v>
      </c>
      <c r="C606" s="252"/>
      <c r="D606" s="253"/>
      <c r="E606" s="254" t="s">
        <v>1778</v>
      </c>
      <c r="F606" s="252"/>
      <c r="G606" s="252"/>
      <c r="H606" s="255" t="s">
        <v>1779</v>
      </c>
      <c r="I606" s="256">
        <v>41976</v>
      </c>
      <c r="J606" s="257">
        <v>7</v>
      </c>
      <c r="K606" s="258">
        <v>753.01204819277109</v>
      </c>
      <c r="L606" s="259">
        <v>0</v>
      </c>
      <c r="M606" s="259">
        <v>0</v>
      </c>
      <c r="N606" s="259">
        <v>0</v>
      </c>
      <c r="O606" s="259">
        <v>753.01204819277109</v>
      </c>
      <c r="P606" s="259">
        <v>0</v>
      </c>
      <c r="Q606" s="259">
        <v>0</v>
      </c>
      <c r="R606" s="259">
        <v>753.01204819277109</v>
      </c>
      <c r="S606" s="259">
        <v>215.14629948364887</v>
      </c>
      <c r="T606" s="260">
        <v>537.86574870912227</v>
      </c>
      <c r="U606" s="261">
        <v>0</v>
      </c>
      <c r="V606" s="259">
        <v>0</v>
      </c>
      <c r="W606" s="259">
        <v>0</v>
      </c>
      <c r="X606" s="259">
        <v>0</v>
      </c>
      <c r="Y606" s="259">
        <v>0</v>
      </c>
      <c r="Z606" s="259">
        <v>0</v>
      </c>
      <c r="AA606" s="259">
        <v>0</v>
      </c>
      <c r="AB606" s="259">
        <v>0</v>
      </c>
      <c r="AC606" s="259">
        <v>107.57314974182444</v>
      </c>
      <c r="AD606" s="259">
        <v>-107.57314974182444</v>
      </c>
      <c r="AE606" s="262">
        <v>107.57314974182444</v>
      </c>
      <c r="AF606" s="258">
        <v>753.01204819277109</v>
      </c>
      <c r="AG606" s="259">
        <v>0</v>
      </c>
      <c r="AH606" s="259">
        <v>0</v>
      </c>
      <c r="AI606" s="259">
        <v>0</v>
      </c>
      <c r="AJ606" s="259">
        <v>753.01204819277109</v>
      </c>
      <c r="AK606" s="259">
        <v>0</v>
      </c>
      <c r="AL606" s="259">
        <v>0</v>
      </c>
      <c r="AM606" s="259">
        <v>753.01204819277109</v>
      </c>
      <c r="AN606" s="259">
        <v>107.57314974182444</v>
      </c>
      <c r="AO606" s="262">
        <v>645.43889845094668</v>
      </c>
      <c r="AP606" s="247"/>
      <c r="AQ606" s="263">
        <v>0</v>
      </c>
      <c r="AR606" s="264">
        <v>0</v>
      </c>
      <c r="AS606" s="264">
        <v>0</v>
      </c>
      <c r="AT606" s="264">
        <v>0</v>
      </c>
      <c r="AU606" s="264">
        <v>0</v>
      </c>
      <c r="AV606" s="264">
        <v>0</v>
      </c>
      <c r="AW606" s="264">
        <v>0</v>
      </c>
      <c r="AX606" s="264">
        <v>0</v>
      </c>
      <c r="AY606" s="264">
        <v>0</v>
      </c>
      <c r="AZ606" s="264">
        <v>0</v>
      </c>
      <c r="BA606" s="264">
        <v>645.43889844449234</v>
      </c>
      <c r="BB606" s="265">
        <v>0</v>
      </c>
    </row>
    <row r="607" spans="2:54" s="213" customFormat="1" ht="12.75" customHeight="1" x14ac:dyDescent="0.2">
      <c r="B607" s="251" t="s">
        <v>863</v>
      </c>
      <c r="C607" s="252"/>
      <c r="D607" s="253"/>
      <c r="E607" s="254" t="s">
        <v>1780</v>
      </c>
      <c r="F607" s="252"/>
      <c r="G607" s="252"/>
      <c r="H607" s="255" t="s">
        <v>1781</v>
      </c>
      <c r="I607" s="256">
        <v>41976</v>
      </c>
      <c r="J607" s="257">
        <v>7</v>
      </c>
      <c r="K607" s="258">
        <v>753.01204819277109</v>
      </c>
      <c r="L607" s="259">
        <v>0</v>
      </c>
      <c r="M607" s="259">
        <v>0</v>
      </c>
      <c r="N607" s="259">
        <v>0</v>
      </c>
      <c r="O607" s="259">
        <v>753.01204819277109</v>
      </c>
      <c r="P607" s="259">
        <v>0</v>
      </c>
      <c r="Q607" s="259">
        <v>0</v>
      </c>
      <c r="R607" s="259">
        <v>753.01204819277109</v>
      </c>
      <c r="S607" s="259">
        <v>215.14629948364887</v>
      </c>
      <c r="T607" s="260">
        <v>537.86574870912227</v>
      </c>
      <c r="U607" s="261">
        <v>0</v>
      </c>
      <c r="V607" s="259">
        <v>0</v>
      </c>
      <c r="W607" s="259">
        <v>0</v>
      </c>
      <c r="X607" s="259">
        <v>0</v>
      </c>
      <c r="Y607" s="259">
        <v>0</v>
      </c>
      <c r="Z607" s="259">
        <v>0</v>
      </c>
      <c r="AA607" s="259">
        <v>0</v>
      </c>
      <c r="AB607" s="259">
        <v>0</v>
      </c>
      <c r="AC607" s="259">
        <v>107.57314974182444</v>
      </c>
      <c r="AD607" s="259">
        <v>-107.57314974182444</v>
      </c>
      <c r="AE607" s="262">
        <v>107.57314974182444</v>
      </c>
      <c r="AF607" s="258">
        <v>753.01204819277109</v>
      </c>
      <c r="AG607" s="259">
        <v>0</v>
      </c>
      <c r="AH607" s="259">
        <v>0</v>
      </c>
      <c r="AI607" s="259">
        <v>0</v>
      </c>
      <c r="AJ607" s="259">
        <v>753.01204819277109</v>
      </c>
      <c r="AK607" s="259">
        <v>0</v>
      </c>
      <c r="AL607" s="259">
        <v>0</v>
      </c>
      <c r="AM607" s="259">
        <v>753.01204819277109</v>
      </c>
      <c r="AN607" s="259">
        <v>107.57314974182444</v>
      </c>
      <c r="AO607" s="262">
        <v>645.43889845094668</v>
      </c>
      <c r="AP607" s="247"/>
      <c r="AQ607" s="263">
        <v>0</v>
      </c>
      <c r="AR607" s="264">
        <v>0</v>
      </c>
      <c r="AS607" s="264">
        <v>0</v>
      </c>
      <c r="AT607" s="264">
        <v>0</v>
      </c>
      <c r="AU607" s="264">
        <v>0</v>
      </c>
      <c r="AV607" s="264">
        <v>0</v>
      </c>
      <c r="AW607" s="264">
        <v>0</v>
      </c>
      <c r="AX607" s="264">
        <v>0</v>
      </c>
      <c r="AY607" s="264">
        <v>0</v>
      </c>
      <c r="AZ607" s="264">
        <v>0</v>
      </c>
      <c r="BA607" s="264">
        <v>645.43889844449234</v>
      </c>
      <c r="BB607" s="265">
        <v>0</v>
      </c>
    </row>
    <row r="608" spans="2:54" s="213" customFormat="1" ht="13.15" customHeight="1" x14ac:dyDescent="0.2">
      <c r="B608" s="251" t="s">
        <v>1782</v>
      </c>
      <c r="C608" s="252"/>
      <c r="D608" s="253"/>
      <c r="E608" s="254" t="s">
        <v>1783</v>
      </c>
      <c r="F608" s="252"/>
      <c r="G608" s="252"/>
      <c r="H608" s="255" t="s">
        <v>1784</v>
      </c>
      <c r="I608" s="256">
        <v>35431</v>
      </c>
      <c r="J608" s="257">
        <v>4</v>
      </c>
      <c r="K608" s="258">
        <v>631.37164040778498</v>
      </c>
      <c r="L608" s="259">
        <v>0</v>
      </c>
      <c r="M608" s="259">
        <v>0</v>
      </c>
      <c r="N608" s="259">
        <v>0</v>
      </c>
      <c r="O608" s="259">
        <v>631.37164040778498</v>
      </c>
      <c r="P608" s="259">
        <v>0</v>
      </c>
      <c r="Q608" s="259">
        <v>0</v>
      </c>
      <c r="R608" s="259">
        <v>631.37164040778498</v>
      </c>
      <c r="S608" s="259">
        <v>631.37164040778498</v>
      </c>
      <c r="T608" s="260">
        <v>0</v>
      </c>
      <c r="U608" s="261">
        <v>0</v>
      </c>
      <c r="V608" s="259">
        <v>0</v>
      </c>
      <c r="W608" s="259">
        <v>0</v>
      </c>
      <c r="X608" s="259">
        <v>0</v>
      </c>
      <c r="Y608" s="259">
        <v>0</v>
      </c>
      <c r="Z608" s="259">
        <v>0</v>
      </c>
      <c r="AA608" s="259">
        <v>0</v>
      </c>
      <c r="AB608" s="259">
        <v>0</v>
      </c>
      <c r="AC608" s="259">
        <v>0</v>
      </c>
      <c r="AD608" s="259">
        <v>0</v>
      </c>
      <c r="AE608" s="262">
        <v>0</v>
      </c>
      <c r="AF608" s="258">
        <v>631.37164040778498</v>
      </c>
      <c r="AG608" s="259">
        <v>0</v>
      </c>
      <c r="AH608" s="259">
        <v>0</v>
      </c>
      <c r="AI608" s="259">
        <v>0</v>
      </c>
      <c r="AJ608" s="259">
        <v>631.37164040778498</v>
      </c>
      <c r="AK608" s="259">
        <v>0</v>
      </c>
      <c r="AL608" s="259">
        <v>0</v>
      </c>
      <c r="AM608" s="259">
        <v>631.37164040778498</v>
      </c>
      <c r="AN608" s="259">
        <v>631.37164040778498</v>
      </c>
      <c r="AO608" s="262">
        <v>0</v>
      </c>
      <c r="AP608" s="247"/>
      <c r="AQ608" s="263">
        <v>0</v>
      </c>
      <c r="AR608" s="264">
        <v>0</v>
      </c>
      <c r="AS608" s="264">
        <v>0</v>
      </c>
      <c r="AT608" s="264">
        <v>0</v>
      </c>
      <c r="AU608" s="264">
        <v>0</v>
      </c>
      <c r="AV608" s="264">
        <v>0</v>
      </c>
      <c r="AW608" s="264">
        <v>0</v>
      </c>
      <c r="AX608" s="264">
        <v>0</v>
      </c>
      <c r="AY608" s="264">
        <v>0</v>
      </c>
      <c r="AZ608" s="264">
        <v>0</v>
      </c>
      <c r="BA608" s="264">
        <v>0</v>
      </c>
      <c r="BB608" s="265">
        <v>0</v>
      </c>
    </row>
    <row r="609" spans="2:54" s="213" customFormat="1" ht="13.15" customHeight="1" x14ac:dyDescent="0.2">
      <c r="B609" s="251" t="s">
        <v>1785</v>
      </c>
      <c r="C609" s="252"/>
      <c r="D609" s="253"/>
      <c r="E609" s="254" t="s">
        <v>1786</v>
      </c>
      <c r="F609" s="252"/>
      <c r="G609" s="252"/>
      <c r="H609" s="255" t="s">
        <v>1787</v>
      </c>
      <c r="I609" s="256">
        <v>41829</v>
      </c>
      <c r="J609" s="257">
        <v>4</v>
      </c>
      <c r="K609" s="258">
        <v>696.33051436515291</v>
      </c>
      <c r="L609" s="259">
        <v>0</v>
      </c>
      <c r="M609" s="259">
        <v>0</v>
      </c>
      <c r="N609" s="259">
        <v>0</v>
      </c>
      <c r="O609" s="259">
        <v>696.33051436515291</v>
      </c>
      <c r="P609" s="259">
        <v>0</v>
      </c>
      <c r="Q609" s="259">
        <v>0</v>
      </c>
      <c r="R609" s="259">
        <v>696.33051436515291</v>
      </c>
      <c r="S609" s="259">
        <v>348.16525718257645</v>
      </c>
      <c r="T609" s="260">
        <v>348.16525718257645</v>
      </c>
      <c r="U609" s="261">
        <v>0</v>
      </c>
      <c r="V609" s="259">
        <v>0</v>
      </c>
      <c r="W609" s="259">
        <v>0</v>
      </c>
      <c r="X609" s="259">
        <v>0</v>
      </c>
      <c r="Y609" s="259">
        <v>0</v>
      </c>
      <c r="Z609" s="259">
        <v>0</v>
      </c>
      <c r="AA609" s="259">
        <v>0</v>
      </c>
      <c r="AB609" s="259">
        <v>0</v>
      </c>
      <c r="AC609" s="259">
        <v>174.08262859128823</v>
      </c>
      <c r="AD609" s="259">
        <v>-174.08262859128823</v>
      </c>
      <c r="AE609" s="262">
        <v>174.08262859128823</v>
      </c>
      <c r="AF609" s="258">
        <v>696.33051436515291</v>
      </c>
      <c r="AG609" s="259">
        <v>0</v>
      </c>
      <c r="AH609" s="259">
        <v>0</v>
      </c>
      <c r="AI609" s="259">
        <v>0</v>
      </c>
      <c r="AJ609" s="259">
        <v>696.33051436515291</v>
      </c>
      <c r="AK609" s="259">
        <v>0</v>
      </c>
      <c r="AL609" s="259">
        <v>0</v>
      </c>
      <c r="AM609" s="259">
        <v>696.33051436515291</v>
      </c>
      <c r="AN609" s="259">
        <v>174.08262859128823</v>
      </c>
      <c r="AO609" s="262">
        <v>522.24788577386471</v>
      </c>
      <c r="AP609" s="247"/>
      <c r="AQ609" s="263">
        <v>73.146983690737812</v>
      </c>
      <c r="AR609" s="264">
        <v>0</v>
      </c>
      <c r="AS609" s="264">
        <v>43.375839525633218</v>
      </c>
      <c r="AT609" s="264">
        <v>0</v>
      </c>
      <c r="AU609" s="264">
        <v>0</v>
      </c>
      <c r="AV609" s="264">
        <v>0</v>
      </c>
      <c r="AW609" s="264">
        <v>0</v>
      </c>
      <c r="AX609" s="264">
        <v>0</v>
      </c>
      <c r="AY609" s="264">
        <v>0</v>
      </c>
      <c r="AZ609" s="264">
        <v>0</v>
      </c>
      <c r="BA609" s="264">
        <v>373.11722388507354</v>
      </c>
      <c r="BB609" s="265">
        <v>32.60783866719774</v>
      </c>
    </row>
    <row r="610" spans="2:54" s="213" customFormat="1" ht="13.15" customHeight="1" x14ac:dyDescent="0.2">
      <c r="B610" s="251" t="s">
        <v>1785</v>
      </c>
      <c r="C610" s="252"/>
      <c r="D610" s="253"/>
      <c r="E610" s="254" t="s">
        <v>1788</v>
      </c>
      <c r="F610" s="252"/>
      <c r="G610" s="252"/>
      <c r="H610" s="255" t="s">
        <v>1789</v>
      </c>
      <c r="I610" s="256">
        <v>41829</v>
      </c>
      <c r="J610" s="257">
        <v>4</v>
      </c>
      <c r="K610" s="258">
        <v>748.60692771084337</v>
      </c>
      <c r="L610" s="259">
        <v>0</v>
      </c>
      <c r="M610" s="259">
        <v>0</v>
      </c>
      <c r="N610" s="259">
        <v>0</v>
      </c>
      <c r="O610" s="259">
        <v>748.60692771084337</v>
      </c>
      <c r="P610" s="259">
        <v>0</v>
      </c>
      <c r="Q610" s="259">
        <v>0</v>
      </c>
      <c r="R610" s="259">
        <v>748.60692771084337</v>
      </c>
      <c r="S610" s="259">
        <v>374.30346385542168</v>
      </c>
      <c r="T610" s="260">
        <v>374.30346385542168</v>
      </c>
      <c r="U610" s="261">
        <v>0</v>
      </c>
      <c r="V610" s="259">
        <v>0</v>
      </c>
      <c r="W610" s="259">
        <v>0</v>
      </c>
      <c r="X610" s="259">
        <v>0</v>
      </c>
      <c r="Y610" s="259">
        <v>0</v>
      </c>
      <c r="Z610" s="259">
        <v>0</v>
      </c>
      <c r="AA610" s="259">
        <v>0</v>
      </c>
      <c r="AB610" s="259">
        <v>0</v>
      </c>
      <c r="AC610" s="259">
        <v>187.15173192771084</v>
      </c>
      <c r="AD610" s="259">
        <v>-187.15173192771084</v>
      </c>
      <c r="AE610" s="262">
        <v>187.15173192771084</v>
      </c>
      <c r="AF610" s="258">
        <v>748.60692771084337</v>
      </c>
      <c r="AG610" s="259">
        <v>0</v>
      </c>
      <c r="AH610" s="259">
        <v>0</v>
      </c>
      <c r="AI610" s="259">
        <v>0</v>
      </c>
      <c r="AJ610" s="259">
        <v>748.60692771084337</v>
      </c>
      <c r="AK610" s="259">
        <v>0</v>
      </c>
      <c r="AL610" s="259">
        <v>0</v>
      </c>
      <c r="AM610" s="259">
        <v>748.60692771084337</v>
      </c>
      <c r="AN610" s="259">
        <v>187.15173192771084</v>
      </c>
      <c r="AO610" s="262">
        <v>561.45519578313247</v>
      </c>
      <c r="AP610" s="247"/>
      <c r="AQ610" s="263">
        <v>78.638430461376188</v>
      </c>
      <c r="AR610" s="264">
        <v>0</v>
      </c>
      <c r="AS610" s="264">
        <v>46.632243301540775</v>
      </c>
      <c r="AT610" s="264">
        <v>0</v>
      </c>
      <c r="AU610" s="264">
        <v>0</v>
      </c>
      <c r="AV610" s="264">
        <v>0</v>
      </c>
      <c r="AW610" s="264">
        <v>0</v>
      </c>
      <c r="AX610" s="264">
        <v>0</v>
      </c>
      <c r="AY610" s="264">
        <v>0</v>
      </c>
      <c r="AZ610" s="264">
        <v>0</v>
      </c>
      <c r="BA610" s="264">
        <v>401.12867795727595</v>
      </c>
      <c r="BB610" s="265">
        <v>35.055844057325046</v>
      </c>
    </row>
    <row r="611" spans="2:54" s="213" customFormat="1" ht="13.15" customHeight="1" x14ac:dyDescent="0.2">
      <c r="B611" s="251" t="s">
        <v>1785</v>
      </c>
      <c r="C611" s="252"/>
      <c r="D611" s="253"/>
      <c r="E611" s="254" t="s">
        <v>1790</v>
      </c>
      <c r="F611" s="252"/>
      <c r="G611" s="252"/>
      <c r="H611" s="255" t="s">
        <v>1791</v>
      </c>
      <c r="I611" s="256">
        <v>41829</v>
      </c>
      <c r="J611" s="257">
        <v>4</v>
      </c>
      <c r="K611" s="258">
        <v>743.26343836886008</v>
      </c>
      <c r="L611" s="259">
        <v>0</v>
      </c>
      <c r="M611" s="259">
        <v>0</v>
      </c>
      <c r="N611" s="259">
        <v>0</v>
      </c>
      <c r="O611" s="259">
        <v>743.26343836886008</v>
      </c>
      <c r="P611" s="259">
        <v>0</v>
      </c>
      <c r="Q611" s="259">
        <v>0</v>
      </c>
      <c r="R611" s="259">
        <v>743.26343836886008</v>
      </c>
      <c r="S611" s="259">
        <v>371.63171918443004</v>
      </c>
      <c r="T611" s="260">
        <v>371.63171918443004</v>
      </c>
      <c r="U611" s="261">
        <v>0</v>
      </c>
      <c r="V611" s="259">
        <v>0</v>
      </c>
      <c r="W611" s="259">
        <v>0</v>
      </c>
      <c r="X611" s="259">
        <v>0</v>
      </c>
      <c r="Y611" s="259">
        <v>0</v>
      </c>
      <c r="Z611" s="259">
        <v>0</v>
      </c>
      <c r="AA611" s="259">
        <v>0</v>
      </c>
      <c r="AB611" s="259">
        <v>0</v>
      </c>
      <c r="AC611" s="259">
        <v>185.81585959221502</v>
      </c>
      <c r="AD611" s="259">
        <v>-185.81585959221502</v>
      </c>
      <c r="AE611" s="262">
        <v>185.81585959221502</v>
      </c>
      <c r="AF611" s="258">
        <v>743.26343836886008</v>
      </c>
      <c r="AG611" s="259">
        <v>0</v>
      </c>
      <c r="AH611" s="259">
        <v>0</v>
      </c>
      <c r="AI611" s="259">
        <v>0</v>
      </c>
      <c r="AJ611" s="259">
        <v>743.26343836886008</v>
      </c>
      <c r="AK611" s="259">
        <v>0</v>
      </c>
      <c r="AL611" s="259">
        <v>0</v>
      </c>
      <c r="AM611" s="259">
        <v>743.26343836886008</v>
      </c>
      <c r="AN611" s="259">
        <v>185.81585959221502</v>
      </c>
      <c r="AO611" s="262">
        <v>557.44757877664506</v>
      </c>
      <c r="AP611" s="247"/>
      <c r="AQ611" s="263">
        <v>78.077116373186286</v>
      </c>
      <c r="AR611" s="264">
        <v>0</v>
      </c>
      <c r="AS611" s="264">
        <v>46.29938651669039</v>
      </c>
      <c r="AT611" s="264">
        <v>0</v>
      </c>
      <c r="AU611" s="264">
        <v>0</v>
      </c>
      <c r="AV611" s="264">
        <v>0</v>
      </c>
      <c r="AW611" s="264">
        <v>0</v>
      </c>
      <c r="AX611" s="264">
        <v>0</v>
      </c>
      <c r="AY611" s="264">
        <v>0</v>
      </c>
      <c r="AZ611" s="264">
        <v>0</v>
      </c>
      <c r="BA611" s="264">
        <v>398.26545730557439</v>
      </c>
      <c r="BB611" s="265">
        <v>34.805618575619512</v>
      </c>
    </row>
    <row r="612" spans="2:54" s="213" customFormat="1" ht="13.15" customHeight="1" x14ac:dyDescent="0.2">
      <c r="B612" s="251" t="s">
        <v>1785</v>
      </c>
      <c r="C612" s="252"/>
      <c r="D612" s="253"/>
      <c r="E612" s="254" t="s">
        <v>1792</v>
      </c>
      <c r="F612" s="252"/>
      <c r="G612" s="252"/>
      <c r="H612" s="255" t="s">
        <v>1793</v>
      </c>
      <c r="I612" s="256">
        <v>41829</v>
      </c>
      <c r="J612" s="257">
        <v>4</v>
      </c>
      <c r="K612" s="258">
        <v>664.68663113994444</v>
      </c>
      <c r="L612" s="259">
        <v>0</v>
      </c>
      <c r="M612" s="259">
        <v>0</v>
      </c>
      <c r="N612" s="259">
        <v>0</v>
      </c>
      <c r="O612" s="259">
        <v>664.68663113994444</v>
      </c>
      <c r="P612" s="259">
        <v>0</v>
      </c>
      <c r="Q612" s="259">
        <v>0</v>
      </c>
      <c r="R612" s="259">
        <v>664.68663113994444</v>
      </c>
      <c r="S612" s="259">
        <v>332.34331556997222</v>
      </c>
      <c r="T612" s="260">
        <v>332.34331556997222</v>
      </c>
      <c r="U612" s="261">
        <v>0</v>
      </c>
      <c r="V612" s="259">
        <v>0</v>
      </c>
      <c r="W612" s="259">
        <v>0</v>
      </c>
      <c r="X612" s="259">
        <v>0</v>
      </c>
      <c r="Y612" s="259">
        <v>0</v>
      </c>
      <c r="Z612" s="259">
        <v>0</v>
      </c>
      <c r="AA612" s="259">
        <v>0</v>
      </c>
      <c r="AB612" s="259">
        <v>0</v>
      </c>
      <c r="AC612" s="259">
        <v>166.17165778498611</v>
      </c>
      <c r="AD612" s="259">
        <v>-166.17165778498611</v>
      </c>
      <c r="AE612" s="262">
        <v>166.17165778498611</v>
      </c>
      <c r="AF612" s="258">
        <v>664.68663113994444</v>
      </c>
      <c r="AG612" s="259">
        <v>0</v>
      </c>
      <c r="AH612" s="259">
        <v>0</v>
      </c>
      <c r="AI612" s="259">
        <v>0</v>
      </c>
      <c r="AJ612" s="259">
        <v>664.68663113994444</v>
      </c>
      <c r="AK612" s="259">
        <v>0</v>
      </c>
      <c r="AL612" s="259">
        <v>0</v>
      </c>
      <c r="AM612" s="259">
        <v>664.68663113994444</v>
      </c>
      <c r="AN612" s="259">
        <v>166.17165778498611</v>
      </c>
      <c r="AO612" s="262">
        <v>498.51497335495833</v>
      </c>
      <c r="AP612" s="247"/>
      <c r="AQ612" s="263">
        <v>69.82290904165221</v>
      </c>
      <c r="AR612" s="264">
        <v>0</v>
      </c>
      <c r="AS612" s="264">
        <v>41.404677882665567</v>
      </c>
      <c r="AT612" s="264">
        <v>0</v>
      </c>
      <c r="AU612" s="264">
        <v>0</v>
      </c>
      <c r="AV612" s="264">
        <v>0</v>
      </c>
      <c r="AW612" s="264">
        <v>0</v>
      </c>
      <c r="AX612" s="264">
        <v>0</v>
      </c>
      <c r="AY612" s="264">
        <v>0</v>
      </c>
      <c r="AZ612" s="264">
        <v>0</v>
      </c>
      <c r="BA612" s="264">
        <v>356.16137085499679</v>
      </c>
      <c r="BB612" s="265">
        <v>31.126015570658623</v>
      </c>
    </row>
    <row r="613" spans="2:54" s="213" customFormat="1" ht="13.15" customHeight="1" x14ac:dyDescent="0.2">
      <c r="B613" s="251" t="s">
        <v>1785</v>
      </c>
      <c r="C613" s="252"/>
      <c r="D613" s="253"/>
      <c r="E613" s="254" t="s">
        <v>1794</v>
      </c>
      <c r="F613" s="252"/>
      <c r="G613" s="252"/>
      <c r="H613" s="255" t="s">
        <v>1795</v>
      </c>
      <c r="I613" s="256">
        <v>41836</v>
      </c>
      <c r="J613" s="257">
        <v>4</v>
      </c>
      <c r="K613" s="258">
        <v>562.72590361445782</v>
      </c>
      <c r="L613" s="259">
        <v>0</v>
      </c>
      <c r="M613" s="259">
        <v>0</v>
      </c>
      <c r="N613" s="259">
        <v>0</v>
      </c>
      <c r="O613" s="259">
        <v>562.72590361445782</v>
      </c>
      <c r="P613" s="259">
        <v>0</v>
      </c>
      <c r="Q613" s="259">
        <v>0</v>
      </c>
      <c r="R613" s="259">
        <v>562.72590361445782</v>
      </c>
      <c r="S613" s="259">
        <v>281.36295180722891</v>
      </c>
      <c r="T613" s="260">
        <v>281.36295180722891</v>
      </c>
      <c r="U613" s="261">
        <v>0</v>
      </c>
      <c r="V613" s="259">
        <v>0</v>
      </c>
      <c r="W613" s="259">
        <v>0</v>
      </c>
      <c r="X613" s="259">
        <v>0</v>
      </c>
      <c r="Y613" s="259">
        <v>0</v>
      </c>
      <c r="Z613" s="259">
        <v>0</v>
      </c>
      <c r="AA613" s="259">
        <v>0</v>
      </c>
      <c r="AB613" s="259">
        <v>0</v>
      </c>
      <c r="AC613" s="259">
        <v>140.68147590361446</v>
      </c>
      <c r="AD613" s="259">
        <v>-140.68147590361446</v>
      </c>
      <c r="AE613" s="262">
        <v>140.68147590361446</v>
      </c>
      <c r="AF613" s="258">
        <v>562.72590361445782</v>
      </c>
      <c r="AG613" s="259">
        <v>0</v>
      </c>
      <c r="AH613" s="259">
        <v>0</v>
      </c>
      <c r="AI613" s="259">
        <v>0</v>
      </c>
      <c r="AJ613" s="259">
        <v>562.72590361445782</v>
      </c>
      <c r="AK613" s="259">
        <v>0</v>
      </c>
      <c r="AL613" s="259">
        <v>0</v>
      </c>
      <c r="AM613" s="259">
        <v>562.72590361445782</v>
      </c>
      <c r="AN613" s="259">
        <v>140.68147590361446</v>
      </c>
      <c r="AO613" s="262">
        <v>422.04442771084337</v>
      </c>
      <c r="AP613" s="247"/>
      <c r="AQ613" s="263">
        <v>59.112306074321204</v>
      </c>
      <c r="AR613" s="264">
        <v>0</v>
      </c>
      <c r="AS613" s="264">
        <v>35.05333744328464</v>
      </c>
      <c r="AT613" s="264">
        <v>0</v>
      </c>
      <c r="AU613" s="264">
        <v>0</v>
      </c>
      <c r="AV613" s="264">
        <v>0</v>
      </c>
      <c r="AW613" s="264">
        <v>0</v>
      </c>
      <c r="AX613" s="264">
        <v>0</v>
      </c>
      <c r="AY613" s="264">
        <v>0</v>
      </c>
      <c r="AZ613" s="264">
        <v>0</v>
      </c>
      <c r="BA613" s="264">
        <v>301.5273963058616</v>
      </c>
      <c r="BB613" s="265">
        <v>26.351387883155468</v>
      </c>
    </row>
    <row r="614" spans="2:54" s="213" customFormat="1" ht="13.15" customHeight="1" x14ac:dyDescent="0.2">
      <c r="B614" s="251" t="s">
        <v>1785</v>
      </c>
      <c r="C614" s="252"/>
      <c r="D614" s="253"/>
      <c r="E614" s="254" t="s">
        <v>1796</v>
      </c>
      <c r="F614" s="252"/>
      <c r="G614" s="252"/>
      <c r="H614" s="255" t="s">
        <v>1797</v>
      </c>
      <c r="I614" s="256">
        <v>41914</v>
      </c>
      <c r="J614" s="257">
        <v>4</v>
      </c>
      <c r="K614" s="258">
        <v>621.62013438368865</v>
      </c>
      <c r="L614" s="259">
        <v>0</v>
      </c>
      <c r="M614" s="259">
        <v>0</v>
      </c>
      <c r="N614" s="259">
        <v>0</v>
      </c>
      <c r="O614" s="259">
        <v>621.62013438368865</v>
      </c>
      <c r="P614" s="259">
        <v>0</v>
      </c>
      <c r="Q614" s="259">
        <v>0</v>
      </c>
      <c r="R614" s="259">
        <v>621.62013438368865</v>
      </c>
      <c r="S614" s="259">
        <v>310.81006719184433</v>
      </c>
      <c r="T614" s="260">
        <v>310.81006719184433</v>
      </c>
      <c r="U614" s="261">
        <v>0</v>
      </c>
      <c r="V614" s="259">
        <v>0</v>
      </c>
      <c r="W614" s="259">
        <v>0</v>
      </c>
      <c r="X614" s="259">
        <v>0</v>
      </c>
      <c r="Y614" s="259">
        <v>0</v>
      </c>
      <c r="Z614" s="259">
        <v>0</v>
      </c>
      <c r="AA614" s="259">
        <v>0</v>
      </c>
      <c r="AB614" s="259">
        <v>0</v>
      </c>
      <c r="AC614" s="259">
        <v>155.40503359592216</v>
      </c>
      <c r="AD614" s="259">
        <v>-155.40503359592216</v>
      </c>
      <c r="AE614" s="262">
        <v>155.40503359592216</v>
      </c>
      <c r="AF614" s="258">
        <v>621.62013438368865</v>
      </c>
      <c r="AG614" s="259">
        <v>0</v>
      </c>
      <c r="AH614" s="259">
        <v>0</v>
      </c>
      <c r="AI614" s="259">
        <v>0</v>
      </c>
      <c r="AJ614" s="259">
        <v>621.62013438368865</v>
      </c>
      <c r="AK614" s="259">
        <v>0</v>
      </c>
      <c r="AL614" s="259">
        <v>0</v>
      </c>
      <c r="AM614" s="259">
        <v>621.62013438368865</v>
      </c>
      <c r="AN614" s="259">
        <v>155.40503359592216</v>
      </c>
      <c r="AO614" s="262">
        <v>466.21510078776646</v>
      </c>
      <c r="AP614" s="247"/>
      <c r="AQ614" s="263">
        <v>65.298930455536265</v>
      </c>
      <c r="AR614" s="264">
        <v>0</v>
      </c>
      <c r="AS614" s="264">
        <v>38.721978483898511</v>
      </c>
      <c r="AT614" s="264">
        <v>0</v>
      </c>
      <c r="AU614" s="264">
        <v>0</v>
      </c>
      <c r="AV614" s="264">
        <v>0</v>
      </c>
      <c r="AW614" s="264">
        <v>0</v>
      </c>
      <c r="AX614" s="264">
        <v>0</v>
      </c>
      <c r="AY614" s="264">
        <v>0</v>
      </c>
      <c r="AZ614" s="264">
        <v>0</v>
      </c>
      <c r="BA614" s="264">
        <v>333.08489871906045</v>
      </c>
      <c r="BB614" s="265">
        <v>29.109293124609145</v>
      </c>
    </row>
    <row r="615" spans="2:54" s="213" customFormat="1" ht="13.15" customHeight="1" x14ac:dyDescent="0.2">
      <c r="B615" s="251" t="s">
        <v>1798</v>
      </c>
      <c r="C615" s="252"/>
      <c r="D615" s="253"/>
      <c r="E615" s="254" t="s">
        <v>1799</v>
      </c>
      <c r="F615" s="252"/>
      <c r="G615" s="252"/>
      <c r="H615" s="255" t="s">
        <v>1800</v>
      </c>
      <c r="I615" s="256">
        <v>34340</v>
      </c>
      <c r="J615" s="257">
        <v>7</v>
      </c>
      <c r="K615" s="258">
        <v>2306.8234476367006</v>
      </c>
      <c r="L615" s="259">
        <v>0</v>
      </c>
      <c r="M615" s="259">
        <v>0</v>
      </c>
      <c r="N615" s="259">
        <v>0</v>
      </c>
      <c r="O615" s="259">
        <v>2306.8234476367006</v>
      </c>
      <c r="P615" s="259">
        <v>0</v>
      </c>
      <c r="Q615" s="259">
        <v>0</v>
      </c>
      <c r="R615" s="259">
        <v>2306.8234476367006</v>
      </c>
      <c r="S615" s="259">
        <v>2306.8234476367006</v>
      </c>
      <c r="T615" s="260">
        <v>0</v>
      </c>
      <c r="U615" s="261">
        <v>-2306.8234476367006</v>
      </c>
      <c r="V615" s="259">
        <v>0</v>
      </c>
      <c r="W615" s="259">
        <v>0</v>
      </c>
      <c r="X615" s="259">
        <v>0</v>
      </c>
      <c r="Y615" s="259">
        <v>-2306.8234476367006</v>
      </c>
      <c r="Z615" s="259">
        <v>0</v>
      </c>
      <c r="AA615" s="259">
        <v>0</v>
      </c>
      <c r="AB615" s="259">
        <v>-2306.8234476367006</v>
      </c>
      <c r="AC615" s="259">
        <v>0</v>
      </c>
      <c r="AD615" s="259">
        <v>-2306.8234476367006</v>
      </c>
      <c r="AE615" s="262">
        <v>0</v>
      </c>
      <c r="AF615" s="258">
        <v>0</v>
      </c>
      <c r="AG615" s="259">
        <v>0</v>
      </c>
      <c r="AH615" s="259">
        <v>0</v>
      </c>
      <c r="AI615" s="259">
        <v>0</v>
      </c>
      <c r="AJ615" s="259">
        <v>0</v>
      </c>
      <c r="AK615" s="259">
        <v>0</v>
      </c>
      <c r="AL615" s="259">
        <v>0</v>
      </c>
      <c r="AM615" s="259">
        <v>0</v>
      </c>
      <c r="AN615" s="259">
        <v>0</v>
      </c>
      <c r="AO615" s="262">
        <v>0</v>
      </c>
      <c r="AP615" s="247"/>
      <c r="AQ615" s="263">
        <v>0</v>
      </c>
      <c r="AR615" s="264">
        <v>0</v>
      </c>
      <c r="AS615" s="264">
        <v>0</v>
      </c>
      <c r="AT615" s="264">
        <v>0</v>
      </c>
      <c r="AU615" s="264">
        <v>0</v>
      </c>
      <c r="AV615" s="264">
        <v>0</v>
      </c>
      <c r="AW615" s="264">
        <v>0</v>
      </c>
      <c r="AX615" s="264">
        <v>0</v>
      </c>
      <c r="AY615" s="264">
        <v>0</v>
      </c>
      <c r="AZ615" s="264">
        <v>0</v>
      </c>
      <c r="BA615" s="264">
        <v>0</v>
      </c>
      <c r="BB615" s="265">
        <v>0</v>
      </c>
    </row>
    <row r="616" spans="2:54" s="213" customFormat="1" ht="13.15" customHeight="1" x14ac:dyDescent="0.2">
      <c r="B616" s="251" t="s">
        <v>1798</v>
      </c>
      <c r="C616" s="252"/>
      <c r="D616" s="253"/>
      <c r="E616" s="254" t="s">
        <v>1801</v>
      </c>
      <c r="F616" s="252"/>
      <c r="G616" s="252"/>
      <c r="H616" s="255" t="s">
        <v>1802</v>
      </c>
      <c r="I616" s="256">
        <v>37592</v>
      </c>
      <c r="J616" s="257">
        <v>7</v>
      </c>
      <c r="K616" s="258">
        <v>631.95088044485635</v>
      </c>
      <c r="L616" s="259">
        <v>0</v>
      </c>
      <c r="M616" s="259">
        <v>0</v>
      </c>
      <c r="N616" s="259">
        <v>0</v>
      </c>
      <c r="O616" s="259">
        <v>631.95088044485635</v>
      </c>
      <c r="P616" s="259">
        <v>0</v>
      </c>
      <c r="Q616" s="259">
        <v>0</v>
      </c>
      <c r="R616" s="259">
        <v>631.95088044485635</v>
      </c>
      <c r="S616" s="259">
        <v>631.95088044485635</v>
      </c>
      <c r="T616" s="260">
        <v>0</v>
      </c>
      <c r="U616" s="261">
        <v>-631.95088044485635</v>
      </c>
      <c r="V616" s="259">
        <v>0</v>
      </c>
      <c r="W616" s="259">
        <v>0</v>
      </c>
      <c r="X616" s="259">
        <v>0</v>
      </c>
      <c r="Y616" s="259">
        <v>-631.95088044485635</v>
      </c>
      <c r="Z616" s="259">
        <v>0</v>
      </c>
      <c r="AA616" s="259">
        <v>0</v>
      </c>
      <c r="AB616" s="259">
        <v>-631.95088044485635</v>
      </c>
      <c r="AC616" s="259">
        <v>0</v>
      </c>
      <c r="AD616" s="259">
        <v>-631.95088044485635</v>
      </c>
      <c r="AE616" s="262">
        <v>0</v>
      </c>
      <c r="AF616" s="258">
        <v>0</v>
      </c>
      <c r="AG616" s="259">
        <v>0</v>
      </c>
      <c r="AH616" s="259">
        <v>0</v>
      </c>
      <c r="AI616" s="259">
        <v>0</v>
      </c>
      <c r="AJ616" s="259">
        <v>0</v>
      </c>
      <c r="AK616" s="259">
        <v>0</v>
      </c>
      <c r="AL616" s="259">
        <v>0</v>
      </c>
      <c r="AM616" s="259">
        <v>0</v>
      </c>
      <c r="AN616" s="259">
        <v>0</v>
      </c>
      <c r="AO616" s="262">
        <v>0</v>
      </c>
      <c r="AP616" s="247"/>
      <c r="AQ616" s="263">
        <v>0</v>
      </c>
      <c r="AR616" s="264">
        <v>0</v>
      </c>
      <c r="AS616" s="264">
        <v>0</v>
      </c>
      <c r="AT616" s="264">
        <v>0</v>
      </c>
      <c r="AU616" s="264">
        <v>0</v>
      </c>
      <c r="AV616" s="264">
        <v>0</v>
      </c>
      <c r="AW616" s="264">
        <v>0</v>
      </c>
      <c r="AX616" s="264">
        <v>0</v>
      </c>
      <c r="AY616" s="264">
        <v>0</v>
      </c>
      <c r="AZ616" s="264">
        <v>0</v>
      </c>
      <c r="BA616" s="264">
        <v>0</v>
      </c>
      <c r="BB616" s="265">
        <v>0</v>
      </c>
    </row>
    <row r="617" spans="2:54" s="213" customFormat="1" ht="13.15" customHeight="1" x14ac:dyDescent="0.2">
      <c r="B617" s="251" t="s">
        <v>1803</v>
      </c>
      <c r="C617" s="252"/>
      <c r="D617" s="253"/>
      <c r="E617" s="254" t="s">
        <v>1804</v>
      </c>
      <c r="F617" s="252"/>
      <c r="G617" s="252"/>
      <c r="H617" s="255" t="s">
        <v>1805</v>
      </c>
      <c r="I617" s="256">
        <v>37645</v>
      </c>
      <c r="J617" s="257">
        <v>7</v>
      </c>
      <c r="K617" s="258">
        <v>1390.6655468025949</v>
      </c>
      <c r="L617" s="259">
        <v>0</v>
      </c>
      <c r="M617" s="259">
        <v>0</v>
      </c>
      <c r="N617" s="259">
        <v>0</v>
      </c>
      <c r="O617" s="259">
        <v>1390.6655468025949</v>
      </c>
      <c r="P617" s="259">
        <v>0</v>
      </c>
      <c r="Q617" s="259">
        <v>0</v>
      </c>
      <c r="R617" s="259">
        <v>1390.6655468025949</v>
      </c>
      <c r="S617" s="259">
        <v>1390.6655468025949</v>
      </c>
      <c r="T617" s="260">
        <v>0</v>
      </c>
      <c r="U617" s="261">
        <v>-1390.6655468025949</v>
      </c>
      <c r="V617" s="259">
        <v>0</v>
      </c>
      <c r="W617" s="259">
        <v>0</v>
      </c>
      <c r="X617" s="259">
        <v>0</v>
      </c>
      <c r="Y617" s="259">
        <v>-1390.6655468025949</v>
      </c>
      <c r="Z617" s="259">
        <v>0</v>
      </c>
      <c r="AA617" s="259">
        <v>0</v>
      </c>
      <c r="AB617" s="259">
        <v>-1390.6655468025949</v>
      </c>
      <c r="AC617" s="259">
        <v>0</v>
      </c>
      <c r="AD617" s="259">
        <v>-1390.6655468025949</v>
      </c>
      <c r="AE617" s="262">
        <v>0</v>
      </c>
      <c r="AF617" s="258">
        <v>0</v>
      </c>
      <c r="AG617" s="259">
        <v>0</v>
      </c>
      <c r="AH617" s="259">
        <v>0</v>
      </c>
      <c r="AI617" s="259">
        <v>0</v>
      </c>
      <c r="AJ617" s="259">
        <v>0</v>
      </c>
      <c r="AK617" s="259">
        <v>0</v>
      </c>
      <c r="AL617" s="259">
        <v>0</v>
      </c>
      <c r="AM617" s="259">
        <v>0</v>
      </c>
      <c r="AN617" s="259">
        <v>0</v>
      </c>
      <c r="AO617" s="262">
        <v>0</v>
      </c>
      <c r="AP617" s="247"/>
      <c r="AQ617" s="263">
        <v>0</v>
      </c>
      <c r="AR617" s="264">
        <v>0</v>
      </c>
      <c r="AS617" s="264">
        <v>0</v>
      </c>
      <c r="AT617" s="264">
        <v>0</v>
      </c>
      <c r="AU617" s="264">
        <v>0</v>
      </c>
      <c r="AV617" s="264">
        <v>0</v>
      </c>
      <c r="AW617" s="264">
        <v>0</v>
      </c>
      <c r="AX617" s="264">
        <v>0</v>
      </c>
      <c r="AY617" s="264">
        <v>0</v>
      </c>
      <c r="AZ617" s="264">
        <v>0</v>
      </c>
      <c r="BA617" s="264">
        <v>0</v>
      </c>
      <c r="BB617" s="265">
        <v>0</v>
      </c>
    </row>
    <row r="618" spans="2:54" s="213" customFormat="1" ht="13.15" customHeight="1" x14ac:dyDescent="0.2">
      <c r="B618" s="251" t="s">
        <v>1803</v>
      </c>
      <c r="C618" s="252"/>
      <c r="D618" s="253"/>
      <c r="E618" s="254" t="s">
        <v>1806</v>
      </c>
      <c r="F618" s="252"/>
      <c r="G618" s="252"/>
      <c r="H618" s="255" t="s">
        <v>1807</v>
      </c>
      <c r="I618" s="256">
        <v>38026</v>
      </c>
      <c r="J618" s="257">
        <v>7</v>
      </c>
      <c r="K618" s="258">
        <v>786.59059314179797</v>
      </c>
      <c r="L618" s="259">
        <v>0</v>
      </c>
      <c r="M618" s="259">
        <v>0</v>
      </c>
      <c r="N618" s="259">
        <v>0</v>
      </c>
      <c r="O618" s="259">
        <v>786.59059314179797</v>
      </c>
      <c r="P618" s="259">
        <v>0</v>
      </c>
      <c r="Q618" s="259">
        <v>0</v>
      </c>
      <c r="R618" s="259">
        <v>786.59059314179797</v>
      </c>
      <c r="S618" s="259">
        <v>786.59059314179797</v>
      </c>
      <c r="T618" s="260">
        <v>0</v>
      </c>
      <c r="U618" s="261">
        <v>-786.59059314179797</v>
      </c>
      <c r="V618" s="259">
        <v>0</v>
      </c>
      <c r="W618" s="259">
        <v>0</v>
      </c>
      <c r="X618" s="259">
        <v>0</v>
      </c>
      <c r="Y618" s="259">
        <v>-786.59059314179797</v>
      </c>
      <c r="Z618" s="259">
        <v>0</v>
      </c>
      <c r="AA618" s="259">
        <v>0</v>
      </c>
      <c r="AB618" s="259">
        <v>-786.59059314179797</v>
      </c>
      <c r="AC618" s="259">
        <v>0</v>
      </c>
      <c r="AD618" s="259">
        <v>-786.59059314179797</v>
      </c>
      <c r="AE618" s="262">
        <v>0</v>
      </c>
      <c r="AF618" s="258">
        <v>0</v>
      </c>
      <c r="AG618" s="259">
        <v>0</v>
      </c>
      <c r="AH618" s="259">
        <v>0</v>
      </c>
      <c r="AI618" s="259">
        <v>0</v>
      </c>
      <c r="AJ618" s="259">
        <v>0</v>
      </c>
      <c r="AK618" s="259">
        <v>0</v>
      </c>
      <c r="AL618" s="259">
        <v>0</v>
      </c>
      <c r="AM618" s="259">
        <v>0</v>
      </c>
      <c r="AN618" s="259">
        <v>0</v>
      </c>
      <c r="AO618" s="262">
        <v>0</v>
      </c>
      <c r="AP618" s="247"/>
      <c r="AQ618" s="263">
        <v>0</v>
      </c>
      <c r="AR618" s="264">
        <v>0</v>
      </c>
      <c r="AS618" s="264">
        <v>0</v>
      </c>
      <c r="AT618" s="264">
        <v>0</v>
      </c>
      <c r="AU618" s="264">
        <v>0</v>
      </c>
      <c r="AV618" s="264">
        <v>0</v>
      </c>
      <c r="AW618" s="264">
        <v>0</v>
      </c>
      <c r="AX618" s="264">
        <v>0</v>
      </c>
      <c r="AY618" s="264">
        <v>0</v>
      </c>
      <c r="AZ618" s="264">
        <v>0</v>
      </c>
      <c r="BA618" s="264">
        <v>0</v>
      </c>
      <c r="BB618" s="265">
        <v>0</v>
      </c>
    </row>
    <row r="619" spans="2:54" s="213" customFormat="1" ht="13.15" customHeight="1" x14ac:dyDescent="0.2">
      <c r="B619" s="251" t="s">
        <v>1803</v>
      </c>
      <c r="C619" s="252"/>
      <c r="D619" s="253"/>
      <c r="E619" s="254" t="s">
        <v>1808</v>
      </c>
      <c r="F619" s="252"/>
      <c r="G619" s="252"/>
      <c r="H619" s="255" t="s">
        <v>1809</v>
      </c>
      <c r="I619" s="256">
        <v>37802</v>
      </c>
      <c r="J619" s="257">
        <v>7</v>
      </c>
      <c r="K619" s="258">
        <v>873.76911492122338</v>
      </c>
      <c r="L619" s="259">
        <v>0</v>
      </c>
      <c r="M619" s="259">
        <v>0</v>
      </c>
      <c r="N619" s="259">
        <v>0</v>
      </c>
      <c r="O619" s="259">
        <v>873.76911492122338</v>
      </c>
      <c r="P619" s="259">
        <v>0</v>
      </c>
      <c r="Q619" s="259">
        <v>0</v>
      </c>
      <c r="R619" s="259">
        <v>873.76911492122338</v>
      </c>
      <c r="S619" s="259">
        <v>873.76911492122338</v>
      </c>
      <c r="T619" s="260">
        <v>0</v>
      </c>
      <c r="U619" s="261">
        <v>-873.76911492122338</v>
      </c>
      <c r="V619" s="259">
        <v>0</v>
      </c>
      <c r="W619" s="259">
        <v>0</v>
      </c>
      <c r="X619" s="259">
        <v>0</v>
      </c>
      <c r="Y619" s="259">
        <v>-873.76911492122338</v>
      </c>
      <c r="Z619" s="259">
        <v>0</v>
      </c>
      <c r="AA619" s="259">
        <v>0</v>
      </c>
      <c r="AB619" s="259">
        <v>-873.76911492122338</v>
      </c>
      <c r="AC619" s="259">
        <v>0</v>
      </c>
      <c r="AD619" s="259">
        <v>-873.76911492122338</v>
      </c>
      <c r="AE619" s="262">
        <v>0</v>
      </c>
      <c r="AF619" s="258">
        <v>0</v>
      </c>
      <c r="AG619" s="259">
        <v>0</v>
      </c>
      <c r="AH619" s="259">
        <v>0</v>
      </c>
      <c r="AI619" s="259">
        <v>0</v>
      </c>
      <c r="AJ619" s="259">
        <v>0</v>
      </c>
      <c r="AK619" s="259">
        <v>0</v>
      </c>
      <c r="AL619" s="259">
        <v>0</v>
      </c>
      <c r="AM619" s="259">
        <v>0</v>
      </c>
      <c r="AN619" s="259">
        <v>0</v>
      </c>
      <c r="AO619" s="262">
        <v>0</v>
      </c>
      <c r="AP619" s="247"/>
      <c r="AQ619" s="263">
        <v>0</v>
      </c>
      <c r="AR619" s="264">
        <v>0</v>
      </c>
      <c r="AS619" s="264">
        <v>0</v>
      </c>
      <c r="AT619" s="264">
        <v>0</v>
      </c>
      <c r="AU619" s="264">
        <v>0</v>
      </c>
      <c r="AV619" s="264">
        <v>0</v>
      </c>
      <c r="AW619" s="264">
        <v>0</v>
      </c>
      <c r="AX619" s="264">
        <v>0</v>
      </c>
      <c r="AY619" s="264">
        <v>0</v>
      </c>
      <c r="AZ619" s="264">
        <v>0</v>
      </c>
      <c r="BA619" s="264">
        <v>0</v>
      </c>
      <c r="BB619" s="265">
        <v>0</v>
      </c>
    </row>
    <row r="620" spans="2:54" s="213" customFormat="1" ht="13.15" customHeight="1" x14ac:dyDescent="0.2">
      <c r="B620" s="251" t="s">
        <v>1803</v>
      </c>
      <c r="C620" s="252"/>
      <c r="D620" s="253"/>
      <c r="E620" s="254" t="s">
        <v>1808</v>
      </c>
      <c r="F620" s="252"/>
      <c r="G620" s="252"/>
      <c r="H620" s="255" t="s">
        <v>1810</v>
      </c>
      <c r="I620" s="256">
        <v>37802</v>
      </c>
      <c r="J620" s="257">
        <v>7</v>
      </c>
      <c r="K620" s="258">
        <v>873.76911492122338</v>
      </c>
      <c r="L620" s="259">
        <v>0</v>
      </c>
      <c r="M620" s="259">
        <v>0</v>
      </c>
      <c r="N620" s="259">
        <v>0</v>
      </c>
      <c r="O620" s="259">
        <v>873.76911492122338</v>
      </c>
      <c r="P620" s="259">
        <v>0</v>
      </c>
      <c r="Q620" s="259">
        <v>0</v>
      </c>
      <c r="R620" s="259">
        <v>873.76911492122338</v>
      </c>
      <c r="S620" s="259">
        <v>873.76911492122338</v>
      </c>
      <c r="T620" s="260">
        <v>0</v>
      </c>
      <c r="U620" s="261">
        <v>-873.76911492122338</v>
      </c>
      <c r="V620" s="259">
        <v>0</v>
      </c>
      <c r="W620" s="259">
        <v>0</v>
      </c>
      <c r="X620" s="259">
        <v>0</v>
      </c>
      <c r="Y620" s="259">
        <v>-873.76911492122338</v>
      </c>
      <c r="Z620" s="259">
        <v>0</v>
      </c>
      <c r="AA620" s="259">
        <v>0</v>
      </c>
      <c r="AB620" s="259">
        <v>-873.76911492122338</v>
      </c>
      <c r="AC620" s="259">
        <v>0</v>
      </c>
      <c r="AD620" s="259">
        <v>-873.76911492122338</v>
      </c>
      <c r="AE620" s="262">
        <v>0</v>
      </c>
      <c r="AF620" s="258">
        <v>0</v>
      </c>
      <c r="AG620" s="259">
        <v>0</v>
      </c>
      <c r="AH620" s="259">
        <v>0</v>
      </c>
      <c r="AI620" s="259">
        <v>0</v>
      </c>
      <c r="AJ620" s="259">
        <v>0</v>
      </c>
      <c r="AK620" s="259">
        <v>0</v>
      </c>
      <c r="AL620" s="259">
        <v>0</v>
      </c>
      <c r="AM620" s="259">
        <v>0</v>
      </c>
      <c r="AN620" s="259">
        <v>0</v>
      </c>
      <c r="AO620" s="262">
        <v>0</v>
      </c>
      <c r="AP620" s="247"/>
      <c r="AQ620" s="263">
        <v>0</v>
      </c>
      <c r="AR620" s="264">
        <v>0</v>
      </c>
      <c r="AS620" s="264">
        <v>0</v>
      </c>
      <c r="AT620" s="264">
        <v>0</v>
      </c>
      <c r="AU620" s="264">
        <v>0</v>
      </c>
      <c r="AV620" s="264">
        <v>0</v>
      </c>
      <c r="AW620" s="264">
        <v>0</v>
      </c>
      <c r="AX620" s="264">
        <v>0</v>
      </c>
      <c r="AY620" s="264">
        <v>0</v>
      </c>
      <c r="AZ620" s="264">
        <v>0</v>
      </c>
      <c r="BA620" s="264">
        <v>0</v>
      </c>
      <c r="BB620" s="265">
        <v>0</v>
      </c>
    </row>
    <row r="621" spans="2:54" s="213" customFormat="1" ht="13.15" customHeight="1" x14ac:dyDescent="0.2">
      <c r="B621" s="251" t="s">
        <v>1803</v>
      </c>
      <c r="C621" s="252"/>
      <c r="D621" s="253"/>
      <c r="E621" s="254" t="s">
        <v>1811</v>
      </c>
      <c r="F621" s="252"/>
      <c r="G621" s="252"/>
      <c r="H621" s="255" t="s">
        <v>1812</v>
      </c>
      <c r="I621" s="256">
        <v>38026</v>
      </c>
      <c r="J621" s="257">
        <v>7</v>
      </c>
      <c r="K621" s="258">
        <v>773.38971269694173</v>
      </c>
      <c r="L621" s="259">
        <v>0</v>
      </c>
      <c r="M621" s="259">
        <v>0</v>
      </c>
      <c r="N621" s="259">
        <v>0</v>
      </c>
      <c r="O621" s="259">
        <v>773.38971269694173</v>
      </c>
      <c r="P621" s="259">
        <v>0</v>
      </c>
      <c r="Q621" s="259">
        <v>0</v>
      </c>
      <c r="R621" s="259">
        <v>773.38971269694173</v>
      </c>
      <c r="S621" s="259">
        <v>773.38971269694173</v>
      </c>
      <c r="T621" s="260">
        <v>0</v>
      </c>
      <c r="U621" s="261">
        <v>-773.38971269694173</v>
      </c>
      <c r="V621" s="259">
        <v>0</v>
      </c>
      <c r="W621" s="259">
        <v>0</v>
      </c>
      <c r="X621" s="259">
        <v>0</v>
      </c>
      <c r="Y621" s="259">
        <v>-773.38971269694173</v>
      </c>
      <c r="Z621" s="259">
        <v>0</v>
      </c>
      <c r="AA621" s="259">
        <v>0</v>
      </c>
      <c r="AB621" s="259">
        <v>-773.38971269694173</v>
      </c>
      <c r="AC621" s="259">
        <v>0</v>
      </c>
      <c r="AD621" s="259">
        <v>-773.38971269694173</v>
      </c>
      <c r="AE621" s="262">
        <v>0</v>
      </c>
      <c r="AF621" s="258">
        <v>0</v>
      </c>
      <c r="AG621" s="259">
        <v>0</v>
      </c>
      <c r="AH621" s="259">
        <v>0</v>
      </c>
      <c r="AI621" s="259">
        <v>0</v>
      </c>
      <c r="AJ621" s="259">
        <v>0</v>
      </c>
      <c r="AK621" s="259">
        <v>0</v>
      </c>
      <c r="AL621" s="259">
        <v>0</v>
      </c>
      <c r="AM621" s="259">
        <v>0</v>
      </c>
      <c r="AN621" s="259">
        <v>0</v>
      </c>
      <c r="AO621" s="262">
        <v>0</v>
      </c>
      <c r="AP621" s="247"/>
      <c r="AQ621" s="263">
        <v>0</v>
      </c>
      <c r="AR621" s="264">
        <v>0</v>
      </c>
      <c r="AS621" s="264">
        <v>0</v>
      </c>
      <c r="AT621" s="264">
        <v>0</v>
      </c>
      <c r="AU621" s="264">
        <v>0</v>
      </c>
      <c r="AV621" s="264">
        <v>0</v>
      </c>
      <c r="AW621" s="264">
        <v>0</v>
      </c>
      <c r="AX621" s="264">
        <v>0</v>
      </c>
      <c r="AY621" s="264">
        <v>0</v>
      </c>
      <c r="AZ621" s="264">
        <v>0</v>
      </c>
      <c r="BA621" s="264">
        <v>0</v>
      </c>
      <c r="BB621" s="265">
        <v>0</v>
      </c>
    </row>
    <row r="622" spans="2:54" s="213" customFormat="1" ht="13.15" customHeight="1" x14ac:dyDescent="0.2">
      <c r="B622" s="251" t="s">
        <v>1798</v>
      </c>
      <c r="C622" s="252"/>
      <c r="D622" s="253"/>
      <c r="E622" s="254" t="s">
        <v>1813</v>
      </c>
      <c r="F622" s="252"/>
      <c r="G622" s="252"/>
      <c r="H622" s="255" t="s">
        <v>1814</v>
      </c>
      <c r="I622" s="256">
        <v>38069</v>
      </c>
      <c r="J622" s="257">
        <v>7</v>
      </c>
      <c r="K622" s="258">
        <v>915.19925857275257</v>
      </c>
      <c r="L622" s="259">
        <v>0</v>
      </c>
      <c r="M622" s="259">
        <v>0</v>
      </c>
      <c r="N622" s="259">
        <v>0</v>
      </c>
      <c r="O622" s="259">
        <v>915.19925857275257</v>
      </c>
      <c r="P622" s="259">
        <v>0</v>
      </c>
      <c r="Q622" s="259">
        <v>0</v>
      </c>
      <c r="R622" s="259">
        <v>915.19925857275257</v>
      </c>
      <c r="S622" s="259">
        <v>915.19925857275257</v>
      </c>
      <c r="T622" s="260">
        <v>0</v>
      </c>
      <c r="U622" s="261">
        <v>-915.19925857275257</v>
      </c>
      <c r="V622" s="259">
        <v>0</v>
      </c>
      <c r="W622" s="259">
        <v>0</v>
      </c>
      <c r="X622" s="259">
        <v>0</v>
      </c>
      <c r="Y622" s="259">
        <v>-915.19925857275257</v>
      </c>
      <c r="Z622" s="259">
        <v>0</v>
      </c>
      <c r="AA622" s="259">
        <v>0</v>
      </c>
      <c r="AB622" s="259">
        <v>-915.19925857275257</v>
      </c>
      <c r="AC622" s="259">
        <v>0</v>
      </c>
      <c r="AD622" s="259">
        <v>-915.19925857275257</v>
      </c>
      <c r="AE622" s="262">
        <v>0</v>
      </c>
      <c r="AF622" s="258">
        <v>0</v>
      </c>
      <c r="AG622" s="259">
        <v>0</v>
      </c>
      <c r="AH622" s="259">
        <v>0</v>
      </c>
      <c r="AI622" s="259">
        <v>0</v>
      </c>
      <c r="AJ622" s="259">
        <v>0</v>
      </c>
      <c r="AK622" s="259">
        <v>0</v>
      </c>
      <c r="AL622" s="259">
        <v>0</v>
      </c>
      <c r="AM622" s="259">
        <v>0</v>
      </c>
      <c r="AN622" s="259">
        <v>0</v>
      </c>
      <c r="AO622" s="262">
        <v>0</v>
      </c>
      <c r="AP622" s="247"/>
      <c r="AQ622" s="263">
        <v>0</v>
      </c>
      <c r="AR622" s="264">
        <v>0</v>
      </c>
      <c r="AS622" s="264">
        <v>0</v>
      </c>
      <c r="AT622" s="264">
        <v>0</v>
      </c>
      <c r="AU622" s="264">
        <v>0</v>
      </c>
      <c r="AV622" s="264">
        <v>0</v>
      </c>
      <c r="AW622" s="264">
        <v>0</v>
      </c>
      <c r="AX622" s="264">
        <v>0</v>
      </c>
      <c r="AY622" s="264">
        <v>0</v>
      </c>
      <c r="AZ622" s="264">
        <v>0</v>
      </c>
      <c r="BA622" s="264">
        <v>0</v>
      </c>
      <c r="BB622" s="265">
        <v>0</v>
      </c>
    </row>
    <row r="623" spans="2:54" s="213" customFormat="1" ht="13.15" customHeight="1" x14ac:dyDescent="0.2">
      <c r="B623" s="251" t="s">
        <v>1803</v>
      </c>
      <c r="C623" s="252"/>
      <c r="D623" s="253"/>
      <c r="E623" s="254" t="s">
        <v>1815</v>
      </c>
      <c r="F623" s="252"/>
      <c r="G623" s="252"/>
      <c r="H623" s="255" t="s">
        <v>1816</v>
      </c>
      <c r="I623" s="256">
        <v>38219</v>
      </c>
      <c r="J623" s="257">
        <v>7</v>
      </c>
      <c r="K623" s="258">
        <v>856.75393883225206</v>
      </c>
      <c r="L623" s="259">
        <v>0</v>
      </c>
      <c r="M623" s="259">
        <v>0</v>
      </c>
      <c r="N623" s="259">
        <v>0</v>
      </c>
      <c r="O623" s="259">
        <v>856.75393883225206</v>
      </c>
      <c r="P623" s="259">
        <v>0</v>
      </c>
      <c r="Q623" s="259">
        <v>0</v>
      </c>
      <c r="R623" s="259">
        <v>856.75393883225206</v>
      </c>
      <c r="S623" s="259">
        <v>856.75393883225206</v>
      </c>
      <c r="T623" s="260">
        <v>0</v>
      </c>
      <c r="U623" s="261">
        <v>-856.75393883225206</v>
      </c>
      <c r="V623" s="259">
        <v>0</v>
      </c>
      <c r="W623" s="259">
        <v>0</v>
      </c>
      <c r="X623" s="259">
        <v>0</v>
      </c>
      <c r="Y623" s="259">
        <v>-856.75393883225206</v>
      </c>
      <c r="Z623" s="259">
        <v>0</v>
      </c>
      <c r="AA623" s="259">
        <v>0</v>
      </c>
      <c r="AB623" s="259">
        <v>-856.75393883225206</v>
      </c>
      <c r="AC623" s="259">
        <v>0</v>
      </c>
      <c r="AD623" s="259">
        <v>-856.75393883225206</v>
      </c>
      <c r="AE623" s="262">
        <v>0</v>
      </c>
      <c r="AF623" s="258">
        <v>0</v>
      </c>
      <c r="AG623" s="259">
        <v>0</v>
      </c>
      <c r="AH623" s="259">
        <v>0</v>
      </c>
      <c r="AI623" s="259">
        <v>0</v>
      </c>
      <c r="AJ623" s="259">
        <v>0</v>
      </c>
      <c r="AK623" s="259">
        <v>0</v>
      </c>
      <c r="AL623" s="259">
        <v>0</v>
      </c>
      <c r="AM623" s="259">
        <v>0</v>
      </c>
      <c r="AN623" s="259">
        <v>0</v>
      </c>
      <c r="AO623" s="262">
        <v>0</v>
      </c>
      <c r="AP623" s="247"/>
      <c r="AQ623" s="263">
        <v>0</v>
      </c>
      <c r="AR623" s="264">
        <v>0</v>
      </c>
      <c r="AS623" s="264">
        <v>0</v>
      </c>
      <c r="AT623" s="264">
        <v>0</v>
      </c>
      <c r="AU623" s="264">
        <v>0</v>
      </c>
      <c r="AV623" s="264">
        <v>0</v>
      </c>
      <c r="AW623" s="264">
        <v>0</v>
      </c>
      <c r="AX623" s="264">
        <v>0</v>
      </c>
      <c r="AY623" s="264">
        <v>0</v>
      </c>
      <c r="AZ623" s="264">
        <v>0</v>
      </c>
      <c r="BA623" s="264">
        <v>0</v>
      </c>
      <c r="BB623" s="265">
        <v>0</v>
      </c>
    </row>
    <row r="624" spans="2:54" s="213" customFormat="1" ht="13.15" customHeight="1" x14ac:dyDescent="0.2">
      <c r="B624" s="251" t="s">
        <v>1803</v>
      </c>
      <c r="C624" s="252"/>
      <c r="D624" s="253"/>
      <c r="E624" s="254" t="s">
        <v>1817</v>
      </c>
      <c r="F624" s="252"/>
      <c r="G624" s="252"/>
      <c r="H624" s="255" t="s">
        <v>1818</v>
      </c>
      <c r="I624" s="256">
        <v>39022</v>
      </c>
      <c r="J624" s="257">
        <v>7</v>
      </c>
      <c r="K624" s="258">
        <v>529.90616311399447</v>
      </c>
      <c r="L624" s="259">
        <v>0</v>
      </c>
      <c r="M624" s="259">
        <v>0</v>
      </c>
      <c r="N624" s="259">
        <v>0</v>
      </c>
      <c r="O624" s="259">
        <v>529.90616311399447</v>
      </c>
      <c r="P624" s="259">
        <v>0</v>
      </c>
      <c r="Q624" s="259">
        <v>0</v>
      </c>
      <c r="R624" s="259">
        <v>529.90616311399447</v>
      </c>
      <c r="S624" s="259">
        <v>529.90616311399447</v>
      </c>
      <c r="T624" s="260">
        <v>0</v>
      </c>
      <c r="U624" s="261">
        <v>-529.90616311399447</v>
      </c>
      <c r="V624" s="259">
        <v>0</v>
      </c>
      <c r="W624" s="259">
        <v>0</v>
      </c>
      <c r="X624" s="259">
        <v>0</v>
      </c>
      <c r="Y624" s="259">
        <v>-529.90616311399447</v>
      </c>
      <c r="Z624" s="259">
        <v>0</v>
      </c>
      <c r="AA624" s="259">
        <v>0</v>
      </c>
      <c r="AB624" s="259">
        <v>-529.90616311399447</v>
      </c>
      <c r="AC624" s="259">
        <v>0</v>
      </c>
      <c r="AD624" s="259">
        <v>-529.90616311399447</v>
      </c>
      <c r="AE624" s="262">
        <v>0</v>
      </c>
      <c r="AF624" s="258">
        <v>0</v>
      </c>
      <c r="AG624" s="259">
        <v>0</v>
      </c>
      <c r="AH624" s="259">
        <v>0</v>
      </c>
      <c r="AI624" s="259">
        <v>0</v>
      </c>
      <c r="AJ624" s="259">
        <v>0</v>
      </c>
      <c r="AK624" s="259">
        <v>0</v>
      </c>
      <c r="AL624" s="259">
        <v>0</v>
      </c>
      <c r="AM624" s="259">
        <v>0</v>
      </c>
      <c r="AN624" s="259">
        <v>0</v>
      </c>
      <c r="AO624" s="262">
        <v>0</v>
      </c>
      <c r="AP624" s="247"/>
      <c r="AQ624" s="263">
        <v>0</v>
      </c>
      <c r="AR624" s="264">
        <v>0</v>
      </c>
      <c r="AS624" s="264">
        <v>0</v>
      </c>
      <c r="AT624" s="264">
        <v>0</v>
      </c>
      <c r="AU624" s="264">
        <v>0</v>
      </c>
      <c r="AV624" s="264">
        <v>0</v>
      </c>
      <c r="AW624" s="264">
        <v>0</v>
      </c>
      <c r="AX624" s="264">
        <v>0</v>
      </c>
      <c r="AY624" s="264">
        <v>0</v>
      </c>
      <c r="AZ624" s="264">
        <v>0</v>
      </c>
      <c r="BA624" s="264">
        <v>0</v>
      </c>
      <c r="BB624" s="265">
        <v>0</v>
      </c>
    </row>
    <row r="625" spans="2:54" s="213" customFormat="1" ht="13.15" customHeight="1" x14ac:dyDescent="0.2">
      <c r="B625" s="251" t="s">
        <v>1803</v>
      </c>
      <c r="C625" s="252"/>
      <c r="D625" s="253"/>
      <c r="E625" s="254" t="s">
        <v>1819</v>
      </c>
      <c r="F625" s="252"/>
      <c r="G625" s="252"/>
      <c r="H625" s="255" t="s">
        <v>1820</v>
      </c>
      <c r="I625" s="256">
        <v>38384</v>
      </c>
      <c r="J625" s="257">
        <v>7</v>
      </c>
      <c r="K625" s="258">
        <v>571.875</v>
      </c>
      <c r="L625" s="259">
        <v>0</v>
      </c>
      <c r="M625" s="259">
        <v>0</v>
      </c>
      <c r="N625" s="259">
        <v>0</v>
      </c>
      <c r="O625" s="259">
        <v>571.875</v>
      </c>
      <c r="P625" s="259">
        <v>0</v>
      </c>
      <c r="Q625" s="259">
        <v>0</v>
      </c>
      <c r="R625" s="259">
        <v>571.875</v>
      </c>
      <c r="S625" s="259">
        <v>571.875</v>
      </c>
      <c r="T625" s="260">
        <v>0</v>
      </c>
      <c r="U625" s="261">
        <v>0</v>
      </c>
      <c r="V625" s="259">
        <v>0</v>
      </c>
      <c r="W625" s="259">
        <v>0</v>
      </c>
      <c r="X625" s="259">
        <v>0</v>
      </c>
      <c r="Y625" s="259">
        <v>0</v>
      </c>
      <c r="Z625" s="259">
        <v>0</v>
      </c>
      <c r="AA625" s="259">
        <v>0</v>
      </c>
      <c r="AB625" s="259">
        <v>0</v>
      </c>
      <c r="AC625" s="259">
        <v>0</v>
      </c>
      <c r="AD625" s="259">
        <v>0</v>
      </c>
      <c r="AE625" s="262">
        <v>0</v>
      </c>
      <c r="AF625" s="258">
        <v>571.875</v>
      </c>
      <c r="AG625" s="259">
        <v>0</v>
      </c>
      <c r="AH625" s="259">
        <v>0</v>
      </c>
      <c r="AI625" s="259">
        <v>0</v>
      </c>
      <c r="AJ625" s="259">
        <v>571.875</v>
      </c>
      <c r="AK625" s="259">
        <v>0</v>
      </c>
      <c r="AL625" s="259">
        <v>0</v>
      </c>
      <c r="AM625" s="259">
        <v>571.875</v>
      </c>
      <c r="AN625" s="259">
        <v>571.875</v>
      </c>
      <c r="AO625" s="262">
        <v>0</v>
      </c>
      <c r="AP625" s="247"/>
      <c r="AQ625" s="263">
        <v>0</v>
      </c>
      <c r="AR625" s="264">
        <v>0</v>
      </c>
      <c r="AS625" s="264">
        <v>0</v>
      </c>
      <c r="AT625" s="264">
        <v>0</v>
      </c>
      <c r="AU625" s="264">
        <v>0</v>
      </c>
      <c r="AV625" s="264">
        <v>0</v>
      </c>
      <c r="AW625" s="264">
        <v>0</v>
      </c>
      <c r="AX625" s="264">
        <v>0</v>
      </c>
      <c r="AY625" s="264">
        <v>0</v>
      </c>
      <c r="AZ625" s="264">
        <v>0</v>
      </c>
      <c r="BA625" s="264">
        <v>0</v>
      </c>
      <c r="BB625" s="265">
        <v>0</v>
      </c>
    </row>
    <row r="626" spans="2:54" s="213" customFormat="1" ht="13.15" customHeight="1" x14ac:dyDescent="0.2">
      <c r="B626" s="251" t="s">
        <v>1803</v>
      </c>
      <c r="C626" s="252"/>
      <c r="D626" s="253"/>
      <c r="E626" s="254" t="s">
        <v>1821</v>
      </c>
      <c r="F626" s="252"/>
      <c r="G626" s="252"/>
      <c r="H626" s="255" t="s">
        <v>1822</v>
      </c>
      <c r="I626" s="256">
        <v>39245</v>
      </c>
      <c r="J626" s="257">
        <v>7</v>
      </c>
      <c r="K626" s="258">
        <v>503.15396200185359</v>
      </c>
      <c r="L626" s="259">
        <v>0</v>
      </c>
      <c r="M626" s="259">
        <v>0</v>
      </c>
      <c r="N626" s="259">
        <v>0</v>
      </c>
      <c r="O626" s="259">
        <v>503.15396200185359</v>
      </c>
      <c r="P626" s="259">
        <v>0</v>
      </c>
      <c r="Q626" s="259">
        <v>0</v>
      </c>
      <c r="R626" s="259">
        <v>503.15396200185359</v>
      </c>
      <c r="S626" s="259">
        <v>503.15396200185359</v>
      </c>
      <c r="T626" s="260">
        <v>0</v>
      </c>
      <c r="U626" s="261">
        <v>0</v>
      </c>
      <c r="V626" s="259">
        <v>0</v>
      </c>
      <c r="W626" s="259">
        <v>0</v>
      </c>
      <c r="X626" s="259">
        <v>0</v>
      </c>
      <c r="Y626" s="259">
        <v>0</v>
      </c>
      <c r="Z626" s="259">
        <v>0</v>
      </c>
      <c r="AA626" s="259">
        <v>0</v>
      </c>
      <c r="AB626" s="259">
        <v>0</v>
      </c>
      <c r="AC626" s="259">
        <v>0</v>
      </c>
      <c r="AD626" s="259">
        <v>0</v>
      </c>
      <c r="AE626" s="262">
        <v>0</v>
      </c>
      <c r="AF626" s="258">
        <v>503.15396200185359</v>
      </c>
      <c r="AG626" s="259">
        <v>0</v>
      </c>
      <c r="AH626" s="259">
        <v>0</v>
      </c>
      <c r="AI626" s="259">
        <v>0</v>
      </c>
      <c r="AJ626" s="259">
        <v>503.15396200185359</v>
      </c>
      <c r="AK626" s="259">
        <v>0</v>
      </c>
      <c r="AL626" s="259">
        <v>0</v>
      </c>
      <c r="AM626" s="259">
        <v>503.15396200185359</v>
      </c>
      <c r="AN626" s="259">
        <v>503.15396200185359</v>
      </c>
      <c r="AO626" s="262">
        <v>0</v>
      </c>
      <c r="AP626" s="247"/>
      <c r="AQ626" s="263">
        <v>0</v>
      </c>
      <c r="AR626" s="264">
        <v>0</v>
      </c>
      <c r="AS626" s="264">
        <v>0</v>
      </c>
      <c r="AT626" s="264">
        <v>0</v>
      </c>
      <c r="AU626" s="264">
        <v>0</v>
      </c>
      <c r="AV626" s="264">
        <v>0</v>
      </c>
      <c r="AW626" s="264">
        <v>0</v>
      </c>
      <c r="AX626" s="264">
        <v>0</v>
      </c>
      <c r="AY626" s="264">
        <v>0</v>
      </c>
      <c r="AZ626" s="264">
        <v>0</v>
      </c>
      <c r="BA626" s="264">
        <v>0</v>
      </c>
      <c r="BB626" s="265">
        <v>0</v>
      </c>
    </row>
    <row r="627" spans="2:54" s="213" customFormat="1" ht="13.15" customHeight="1" x14ac:dyDescent="0.2">
      <c r="B627" s="251" t="s">
        <v>1798</v>
      </c>
      <c r="C627" s="252"/>
      <c r="D627" s="253"/>
      <c r="E627" s="254" t="s">
        <v>1823</v>
      </c>
      <c r="F627" s="252"/>
      <c r="G627" s="252"/>
      <c r="H627" s="255" t="s">
        <v>1824</v>
      </c>
      <c r="I627" s="256">
        <v>39357</v>
      </c>
      <c r="J627" s="257">
        <v>7</v>
      </c>
      <c r="K627" s="258">
        <v>781.97405004633924</v>
      </c>
      <c r="L627" s="259">
        <v>0</v>
      </c>
      <c r="M627" s="259">
        <v>0</v>
      </c>
      <c r="N627" s="259">
        <v>0</v>
      </c>
      <c r="O627" s="259">
        <v>781.97405004633924</v>
      </c>
      <c r="P627" s="259">
        <v>0</v>
      </c>
      <c r="Q627" s="259">
        <v>0</v>
      </c>
      <c r="R627" s="259">
        <v>781.97405004633924</v>
      </c>
      <c r="S627" s="259">
        <v>781.97405004633924</v>
      </c>
      <c r="T627" s="260">
        <v>0</v>
      </c>
      <c r="U627" s="261">
        <v>0</v>
      </c>
      <c r="V627" s="259">
        <v>0</v>
      </c>
      <c r="W627" s="259">
        <v>0</v>
      </c>
      <c r="X627" s="259">
        <v>0</v>
      </c>
      <c r="Y627" s="259">
        <v>0</v>
      </c>
      <c r="Z627" s="259">
        <v>0</v>
      </c>
      <c r="AA627" s="259">
        <v>0</v>
      </c>
      <c r="AB627" s="259">
        <v>0</v>
      </c>
      <c r="AC627" s="259">
        <v>0</v>
      </c>
      <c r="AD627" s="259">
        <v>0</v>
      </c>
      <c r="AE627" s="262">
        <v>0</v>
      </c>
      <c r="AF627" s="258">
        <v>781.97405004633924</v>
      </c>
      <c r="AG627" s="259">
        <v>0</v>
      </c>
      <c r="AH627" s="259">
        <v>0</v>
      </c>
      <c r="AI627" s="259">
        <v>0</v>
      </c>
      <c r="AJ627" s="259">
        <v>781.97405004633924</v>
      </c>
      <c r="AK627" s="259">
        <v>0</v>
      </c>
      <c r="AL627" s="259">
        <v>0</v>
      </c>
      <c r="AM627" s="259">
        <v>781.97405004633924</v>
      </c>
      <c r="AN627" s="259">
        <v>781.97405004633924</v>
      </c>
      <c r="AO627" s="262">
        <v>0</v>
      </c>
      <c r="AP627" s="247"/>
      <c r="AQ627" s="263">
        <v>0</v>
      </c>
      <c r="AR627" s="264">
        <v>0</v>
      </c>
      <c r="AS627" s="264">
        <v>0</v>
      </c>
      <c r="AT627" s="264">
        <v>0</v>
      </c>
      <c r="AU627" s="264">
        <v>0</v>
      </c>
      <c r="AV627" s="264">
        <v>0</v>
      </c>
      <c r="AW627" s="264">
        <v>0</v>
      </c>
      <c r="AX627" s="264">
        <v>0</v>
      </c>
      <c r="AY627" s="264">
        <v>0</v>
      </c>
      <c r="AZ627" s="264">
        <v>0</v>
      </c>
      <c r="BA627" s="264">
        <v>0</v>
      </c>
      <c r="BB627" s="265">
        <v>0</v>
      </c>
    </row>
    <row r="628" spans="2:54" s="213" customFormat="1" ht="13.15" customHeight="1" x14ac:dyDescent="0.2">
      <c r="B628" s="251" t="s">
        <v>1803</v>
      </c>
      <c r="C628" s="252"/>
      <c r="D628" s="253"/>
      <c r="E628" s="254" t="s">
        <v>1825</v>
      </c>
      <c r="F628" s="252"/>
      <c r="G628" s="252"/>
      <c r="H628" s="255" t="s">
        <v>1826</v>
      </c>
      <c r="I628" s="256">
        <v>38531</v>
      </c>
      <c r="J628" s="257">
        <v>7</v>
      </c>
      <c r="K628" s="258">
        <v>628.94462465245601</v>
      </c>
      <c r="L628" s="259">
        <v>0</v>
      </c>
      <c r="M628" s="259">
        <v>0</v>
      </c>
      <c r="N628" s="259">
        <v>0</v>
      </c>
      <c r="O628" s="259">
        <v>628.94462465245601</v>
      </c>
      <c r="P628" s="259">
        <v>0</v>
      </c>
      <c r="Q628" s="259">
        <v>0</v>
      </c>
      <c r="R628" s="259">
        <v>628.94462465245601</v>
      </c>
      <c r="S628" s="259">
        <v>628.94462465245601</v>
      </c>
      <c r="T628" s="260">
        <v>0</v>
      </c>
      <c r="U628" s="261">
        <v>-628.94462465245601</v>
      </c>
      <c r="V628" s="259">
        <v>0</v>
      </c>
      <c r="W628" s="259">
        <v>0</v>
      </c>
      <c r="X628" s="259">
        <v>0</v>
      </c>
      <c r="Y628" s="259">
        <v>-628.94462465245601</v>
      </c>
      <c r="Z628" s="259">
        <v>0</v>
      </c>
      <c r="AA628" s="259">
        <v>0</v>
      </c>
      <c r="AB628" s="259">
        <v>-628.94462465245601</v>
      </c>
      <c r="AC628" s="259">
        <v>0</v>
      </c>
      <c r="AD628" s="259">
        <v>-628.94462465245601</v>
      </c>
      <c r="AE628" s="262">
        <v>0</v>
      </c>
      <c r="AF628" s="258">
        <v>0</v>
      </c>
      <c r="AG628" s="259">
        <v>0</v>
      </c>
      <c r="AH628" s="259">
        <v>0</v>
      </c>
      <c r="AI628" s="259">
        <v>0</v>
      </c>
      <c r="AJ628" s="259">
        <v>0</v>
      </c>
      <c r="AK628" s="259">
        <v>0</v>
      </c>
      <c r="AL628" s="259">
        <v>0</v>
      </c>
      <c r="AM628" s="259">
        <v>0</v>
      </c>
      <c r="AN628" s="259">
        <v>0</v>
      </c>
      <c r="AO628" s="262">
        <v>0</v>
      </c>
      <c r="AP628" s="247"/>
      <c r="AQ628" s="263">
        <v>0</v>
      </c>
      <c r="AR628" s="264">
        <v>0</v>
      </c>
      <c r="AS628" s="264">
        <v>0</v>
      </c>
      <c r="AT628" s="264">
        <v>0</v>
      </c>
      <c r="AU628" s="264">
        <v>0</v>
      </c>
      <c r="AV628" s="264">
        <v>0</v>
      </c>
      <c r="AW628" s="264">
        <v>0</v>
      </c>
      <c r="AX628" s="264">
        <v>0</v>
      </c>
      <c r="AY628" s="264">
        <v>0</v>
      </c>
      <c r="AZ628" s="264">
        <v>0</v>
      </c>
      <c r="BA628" s="264">
        <v>0</v>
      </c>
      <c r="BB628" s="265">
        <v>0</v>
      </c>
    </row>
    <row r="629" spans="2:54" s="213" customFormat="1" ht="13.15" customHeight="1" x14ac:dyDescent="0.2">
      <c r="B629" s="251" t="s">
        <v>1803</v>
      </c>
      <c r="C629" s="252"/>
      <c r="D629" s="253"/>
      <c r="E629" s="254" t="s">
        <v>1827</v>
      </c>
      <c r="F629" s="252"/>
      <c r="G629" s="252"/>
      <c r="H629" s="255" t="s">
        <v>1828</v>
      </c>
      <c r="I629" s="256">
        <v>38534</v>
      </c>
      <c r="J629" s="257">
        <v>7</v>
      </c>
      <c r="K629" s="258">
        <v>753.01204819277109</v>
      </c>
      <c r="L629" s="259">
        <v>0</v>
      </c>
      <c r="M629" s="259">
        <v>0</v>
      </c>
      <c r="N629" s="259">
        <v>0</v>
      </c>
      <c r="O629" s="259">
        <v>753.01204819277109</v>
      </c>
      <c r="P629" s="259">
        <v>0</v>
      </c>
      <c r="Q629" s="259">
        <v>0</v>
      </c>
      <c r="R629" s="259">
        <v>753.01204819277109</v>
      </c>
      <c r="S629" s="259">
        <v>753.01204819277109</v>
      </c>
      <c r="T629" s="260">
        <v>0</v>
      </c>
      <c r="U629" s="261">
        <v>-753.01204819277109</v>
      </c>
      <c r="V629" s="259">
        <v>0</v>
      </c>
      <c r="W629" s="259">
        <v>0</v>
      </c>
      <c r="X629" s="259">
        <v>0</v>
      </c>
      <c r="Y629" s="259">
        <v>-753.01204819277109</v>
      </c>
      <c r="Z629" s="259">
        <v>0</v>
      </c>
      <c r="AA629" s="259">
        <v>0</v>
      </c>
      <c r="AB629" s="259">
        <v>-753.01204819277109</v>
      </c>
      <c r="AC629" s="259">
        <v>0</v>
      </c>
      <c r="AD629" s="259">
        <v>-753.01204819277109</v>
      </c>
      <c r="AE629" s="262">
        <v>0</v>
      </c>
      <c r="AF629" s="258">
        <v>0</v>
      </c>
      <c r="AG629" s="259">
        <v>0</v>
      </c>
      <c r="AH629" s="259">
        <v>0</v>
      </c>
      <c r="AI629" s="259">
        <v>0</v>
      </c>
      <c r="AJ629" s="259">
        <v>0</v>
      </c>
      <c r="AK629" s="259">
        <v>0</v>
      </c>
      <c r="AL629" s="259">
        <v>0</v>
      </c>
      <c r="AM629" s="259">
        <v>0</v>
      </c>
      <c r="AN629" s="259">
        <v>0</v>
      </c>
      <c r="AO629" s="262">
        <v>0</v>
      </c>
      <c r="AP629" s="247"/>
      <c r="AQ629" s="263">
        <v>0</v>
      </c>
      <c r="AR629" s="264">
        <v>0</v>
      </c>
      <c r="AS629" s="264">
        <v>0</v>
      </c>
      <c r="AT629" s="264">
        <v>0</v>
      </c>
      <c r="AU629" s="264">
        <v>0</v>
      </c>
      <c r="AV629" s="264">
        <v>0</v>
      </c>
      <c r="AW629" s="264">
        <v>0</v>
      </c>
      <c r="AX629" s="264">
        <v>0</v>
      </c>
      <c r="AY629" s="264">
        <v>0</v>
      </c>
      <c r="AZ629" s="264">
        <v>0</v>
      </c>
      <c r="BA629" s="264">
        <v>0</v>
      </c>
      <c r="BB629" s="265">
        <v>0</v>
      </c>
    </row>
    <row r="630" spans="2:54" s="213" customFormat="1" ht="13.15" customHeight="1" x14ac:dyDescent="0.2">
      <c r="B630" s="251" t="s">
        <v>1803</v>
      </c>
      <c r="C630" s="252"/>
      <c r="D630" s="253"/>
      <c r="E630" s="254" t="s">
        <v>1827</v>
      </c>
      <c r="F630" s="252"/>
      <c r="G630" s="252"/>
      <c r="H630" s="255" t="s">
        <v>1829</v>
      </c>
      <c r="I630" s="256">
        <v>37987</v>
      </c>
      <c r="J630" s="257">
        <v>7</v>
      </c>
      <c r="K630" s="258">
        <v>570.55143651529193</v>
      </c>
      <c r="L630" s="259">
        <v>0</v>
      </c>
      <c r="M630" s="259">
        <v>0</v>
      </c>
      <c r="N630" s="259">
        <v>0</v>
      </c>
      <c r="O630" s="259">
        <v>570.55143651529193</v>
      </c>
      <c r="P630" s="259">
        <v>0</v>
      </c>
      <c r="Q630" s="259">
        <v>0</v>
      </c>
      <c r="R630" s="259">
        <v>570.55143651529193</v>
      </c>
      <c r="S630" s="259">
        <v>570.55143651529193</v>
      </c>
      <c r="T630" s="260">
        <v>0</v>
      </c>
      <c r="U630" s="261">
        <v>-570.55143651529193</v>
      </c>
      <c r="V630" s="259">
        <v>0</v>
      </c>
      <c r="W630" s="259">
        <v>0</v>
      </c>
      <c r="X630" s="259">
        <v>0</v>
      </c>
      <c r="Y630" s="259">
        <v>-570.55143651529193</v>
      </c>
      <c r="Z630" s="259">
        <v>0</v>
      </c>
      <c r="AA630" s="259">
        <v>0</v>
      </c>
      <c r="AB630" s="259">
        <v>-570.55143651529193</v>
      </c>
      <c r="AC630" s="259">
        <v>0</v>
      </c>
      <c r="AD630" s="259">
        <v>-570.55143651529193</v>
      </c>
      <c r="AE630" s="262">
        <v>0</v>
      </c>
      <c r="AF630" s="258">
        <v>0</v>
      </c>
      <c r="AG630" s="259">
        <v>0</v>
      </c>
      <c r="AH630" s="259">
        <v>0</v>
      </c>
      <c r="AI630" s="259">
        <v>0</v>
      </c>
      <c r="AJ630" s="259">
        <v>0</v>
      </c>
      <c r="AK630" s="259">
        <v>0</v>
      </c>
      <c r="AL630" s="259">
        <v>0</v>
      </c>
      <c r="AM630" s="259">
        <v>0</v>
      </c>
      <c r="AN630" s="259">
        <v>0</v>
      </c>
      <c r="AO630" s="262">
        <v>0</v>
      </c>
      <c r="AP630" s="247"/>
      <c r="AQ630" s="263">
        <v>0</v>
      </c>
      <c r="AR630" s="264">
        <v>0</v>
      </c>
      <c r="AS630" s="264">
        <v>0</v>
      </c>
      <c r="AT630" s="264">
        <v>0</v>
      </c>
      <c r="AU630" s="264">
        <v>0</v>
      </c>
      <c r="AV630" s="264">
        <v>0</v>
      </c>
      <c r="AW630" s="264">
        <v>0</v>
      </c>
      <c r="AX630" s="264">
        <v>0</v>
      </c>
      <c r="AY630" s="264">
        <v>0</v>
      </c>
      <c r="AZ630" s="264">
        <v>0</v>
      </c>
      <c r="BA630" s="264">
        <v>0</v>
      </c>
      <c r="BB630" s="265">
        <v>0</v>
      </c>
    </row>
    <row r="631" spans="2:54" s="213" customFormat="1" ht="13.15" customHeight="1" x14ac:dyDescent="0.2">
      <c r="B631" s="251" t="s">
        <v>1803</v>
      </c>
      <c r="C631" s="252"/>
      <c r="D631" s="253"/>
      <c r="E631" s="254" t="s">
        <v>1830</v>
      </c>
      <c r="F631" s="252"/>
      <c r="G631" s="252"/>
      <c r="H631" s="255" t="s">
        <v>1831</v>
      </c>
      <c r="I631" s="256">
        <v>36892</v>
      </c>
      <c r="J631" s="257">
        <v>7</v>
      </c>
      <c r="K631" s="258">
        <v>810.06719184430028</v>
      </c>
      <c r="L631" s="259">
        <v>0</v>
      </c>
      <c r="M631" s="259">
        <v>0</v>
      </c>
      <c r="N631" s="259">
        <v>0</v>
      </c>
      <c r="O631" s="259">
        <v>810.06719184430028</v>
      </c>
      <c r="P631" s="259">
        <v>0</v>
      </c>
      <c r="Q631" s="259">
        <v>0</v>
      </c>
      <c r="R631" s="259">
        <v>810.06719184430028</v>
      </c>
      <c r="S631" s="259">
        <v>810.06719184430028</v>
      </c>
      <c r="T631" s="260">
        <v>0</v>
      </c>
      <c r="U631" s="261">
        <v>-810.06719184430028</v>
      </c>
      <c r="V631" s="259">
        <v>0</v>
      </c>
      <c r="W631" s="259">
        <v>0</v>
      </c>
      <c r="X631" s="259">
        <v>0</v>
      </c>
      <c r="Y631" s="259">
        <v>-810.06719184430028</v>
      </c>
      <c r="Z631" s="259">
        <v>0</v>
      </c>
      <c r="AA631" s="259">
        <v>0</v>
      </c>
      <c r="AB631" s="259">
        <v>-810.06719184430028</v>
      </c>
      <c r="AC631" s="259">
        <v>0</v>
      </c>
      <c r="AD631" s="259">
        <v>-810.06719184430028</v>
      </c>
      <c r="AE631" s="262">
        <v>0</v>
      </c>
      <c r="AF631" s="258">
        <v>0</v>
      </c>
      <c r="AG631" s="259">
        <v>0</v>
      </c>
      <c r="AH631" s="259">
        <v>0</v>
      </c>
      <c r="AI631" s="259">
        <v>0</v>
      </c>
      <c r="AJ631" s="259">
        <v>0</v>
      </c>
      <c r="AK631" s="259">
        <v>0</v>
      </c>
      <c r="AL631" s="259">
        <v>0</v>
      </c>
      <c r="AM631" s="259">
        <v>0</v>
      </c>
      <c r="AN631" s="259">
        <v>0</v>
      </c>
      <c r="AO631" s="262">
        <v>0</v>
      </c>
      <c r="AP631" s="247"/>
      <c r="AQ631" s="263">
        <v>0</v>
      </c>
      <c r="AR631" s="264">
        <v>0</v>
      </c>
      <c r="AS631" s="264">
        <v>0</v>
      </c>
      <c r="AT631" s="264">
        <v>0</v>
      </c>
      <c r="AU631" s="264">
        <v>0</v>
      </c>
      <c r="AV631" s="264">
        <v>0</v>
      </c>
      <c r="AW631" s="264">
        <v>0</v>
      </c>
      <c r="AX631" s="264">
        <v>0</v>
      </c>
      <c r="AY631" s="264">
        <v>0</v>
      </c>
      <c r="AZ631" s="264">
        <v>0</v>
      </c>
      <c r="BA631" s="264">
        <v>0</v>
      </c>
      <c r="BB631" s="265">
        <v>0</v>
      </c>
    </row>
    <row r="632" spans="2:54" s="213" customFormat="1" ht="13.15" customHeight="1" x14ac:dyDescent="0.2">
      <c r="B632" s="251" t="s">
        <v>1803</v>
      </c>
      <c r="C632" s="252"/>
      <c r="D632" s="253"/>
      <c r="E632" s="254" t="s">
        <v>1832</v>
      </c>
      <c r="F632" s="252"/>
      <c r="G632" s="252"/>
      <c r="H632" s="255" t="s">
        <v>1833</v>
      </c>
      <c r="I632" s="256">
        <v>37622</v>
      </c>
      <c r="J632" s="257">
        <v>7</v>
      </c>
      <c r="K632" s="258">
        <v>611.1474745134384</v>
      </c>
      <c r="L632" s="259">
        <v>0</v>
      </c>
      <c r="M632" s="259">
        <v>0</v>
      </c>
      <c r="N632" s="259">
        <v>0</v>
      </c>
      <c r="O632" s="259">
        <v>611.1474745134384</v>
      </c>
      <c r="P632" s="259">
        <v>0</v>
      </c>
      <c r="Q632" s="259">
        <v>0</v>
      </c>
      <c r="R632" s="259">
        <v>611.1474745134384</v>
      </c>
      <c r="S632" s="259">
        <v>611.1474745134384</v>
      </c>
      <c r="T632" s="260">
        <v>0</v>
      </c>
      <c r="U632" s="261">
        <v>-611.1474745134384</v>
      </c>
      <c r="V632" s="259">
        <v>0</v>
      </c>
      <c r="W632" s="259">
        <v>0</v>
      </c>
      <c r="X632" s="259">
        <v>0</v>
      </c>
      <c r="Y632" s="259">
        <v>-611.1474745134384</v>
      </c>
      <c r="Z632" s="259">
        <v>0</v>
      </c>
      <c r="AA632" s="259">
        <v>0</v>
      </c>
      <c r="AB632" s="259">
        <v>-611.1474745134384</v>
      </c>
      <c r="AC632" s="259">
        <v>0</v>
      </c>
      <c r="AD632" s="259">
        <v>-611.1474745134384</v>
      </c>
      <c r="AE632" s="262">
        <v>0</v>
      </c>
      <c r="AF632" s="258">
        <v>0</v>
      </c>
      <c r="AG632" s="259">
        <v>0</v>
      </c>
      <c r="AH632" s="259">
        <v>0</v>
      </c>
      <c r="AI632" s="259">
        <v>0</v>
      </c>
      <c r="AJ632" s="259">
        <v>0</v>
      </c>
      <c r="AK632" s="259">
        <v>0</v>
      </c>
      <c r="AL632" s="259">
        <v>0</v>
      </c>
      <c r="AM632" s="259">
        <v>0</v>
      </c>
      <c r="AN632" s="259">
        <v>0</v>
      </c>
      <c r="AO632" s="262">
        <v>0</v>
      </c>
      <c r="AP632" s="247"/>
      <c r="AQ632" s="263">
        <v>0</v>
      </c>
      <c r="AR632" s="264">
        <v>0</v>
      </c>
      <c r="AS632" s="264">
        <v>0</v>
      </c>
      <c r="AT632" s="264">
        <v>0</v>
      </c>
      <c r="AU632" s="264">
        <v>0</v>
      </c>
      <c r="AV632" s="264">
        <v>0</v>
      </c>
      <c r="AW632" s="264">
        <v>0</v>
      </c>
      <c r="AX632" s="264">
        <v>0</v>
      </c>
      <c r="AY632" s="264">
        <v>0</v>
      </c>
      <c r="AZ632" s="264">
        <v>0</v>
      </c>
      <c r="BA632" s="264">
        <v>0</v>
      </c>
      <c r="BB632" s="265">
        <v>0</v>
      </c>
    </row>
    <row r="633" spans="2:54" s="213" customFormat="1" ht="13.15" customHeight="1" x14ac:dyDescent="0.2">
      <c r="B633" s="251" t="s">
        <v>1803</v>
      </c>
      <c r="C633" s="252"/>
      <c r="D633" s="253"/>
      <c r="E633" s="254" t="s">
        <v>1834</v>
      </c>
      <c r="F633" s="252"/>
      <c r="G633" s="252"/>
      <c r="H633" s="255" t="s">
        <v>1835</v>
      </c>
      <c r="I633" s="256">
        <v>38756</v>
      </c>
      <c r="J633" s="257">
        <v>7</v>
      </c>
      <c r="K633" s="258">
        <v>645.28498609823907</v>
      </c>
      <c r="L633" s="259">
        <v>0</v>
      </c>
      <c r="M633" s="259">
        <v>0</v>
      </c>
      <c r="N633" s="259">
        <v>0</v>
      </c>
      <c r="O633" s="259">
        <v>645.28498609823907</v>
      </c>
      <c r="P633" s="259">
        <v>0</v>
      </c>
      <c r="Q633" s="259">
        <v>0</v>
      </c>
      <c r="R633" s="259">
        <v>645.28498609823907</v>
      </c>
      <c r="S633" s="259">
        <v>645.28498609823907</v>
      </c>
      <c r="T633" s="260">
        <v>0</v>
      </c>
      <c r="U633" s="261">
        <v>-645.28498609823907</v>
      </c>
      <c r="V633" s="259">
        <v>0</v>
      </c>
      <c r="W633" s="259">
        <v>0</v>
      </c>
      <c r="X633" s="259">
        <v>0</v>
      </c>
      <c r="Y633" s="259">
        <v>-645.28498609823907</v>
      </c>
      <c r="Z633" s="259">
        <v>0</v>
      </c>
      <c r="AA633" s="259">
        <v>0</v>
      </c>
      <c r="AB633" s="259">
        <v>-645.28498609823907</v>
      </c>
      <c r="AC633" s="259">
        <v>0</v>
      </c>
      <c r="AD633" s="259">
        <v>-645.28498609823907</v>
      </c>
      <c r="AE633" s="262">
        <v>0</v>
      </c>
      <c r="AF633" s="258">
        <v>0</v>
      </c>
      <c r="AG633" s="259">
        <v>0</v>
      </c>
      <c r="AH633" s="259">
        <v>0</v>
      </c>
      <c r="AI633" s="259">
        <v>0</v>
      </c>
      <c r="AJ633" s="259">
        <v>0</v>
      </c>
      <c r="AK633" s="259">
        <v>0</v>
      </c>
      <c r="AL633" s="259">
        <v>0</v>
      </c>
      <c r="AM633" s="259">
        <v>0</v>
      </c>
      <c r="AN633" s="259">
        <v>0</v>
      </c>
      <c r="AO633" s="262">
        <v>0</v>
      </c>
      <c r="AP633" s="247"/>
      <c r="AQ633" s="263">
        <v>0</v>
      </c>
      <c r="AR633" s="264">
        <v>0</v>
      </c>
      <c r="AS633" s="264">
        <v>0</v>
      </c>
      <c r="AT633" s="264">
        <v>0</v>
      </c>
      <c r="AU633" s="264">
        <v>0</v>
      </c>
      <c r="AV633" s="264">
        <v>0</v>
      </c>
      <c r="AW633" s="264">
        <v>0</v>
      </c>
      <c r="AX633" s="264">
        <v>0</v>
      </c>
      <c r="AY633" s="264">
        <v>0</v>
      </c>
      <c r="AZ633" s="264">
        <v>0</v>
      </c>
      <c r="BA633" s="264">
        <v>0</v>
      </c>
      <c r="BB633" s="265">
        <v>0</v>
      </c>
    </row>
    <row r="634" spans="2:54" s="213" customFormat="1" ht="13.15" customHeight="1" x14ac:dyDescent="0.2">
      <c r="B634" s="251" t="s">
        <v>1798</v>
      </c>
      <c r="C634" s="252"/>
      <c r="D634" s="253"/>
      <c r="E634" s="254" t="s">
        <v>1836</v>
      </c>
      <c r="F634" s="252"/>
      <c r="G634" s="252"/>
      <c r="H634" s="255" t="s">
        <v>1837</v>
      </c>
      <c r="I634" s="256">
        <v>38785</v>
      </c>
      <c r="J634" s="257">
        <v>7</v>
      </c>
      <c r="K634" s="258">
        <v>1390.1760889712698</v>
      </c>
      <c r="L634" s="259">
        <v>0</v>
      </c>
      <c r="M634" s="259">
        <v>0</v>
      </c>
      <c r="N634" s="259">
        <v>0</v>
      </c>
      <c r="O634" s="259">
        <v>1390.1760889712698</v>
      </c>
      <c r="P634" s="259">
        <v>0</v>
      </c>
      <c r="Q634" s="259">
        <v>0</v>
      </c>
      <c r="R634" s="259">
        <v>1390.1760889712698</v>
      </c>
      <c r="S634" s="259">
        <v>1390.1760889712698</v>
      </c>
      <c r="T634" s="260">
        <v>0</v>
      </c>
      <c r="U634" s="261">
        <v>-1390.1760889712698</v>
      </c>
      <c r="V634" s="259">
        <v>0</v>
      </c>
      <c r="W634" s="259">
        <v>0</v>
      </c>
      <c r="X634" s="259">
        <v>0</v>
      </c>
      <c r="Y634" s="259">
        <v>-1390.1760889712698</v>
      </c>
      <c r="Z634" s="259">
        <v>0</v>
      </c>
      <c r="AA634" s="259">
        <v>0</v>
      </c>
      <c r="AB634" s="259">
        <v>-1390.1760889712698</v>
      </c>
      <c r="AC634" s="259">
        <v>0</v>
      </c>
      <c r="AD634" s="259">
        <v>-1390.1760889712698</v>
      </c>
      <c r="AE634" s="262">
        <v>0</v>
      </c>
      <c r="AF634" s="258">
        <v>0</v>
      </c>
      <c r="AG634" s="259">
        <v>0</v>
      </c>
      <c r="AH634" s="259">
        <v>0</v>
      </c>
      <c r="AI634" s="259">
        <v>0</v>
      </c>
      <c r="AJ634" s="259">
        <v>0</v>
      </c>
      <c r="AK634" s="259">
        <v>0</v>
      </c>
      <c r="AL634" s="259">
        <v>0</v>
      </c>
      <c r="AM634" s="259">
        <v>0</v>
      </c>
      <c r="AN634" s="259">
        <v>0</v>
      </c>
      <c r="AO634" s="262">
        <v>0</v>
      </c>
      <c r="AP634" s="247"/>
      <c r="AQ634" s="263">
        <v>0</v>
      </c>
      <c r="AR634" s="264">
        <v>0</v>
      </c>
      <c r="AS634" s="264">
        <v>0</v>
      </c>
      <c r="AT634" s="264">
        <v>0</v>
      </c>
      <c r="AU634" s="264">
        <v>0</v>
      </c>
      <c r="AV634" s="264">
        <v>0</v>
      </c>
      <c r="AW634" s="264">
        <v>0</v>
      </c>
      <c r="AX634" s="264">
        <v>0</v>
      </c>
      <c r="AY634" s="264">
        <v>0</v>
      </c>
      <c r="AZ634" s="264">
        <v>0</v>
      </c>
      <c r="BA634" s="264">
        <v>0</v>
      </c>
      <c r="BB634" s="265">
        <v>0</v>
      </c>
    </row>
    <row r="635" spans="2:54" s="213" customFormat="1" ht="13.15" customHeight="1" x14ac:dyDescent="0.2">
      <c r="B635" s="251" t="s">
        <v>1803</v>
      </c>
      <c r="C635" s="252"/>
      <c r="D635" s="253"/>
      <c r="E635" s="254" t="s">
        <v>1838</v>
      </c>
      <c r="F635" s="252"/>
      <c r="G635" s="252"/>
      <c r="H635" s="255" t="s">
        <v>1839</v>
      </c>
      <c r="I635" s="256">
        <v>38853</v>
      </c>
      <c r="J635" s="257">
        <v>7</v>
      </c>
      <c r="K635" s="258">
        <v>872.12407321594071</v>
      </c>
      <c r="L635" s="259">
        <v>0</v>
      </c>
      <c r="M635" s="259">
        <v>0</v>
      </c>
      <c r="N635" s="259">
        <v>0</v>
      </c>
      <c r="O635" s="259">
        <v>872.12407321594071</v>
      </c>
      <c r="P635" s="259">
        <v>0</v>
      </c>
      <c r="Q635" s="259">
        <v>0</v>
      </c>
      <c r="R635" s="259">
        <v>872.12407321594071</v>
      </c>
      <c r="S635" s="259">
        <v>872.12407321594071</v>
      </c>
      <c r="T635" s="260">
        <v>0</v>
      </c>
      <c r="U635" s="261">
        <v>-872.12407321594071</v>
      </c>
      <c r="V635" s="259">
        <v>0</v>
      </c>
      <c r="W635" s="259">
        <v>0</v>
      </c>
      <c r="X635" s="259">
        <v>0</v>
      </c>
      <c r="Y635" s="259">
        <v>-872.12407321594071</v>
      </c>
      <c r="Z635" s="259">
        <v>0</v>
      </c>
      <c r="AA635" s="259">
        <v>0</v>
      </c>
      <c r="AB635" s="259">
        <v>-872.12407321594071</v>
      </c>
      <c r="AC635" s="259">
        <v>0</v>
      </c>
      <c r="AD635" s="259">
        <v>-872.12407321594071</v>
      </c>
      <c r="AE635" s="262">
        <v>0</v>
      </c>
      <c r="AF635" s="258">
        <v>0</v>
      </c>
      <c r="AG635" s="259">
        <v>0</v>
      </c>
      <c r="AH635" s="259">
        <v>0</v>
      </c>
      <c r="AI635" s="259">
        <v>0</v>
      </c>
      <c r="AJ635" s="259">
        <v>0</v>
      </c>
      <c r="AK635" s="259">
        <v>0</v>
      </c>
      <c r="AL635" s="259">
        <v>0</v>
      </c>
      <c r="AM635" s="259">
        <v>0</v>
      </c>
      <c r="AN635" s="259">
        <v>0</v>
      </c>
      <c r="AO635" s="262">
        <v>0</v>
      </c>
      <c r="AP635" s="247"/>
      <c r="AQ635" s="263">
        <v>0</v>
      </c>
      <c r="AR635" s="264">
        <v>0</v>
      </c>
      <c r="AS635" s="264">
        <v>0</v>
      </c>
      <c r="AT635" s="264">
        <v>0</v>
      </c>
      <c r="AU635" s="264">
        <v>0</v>
      </c>
      <c r="AV635" s="264">
        <v>0</v>
      </c>
      <c r="AW635" s="264">
        <v>0</v>
      </c>
      <c r="AX635" s="264">
        <v>0</v>
      </c>
      <c r="AY635" s="264">
        <v>0</v>
      </c>
      <c r="AZ635" s="264">
        <v>0</v>
      </c>
      <c r="BA635" s="264">
        <v>0</v>
      </c>
      <c r="BB635" s="265">
        <v>0</v>
      </c>
    </row>
    <row r="636" spans="2:54" s="213" customFormat="1" ht="13.15" customHeight="1" x14ac:dyDescent="0.2">
      <c r="B636" s="251" t="s">
        <v>1803</v>
      </c>
      <c r="C636" s="252"/>
      <c r="D636" s="253"/>
      <c r="E636" s="254" t="s">
        <v>1840</v>
      </c>
      <c r="F636" s="252"/>
      <c r="G636" s="252"/>
      <c r="H636" s="255" t="s">
        <v>1841</v>
      </c>
      <c r="I636" s="256">
        <v>39610</v>
      </c>
      <c r="J636" s="257">
        <v>7</v>
      </c>
      <c r="K636" s="258">
        <v>2875.9267840593143</v>
      </c>
      <c r="L636" s="259">
        <v>2875.9267840593143</v>
      </c>
      <c r="M636" s="259">
        <v>0</v>
      </c>
      <c r="N636" s="259">
        <v>0</v>
      </c>
      <c r="O636" s="259">
        <v>0</v>
      </c>
      <c r="P636" s="259">
        <v>0</v>
      </c>
      <c r="Q636" s="259">
        <v>0</v>
      </c>
      <c r="R636" s="259">
        <v>0</v>
      </c>
      <c r="S636" s="259">
        <v>0</v>
      </c>
      <c r="T636" s="260">
        <v>0</v>
      </c>
      <c r="U636" s="261">
        <v>0</v>
      </c>
      <c r="V636" s="259">
        <v>0</v>
      </c>
      <c r="W636" s="259">
        <v>0</v>
      </c>
      <c r="X636" s="259">
        <v>0</v>
      </c>
      <c r="Y636" s="259">
        <v>0</v>
      </c>
      <c r="Z636" s="259">
        <v>0</v>
      </c>
      <c r="AA636" s="259">
        <v>0</v>
      </c>
      <c r="AB636" s="259">
        <v>0</v>
      </c>
      <c r="AC636" s="259">
        <v>0</v>
      </c>
      <c r="AD636" s="259">
        <v>0</v>
      </c>
      <c r="AE636" s="262">
        <v>0</v>
      </c>
      <c r="AF636" s="258">
        <v>2875.9267840593143</v>
      </c>
      <c r="AG636" s="259">
        <v>2875.9267840593143</v>
      </c>
      <c r="AH636" s="259">
        <v>0</v>
      </c>
      <c r="AI636" s="259">
        <v>0</v>
      </c>
      <c r="AJ636" s="259">
        <v>0</v>
      </c>
      <c r="AK636" s="259">
        <v>0</v>
      </c>
      <c r="AL636" s="259">
        <v>0</v>
      </c>
      <c r="AM636" s="259">
        <v>0</v>
      </c>
      <c r="AN636" s="259">
        <v>0</v>
      </c>
      <c r="AO636" s="262">
        <v>0</v>
      </c>
      <c r="AP636" s="247"/>
      <c r="AQ636" s="263">
        <v>0</v>
      </c>
      <c r="AR636" s="264">
        <v>0</v>
      </c>
      <c r="AS636" s="264">
        <v>0</v>
      </c>
      <c r="AT636" s="264">
        <v>0</v>
      </c>
      <c r="AU636" s="264">
        <v>0</v>
      </c>
      <c r="AV636" s="264">
        <v>0</v>
      </c>
      <c r="AW636" s="264">
        <v>0</v>
      </c>
      <c r="AX636" s="264">
        <v>0</v>
      </c>
      <c r="AY636" s="264">
        <v>0</v>
      </c>
      <c r="AZ636" s="264">
        <v>0</v>
      </c>
      <c r="BA636" s="264">
        <v>0</v>
      </c>
      <c r="BB636" s="265">
        <v>0</v>
      </c>
    </row>
    <row r="637" spans="2:54" s="213" customFormat="1" ht="13.15" customHeight="1" x14ac:dyDescent="0.2">
      <c r="B637" s="251" t="s">
        <v>1803</v>
      </c>
      <c r="C637" s="252"/>
      <c r="D637" s="253"/>
      <c r="E637" s="254" t="s">
        <v>1842</v>
      </c>
      <c r="F637" s="252"/>
      <c r="G637" s="252"/>
      <c r="H637" s="255" t="s">
        <v>1843</v>
      </c>
      <c r="I637" s="256">
        <v>39744</v>
      </c>
      <c r="J637" s="257">
        <v>7</v>
      </c>
      <c r="K637" s="258">
        <v>638.1458526413345</v>
      </c>
      <c r="L637" s="259">
        <v>0</v>
      </c>
      <c r="M637" s="259">
        <v>0</v>
      </c>
      <c r="N637" s="259">
        <v>0</v>
      </c>
      <c r="O637" s="259">
        <v>638.1458526413345</v>
      </c>
      <c r="P637" s="259">
        <v>0</v>
      </c>
      <c r="Q637" s="259">
        <v>0</v>
      </c>
      <c r="R637" s="259">
        <v>638.1458526413345</v>
      </c>
      <c r="S637" s="259">
        <v>638.1458526413345</v>
      </c>
      <c r="T637" s="260">
        <v>0</v>
      </c>
      <c r="U637" s="261">
        <v>-638.1458526413345</v>
      </c>
      <c r="V637" s="259">
        <v>0</v>
      </c>
      <c r="W637" s="259">
        <v>0</v>
      </c>
      <c r="X637" s="259">
        <v>0</v>
      </c>
      <c r="Y637" s="259">
        <v>-638.1458526413345</v>
      </c>
      <c r="Z637" s="259">
        <v>0</v>
      </c>
      <c r="AA637" s="259">
        <v>0</v>
      </c>
      <c r="AB637" s="259">
        <v>-638.1458526413345</v>
      </c>
      <c r="AC637" s="259">
        <v>0</v>
      </c>
      <c r="AD637" s="259">
        <v>-638.1458526413345</v>
      </c>
      <c r="AE637" s="262">
        <v>0</v>
      </c>
      <c r="AF637" s="258">
        <v>0</v>
      </c>
      <c r="AG637" s="259">
        <v>0</v>
      </c>
      <c r="AH637" s="259">
        <v>0</v>
      </c>
      <c r="AI637" s="259">
        <v>0</v>
      </c>
      <c r="AJ637" s="259">
        <v>0</v>
      </c>
      <c r="AK637" s="259">
        <v>0</v>
      </c>
      <c r="AL637" s="259">
        <v>0</v>
      </c>
      <c r="AM637" s="259">
        <v>0</v>
      </c>
      <c r="AN637" s="259">
        <v>0</v>
      </c>
      <c r="AO637" s="262">
        <v>0</v>
      </c>
      <c r="AP637" s="247"/>
      <c r="AQ637" s="263">
        <v>0</v>
      </c>
      <c r="AR637" s="264">
        <v>0</v>
      </c>
      <c r="AS637" s="264">
        <v>0</v>
      </c>
      <c r="AT637" s="264">
        <v>0</v>
      </c>
      <c r="AU637" s="264">
        <v>0</v>
      </c>
      <c r="AV637" s="264">
        <v>0</v>
      </c>
      <c r="AW637" s="264">
        <v>0</v>
      </c>
      <c r="AX637" s="264">
        <v>0</v>
      </c>
      <c r="AY637" s="264">
        <v>0</v>
      </c>
      <c r="AZ637" s="264">
        <v>0</v>
      </c>
      <c r="BA637" s="264">
        <v>0</v>
      </c>
      <c r="BB637" s="265">
        <v>0</v>
      </c>
    </row>
    <row r="638" spans="2:54" s="213" customFormat="1" ht="13.15" customHeight="1" x14ac:dyDescent="0.2">
      <c r="B638" s="251" t="s">
        <v>1803</v>
      </c>
      <c r="C638" s="252"/>
      <c r="D638" s="253"/>
      <c r="E638" s="254" t="s">
        <v>1844</v>
      </c>
      <c r="F638" s="252"/>
      <c r="G638" s="252"/>
      <c r="H638" s="255" t="s">
        <v>1845</v>
      </c>
      <c r="I638" s="256">
        <v>39926</v>
      </c>
      <c r="J638" s="257">
        <v>7</v>
      </c>
      <c r="K638" s="258">
        <v>551.25115848007408</v>
      </c>
      <c r="L638" s="259">
        <v>0</v>
      </c>
      <c r="M638" s="259">
        <v>0</v>
      </c>
      <c r="N638" s="259">
        <v>0</v>
      </c>
      <c r="O638" s="259">
        <v>551.25115848007408</v>
      </c>
      <c r="P638" s="259">
        <v>0</v>
      </c>
      <c r="Q638" s="259">
        <v>0</v>
      </c>
      <c r="R638" s="259">
        <v>551.25115848007408</v>
      </c>
      <c r="S638" s="259">
        <v>551.25115848007408</v>
      </c>
      <c r="T638" s="260">
        <v>0</v>
      </c>
      <c r="U638" s="261">
        <v>-551.25115848007408</v>
      </c>
      <c r="V638" s="259">
        <v>0</v>
      </c>
      <c r="W638" s="259">
        <v>0</v>
      </c>
      <c r="X638" s="259">
        <v>0</v>
      </c>
      <c r="Y638" s="259">
        <v>-551.25115848007408</v>
      </c>
      <c r="Z638" s="259">
        <v>0</v>
      </c>
      <c r="AA638" s="259">
        <v>0</v>
      </c>
      <c r="AB638" s="259">
        <v>-551.25115848007408</v>
      </c>
      <c r="AC638" s="259">
        <v>0</v>
      </c>
      <c r="AD638" s="259">
        <v>-551.25115848007408</v>
      </c>
      <c r="AE638" s="262">
        <v>0</v>
      </c>
      <c r="AF638" s="258">
        <v>0</v>
      </c>
      <c r="AG638" s="259">
        <v>0</v>
      </c>
      <c r="AH638" s="259">
        <v>0</v>
      </c>
      <c r="AI638" s="259">
        <v>0</v>
      </c>
      <c r="AJ638" s="259">
        <v>0</v>
      </c>
      <c r="AK638" s="259">
        <v>0</v>
      </c>
      <c r="AL638" s="259">
        <v>0</v>
      </c>
      <c r="AM638" s="259">
        <v>0</v>
      </c>
      <c r="AN638" s="259">
        <v>0</v>
      </c>
      <c r="AO638" s="262">
        <v>0</v>
      </c>
      <c r="AP638" s="247"/>
      <c r="AQ638" s="263">
        <v>0</v>
      </c>
      <c r="AR638" s="264">
        <v>0</v>
      </c>
      <c r="AS638" s="264">
        <v>0</v>
      </c>
      <c r="AT638" s="264">
        <v>0</v>
      </c>
      <c r="AU638" s="264">
        <v>0</v>
      </c>
      <c r="AV638" s="264">
        <v>0</v>
      </c>
      <c r="AW638" s="264">
        <v>0</v>
      </c>
      <c r="AX638" s="264">
        <v>0</v>
      </c>
      <c r="AY638" s="264">
        <v>0</v>
      </c>
      <c r="AZ638" s="264">
        <v>0</v>
      </c>
      <c r="BA638" s="264">
        <v>0</v>
      </c>
      <c r="BB638" s="265">
        <v>0</v>
      </c>
    </row>
    <row r="639" spans="2:54" s="213" customFormat="1" ht="13.15" customHeight="1" x14ac:dyDescent="0.2">
      <c r="B639" s="251" t="s">
        <v>1803</v>
      </c>
      <c r="C639" s="252"/>
      <c r="D639" s="253"/>
      <c r="E639" s="254" t="s">
        <v>1846</v>
      </c>
      <c r="F639" s="252"/>
      <c r="G639" s="252"/>
      <c r="H639" s="255" t="s">
        <v>1847</v>
      </c>
      <c r="I639" s="256">
        <v>39926</v>
      </c>
      <c r="J639" s="257">
        <v>7</v>
      </c>
      <c r="K639" s="258">
        <v>551.25115848007408</v>
      </c>
      <c r="L639" s="259">
        <v>0</v>
      </c>
      <c r="M639" s="259">
        <v>0</v>
      </c>
      <c r="N639" s="259">
        <v>0</v>
      </c>
      <c r="O639" s="259">
        <v>551.25115848007408</v>
      </c>
      <c r="P639" s="259">
        <v>0</v>
      </c>
      <c r="Q639" s="259">
        <v>0</v>
      </c>
      <c r="R639" s="259">
        <v>551.25115848007408</v>
      </c>
      <c r="S639" s="259">
        <v>551.25115848007408</v>
      </c>
      <c r="T639" s="260">
        <v>0</v>
      </c>
      <c r="U639" s="261">
        <v>0</v>
      </c>
      <c r="V639" s="259">
        <v>0</v>
      </c>
      <c r="W639" s="259">
        <v>0</v>
      </c>
      <c r="X639" s="259">
        <v>0</v>
      </c>
      <c r="Y639" s="259">
        <v>0</v>
      </c>
      <c r="Z639" s="259">
        <v>0</v>
      </c>
      <c r="AA639" s="259">
        <v>0</v>
      </c>
      <c r="AB639" s="259">
        <v>0</v>
      </c>
      <c r="AC639" s="259">
        <v>0</v>
      </c>
      <c r="AD639" s="259">
        <v>0</v>
      </c>
      <c r="AE639" s="262">
        <v>0</v>
      </c>
      <c r="AF639" s="258">
        <v>551.25115848007408</v>
      </c>
      <c r="AG639" s="259">
        <v>0</v>
      </c>
      <c r="AH639" s="259">
        <v>0</v>
      </c>
      <c r="AI639" s="259">
        <v>0</v>
      </c>
      <c r="AJ639" s="259">
        <v>551.25115848007408</v>
      </c>
      <c r="AK639" s="259">
        <v>0</v>
      </c>
      <c r="AL639" s="259">
        <v>0</v>
      </c>
      <c r="AM639" s="259">
        <v>551.25115848007408</v>
      </c>
      <c r="AN639" s="259">
        <v>551.25115848007408</v>
      </c>
      <c r="AO639" s="262">
        <v>0</v>
      </c>
      <c r="AP639" s="247"/>
      <c r="AQ639" s="263">
        <v>0</v>
      </c>
      <c r="AR639" s="264">
        <v>0</v>
      </c>
      <c r="AS639" s="264">
        <v>0</v>
      </c>
      <c r="AT639" s="264">
        <v>0</v>
      </c>
      <c r="AU639" s="264">
        <v>0</v>
      </c>
      <c r="AV639" s="264">
        <v>0</v>
      </c>
      <c r="AW639" s="264">
        <v>0</v>
      </c>
      <c r="AX639" s="264">
        <v>0</v>
      </c>
      <c r="AY639" s="264">
        <v>0</v>
      </c>
      <c r="AZ639" s="264">
        <v>0</v>
      </c>
      <c r="BA639" s="264">
        <v>0</v>
      </c>
      <c r="BB639" s="265">
        <v>0</v>
      </c>
    </row>
    <row r="640" spans="2:54" s="213" customFormat="1" ht="13.15" customHeight="1" x14ac:dyDescent="0.2">
      <c r="B640" s="251" t="s">
        <v>1803</v>
      </c>
      <c r="C640" s="252"/>
      <c r="D640" s="253"/>
      <c r="E640" s="254" t="s">
        <v>1848</v>
      </c>
      <c r="F640" s="252"/>
      <c r="G640" s="252"/>
      <c r="H640" s="255" t="s">
        <v>1849</v>
      </c>
      <c r="I640" s="256">
        <v>39926</v>
      </c>
      <c r="J640" s="257">
        <v>7</v>
      </c>
      <c r="K640" s="258">
        <v>551.25115848007408</v>
      </c>
      <c r="L640" s="259">
        <v>0</v>
      </c>
      <c r="M640" s="259">
        <v>0</v>
      </c>
      <c r="N640" s="259">
        <v>0</v>
      </c>
      <c r="O640" s="259">
        <v>551.25115848007408</v>
      </c>
      <c r="P640" s="259">
        <v>0</v>
      </c>
      <c r="Q640" s="259">
        <v>0</v>
      </c>
      <c r="R640" s="259">
        <v>551.25115848007408</v>
      </c>
      <c r="S640" s="259">
        <v>551.25115848007408</v>
      </c>
      <c r="T640" s="260">
        <v>0</v>
      </c>
      <c r="U640" s="261">
        <v>0</v>
      </c>
      <c r="V640" s="259">
        <v>0</v>
      </c>
      <c r="W640" s="259">
        <v>0</v>
      </c>
      <c r="X640" s="259">
        <v>0</v>
      </c>
      <c r="Y640" s="259">
        <v>0</v>
      </c>
      <c r="Z640" s="259">
        <v>0</v>
      </c>
      <c r="AA640" s="259">
        <v>0</v>
      </c>
      <c r="AB640" s="259">
        <v>0</v>
      </c>
      <c r="AC640" s="259">
        <v>0</v>
      </c>
      <c r="AD640" s="259">
        <v>0</v>
      </c>
      <c r="AE640" s="262">
        <v>0</v>
      </c>
      <c r="AF640" s="258">
        <v>551.25115848007408</v>
      </c>
      <c r="AG640" s="259">
        <v>0</v>
      </c>
      <c r="AH640" s="259">
        <v>0</v>
      </c>
      <c r="AI640" s="259">
        <v>0</v>
      </c>
      <c r="AJ640" s="259">
        <v>551.25115848007408</v>
      </c>
      <c r="AK640" s="259">
        <v>0</v>
      </c>
      <c r="AL640" s="259">
        <v>0</v>
      </c>
      <c r="AM640" s="259">
        <v>551.25115848007408</v>
      </c>
      <c r="AN640" s="259">
        <v>551.25115848007408</v>
      </c>
      <c r="AO640" s="262">
        <v>0</v>
      </c>
      <c r="AP640" s="247"/>
      <c r="AQ640" s="263">
        <v>0</v>
      </c>
      <c r="AR640" s="264">
        <v>0</v>
      </c>
      <c r="AS640" s="264">
        <v>0</v>
      </c>
      <c r="AT640" s="264">
        <v>0</v>
      </c>
      <c r="AU640" s="264">
        <v>0</v>
      </c>
      <c r="AV640" s="264">
        <v>0</v>
      </c>
      <c r="AW640" s="264">
        <v>0</v>
      </c>
      <c r="AX640" s="264">
        <v>0</v>
      </c>
      <c r="AY640" s="264">
        <v>0</v>
      </c>
      <c r="AZ640" s="264">
        <v>0</v>
      </c>
      <c r="BA640" s="264">
        <v>0</v>
      </c>
      <c r="BB640" s="265">
        <v>0</v>
      </c>
    </row>
    <row r="641" spans="2:54" s="213" customFormat="1" ht="13.15" customHeight="1" x14ac:dyDescent="0.2">
      <c r="B641" s="251" t="s">
        <v>1803</v>
      </c>
      <c r="C641" s="252"/>
      <c r="D641" s="253"/>
      <c r="E641" s="254" t="s">
        <v>1850</v>
      </c>
      <c r="F641" s="252"/>
      <c r="G641" s="252"/>
      <c r="H641" s="255" t="s">
        <v>1851</v>
      </c>
      <c r="I641" s="256">
        <v>40750</v>
      </c>
      <c r="J641" s="257">
        <v>7</v>
      </c>
      <c r="K641" s="258">
        <v>550.48076923076928</v>
      </c>
      <c r="L641" s="259">
        <v>0</v>
      </c>
      <c r="M641" s="259">
        <v>0</v>
      </c>
      <c r="N641" s="259">
        <v>0</v>
      </c>
      <c r="O641" s="259">
        <v>550.48076923076928</v>
      </c>
      <c r="P641" s="259">
        <v>0</v>
      </c>
      <c r="Q641" s="259">
        <v>0</v>
      </c>
      <c r="R641" s="259">
        <v>550.48076923076928</v>
      </c>
      <c r="S641" s="259">
        <v>334.17316242993957</v>
      </c>
      <c r="T641" s="260">
        <v>216.30760680082972</v>
      </c>
      <c r="U641" s="261">
        <v>-550.48076923076928</v>
      </c>
      <c r="V641" s="259">
        <v>0</v>
      </c>
      <c r="W641" s="259">
        <v>0</v>
      </c>
      <c r="X641" s="259">
        <v>0</v>
      </c>
      <c r="Y641" s="259">
        <v>-550.48076923076928</v>
      </c>
      <c r="Z641" s="259">
        <v>0</v>
      </c>
      <c r="AA641" s="259">
        <v>0</v>
      </c>
      <c r="AB641" s="259">
        <v>-550.48076923076928</v>
      </c>
      <c r="AC641" s="259">
        <v>0</v>
      </c>
      <c r="AD641" s="259">
        <v>-334.17316242993957</v>
      </c>
      <c r="AE641" s="262">
        <v>-216.30760680082972</v>
      </c>
      <c r="AF641" s="258">
        <v>0</v>
      </c>
      <c r="AG641" s="259">
        <v>0</v>
      </c>
      <c r="AH641" s="259">
        <v>0</v>
      </c>
      <c r="AI641" s="259">
        <v>0</v>
      </c>
      <c r="AJ641" s="259">
        <v>0</v>
      </c>
      <c r="AK641" s="259">
        <v>0</v>
      </c>
      <c r="AL641" s="259">
        <v>0</v>
      </c>
      <c r="AM641" s="259">
        <v>0</v>
      </c>
      <c r="AN641" s="259">
        <v>0</v>
      </c>
      <c r="AO641" s="262">
        <v>0</v>
      </c>
      <c r="AP641" s="247"/>
      <c r="AQ641" s="263">
        <v>0</v>
      </c>
      <c r="AR641" s="264">
        <v>0</v>
      </c>
      <c r="AS641" s="264">
        <v>0</v>
      </c>
      <c r="AT641" s="264">
        <v>0</v>
      </c>
      <c r="AU641" s="264">
        <v>0</v>
      </c>
      <c r="AV641" s="264">
        <v>0</v>
      </c>
      <c r="AW641" s="264">
        <v>0</v>
      </c>
      <c r="AX641" s="264">
        <v>0</v>
      </c>
      <c r="AY641" s="264">
        <v>0</v>
      </c>
      <c r="AZ641" s="264">
        <v>0</v>
      </c>
      <c r="BA641" s="264">
        <v>0</v>
      </c>
      <c r="BB641" s="265">
        <v>0</v>
      </c>
    </row>
    <row r="642" spans="2:54" s="213" customFormat="1" ht="13.15" customHeight="1" x14ac:dyDescent="0.2">
      <c r="B642" s="251" t="s">
        <v>1798</v>
      </c>
      <c r="C642" s="252"/>
      <c r="D642" s="253"/>
      <c r="E642" s="254" t="s">
        <v>1852</v>
      </c>
      <c r="F642" s="252"/>
      <c r="G642" s="252"/>
      <c r="H642" s="255" t="s">
        <v>1853</v>
      </c>
      <c r="I642" s="256">
        <v>40872</v>
      </c>
      <c r="J642" s="257">
        <v>7</v>
      </c>
      <c r="K642" s="258">
        <v>19963.696130676552</v>
      </c>
      <c r="L642" s="259">
        <v>17273.117469879518</v>
      </c>
      <c r="M642" s="259">
        <v>0</v>
      </c>
      <c r="N642" s="259">
        <v>0</v>
      </c>
      <c r="O642" s="259">
        <v>2690.5786607970331</v>
      </c>
      <c r="P642" s="259">
        <v>0</v>
      </c>
      <c r="Q642" s="259">
        <v>0</v>
      </c>
      <c r="R642" s="259">
        <v>2690.5786607970331</v>
      </c>
      <c r="S642" s="259">
        <v>512.43584764838738</v>
      </c>
      <c r="T642" s="260">
        <v>2178.1428131486455</v>
      </c>
      <c r="U642" s="261">
        <v>0</v>
      </c>
      <c r="V642" s="259">
        <v>0</v>
      </c>
      <c r="W642" s="259">
        <v>0</v>
      </c>
      <c r="X642" s="259">
        <v>0</v>
      </c>
      <c r="Y642" s="259">
        <v>0</v>
      </c>
      <c r="Z642" s="259">
        <v>0</v>
      </c>
      <c r="AA642" s="259">
        <v>0</v>
      </c>
      <c r="AB642" s="259">
        <v>0</v>
      </c>
      <c r="AC642" s="259">
        <v>2851.9565900966504</v>
      </c>
      <c r="AD642" s="259">
        <v>-2851.9565900966504</v>
      </c>
      <c r="AE642" s="262">
        <v>2851.9565900966504</v>
      </c>
      <c r="AF642" s="258">
        <v>19963.696130676552</v>
      </c>
      <c r="AG642" s="259">
        <v>17273.117469879518</v>
      </c>
      <c r="AH642" s="259">
        <v>0</v>
      </c>
      <c r="AI642" s="259">
        <v>0</v>
      </c>
      <c r="AJ642" s="259">
        <v>2690.5786607970331</v>
      </c>
      <c r="AK642" s="259">
        <v>0</v>
      </c>
      <c r="AL642" s="259">
        <v>0</v>
      </c>
      <c r="AM642" s="259">
        <v>2690.5786607970331</v>
      </c>
      <c r="AN642" s="259">
        <v>-2339.5207424482633</v>
      </c>
      <c r="AO642" s="262">
        <v>5030.0994032452963</v>
      </c>
      <c r="AP642" s="247"/>
      <c r="AQ642" s="263">
        <v>5030.0994031949949</v>
      </c>
      <c r="AR642" s="264">
        <v>0</v>
      </c>
      <c r="AS642" s="264">
        <v>0</v>
      </c>
      <c r="AT642" s="264">
        <v>0</v>
      </c>
      <c r="AU642" s="264">
        <v>0</v>
      </c>
      <c r="AV642" s="264">
        <v>0</v>
      </c>
      <c r="AW642" s="264">
        <v>0</v>
      </c>
      <c r="AX642" s="264">
        <v>0</v>
      </c>
      <c r="AY642" s="264">
        <v>0</v>
      </c>
      <c r="AZ642" s="264">
        <v>0</v>
      </c>
      <c r="BA642" s="264">
        <v>0</v>
      </c>
      <c r="BB642" s="265">
        <v>0</v>
      </c>
    </row>
    <row r="643" spans="2:54" s="213" customFormat="1" ht="13.15" customHeight="1" x14ac:dyDescent="0.2">
      <c r="B643" s="251" t="s">
        <v>1798</v>
      </c>
      <c r="C643" s="252"/>
      <c r="D643" s="253"/>
      <c r="E643" s="254" t="s">
        <v>1854</v>
      </c>
      <c r="F643" s="252"/>
      <c r="G643" s="252"/>
      <c r="H643" s="255" t="s">
        <v>1855</v>
      </c>
      <c r="I643" s="256">
        <v>41759</v>
      </c>
      <c r="J643" s="257">
        <v>7</v>
      </c>
      <c r="K643" s="258">
        <v>1552.458873957368</v>
      </c>
      <c r="L643" s="259">
        <v>0</v>
      </c>
      <c r="M643" s="259">
        <v>0</v>
      </c>
      <c r="N643" s="259">
        <v>0</v>
      </c>
      <c r="O643" s="259">
        <v>1552.458873957368</v>
      </c>
      <c r="P643" s="259">
        <v>0</v>
      </c>
      <c r="Q643" s="259">
        <v>0</v>
      </c>
      <c r="R643" s="259">
        <v>1552.458873957368</v>
      </c>
      <c r="S643" s="259">
        <v>443.55967827353368</v>
      </c>
      <c r="T643" s="260">
        <v>1108.8991956838345</v>
      </c>
      <c r="U643" s="261">
        <v>0</v>
      </c>
      <c r="V643" s="259">
        <v>0</v>
      </c>
      <c r="W643" s="259">
        <v>0</v>
      </c>
      <c r="X643" s="259">
        <v>0</v>
      </c>
      <c r="Y643" s="259">
        <v>0</v>
      </c>
      <c r="Z643" s="259">
        <v>0</v>
      </c>
      <c r="AA643" s="259">
        <v>0</v>
      </c>
      <c r="AB643" s="259">
        <v>0</v>
      </c>
      <c r="AC643" s="259">
        <v>221.77983913676687</v>
      </c>
      <c r="AD643" s="259">
        <v>-221.77983913676687</v>
      </c>
      <c r="AE643" s="262">
        <v>221.77983913676687</v>
      </c>
      <c r="AF643" s="258">
        <v>1552.458873957368</v>
      </c>
      <c r="AG643" s="259">
        <v>0</v>
      </c>
      <c r="AH643" s="259">
        <v>0</v>
      </c>
      <c r="AI643" s="259">
        <v>0</v>
      </c>
      <c r="AJ643" s="259">
        <v>1552.458873957368</v>
      </c>
      <c r="AK643" s="259">
        <v>0</v>
      </c>
      <c r="AL643" s="259">
        <v>0</v>
      </c>
      <c r="AM643" s="259">
        <v>1552.458873957368</v>
      </c>
      <c r="AN643" s="259">
        <v>221.77983913676681</v>
      </c>
      <c r="AO643" s="262">
        <v>1330.6790348206011</v>
      </c>
      <c r="AP643" s="247"/>
      <c r="AQ643" s="263">
        <v>186.37731297542433</v>
      </c>
      <c r="AR643" s="264">
        <v>0</v>
      </c>
      <c r="AS643" s="264">
        <v>110.52092664573385</v>
      </c>
      <c r="AT643" s="264">
        <v>0</v>
      </c>
      <c r="AU643" s="264">
        <v>0</v>
      </c>
      <c r="AV643" s="264">
        <v>0</v>
      </c>
      <c r="AW643" s="264">
        <v>0</v>
      </c>
      <c r="AX643" s="264">
        <v>0</v>
      </c>
      <c r="AY643" s="264">
        <v>0</v>
      </c>
      <c r="AZ643" s="264">
        <v>0</v>
      </c>
      <c r="BA643" s="264">
        <v>950.6965578589585</v>
      </c>
      <c r="BB643" s="265">
        <v>83.084237327177689</v>
      </c>
    </row>
    <row r="644" spans="2:54" s="213" customFormat="1" ht="13.15" customHeight="1" x14ac:dyDescent="0.2">
      <c r="B644" s="251" t="s">
        <v>1438</v>
      </c>
      <c r="C644" s="252"/>
      <c r="D644" s="253"/>
      <c r="E644" s="254" t="s">
        <v>1856</v>
      </c>
      <c r="F644" s="252"/>
      <c r="G644" s="252"/>
      <c r="H644" s="255" t="s">
        <v>1857</v>
      </c>
      <c r="I644" s="256">
        <v>34669</v>
      </c>
      <c r="J644" s="257">
        <v>16</v>
      </c>
      <c r="K644" s="258">
        <v>7237.6042632066728</v>
      </c>
      <c r="L644" s="259">
        <v>0</v>
      </c>
      <c r="M644" s="259">
        <v>0</v>
      </c>
      <c r="N644" s="259">
        <v>0</v>
      </c>
      <c r="O644" s="259">
        <v>7237.6042632066728</v>
      </c>
      <c r="P644" s="259">
        <v>0</v>
      </c>
      <c r="Q644" s="259">
        <v>0</v>
      </c>
      <c r="R644" s="259">
        <v>7237.6042632066728</v>
      </c>
      <c r="S644" s="259">
        <v>7237.6042632066728</v>
      </c>
      <c r="T644" s="260">
        <v>0</v>
      </c>
      <c r="U644" s="261">
        <v>0</v>
      </c>
      <c r="V644" s="259">
        <v>0</v>
      </c>
      <c r="W644" s="259">
        <v>0</v>
      </c>
      <c r="X644" s="259">
        <v>0</v>
      </c>
      <c r="Y644" s="259">
        <v>0</v>
      </c>
      <c r="Z644" s="259">
        <v>0</v>
      </c>
      <c r="AA644" s="259">
        <v>0</v>
      </c>
      <c r="AB644" s="259">
        <v>0</v>
      </c>
      <c r="AC644" s="259">
        <v>0</v>
      </c>
      <c r="AD644" s="259">
        <v>0</v>
      </c>
      <c r="AE644" s="262">
        <v>0</v>
      </c>
      <c r="AF644" s="258">
        <v>7237.6042632066728</v>
      </c>
      <c r="AG644" s="259">
        <v>0</v>
      </c>
      <c r="AH644" s="259">
        <v>0</v>
      </c>
      <c r="AI644" s="259">
        <v>0</v>
      </c>
      <c r="AJ644" s="259">
        <v>7237.6042632066728</v>
      </c>
      <c r="AK644" s="259">
        <v>0</v>
      </c>
      <c r="AL644" s="259">
        <v>0</v>
      </c>
      <c r="AM644" s="259">
        <v>7237.6042632066728</v>
      </c>
      <c r="AN644" s="259">
        <v>7237.6042632066728</v>
      </c>
      <c r="AO644" s="262">
        <v>0</v>
      </c>
      <c r="AP644" s="247"/>
      <c r="AQ644" s="263">
        <v>0</v>
      </c>
      <c r="AR644" s="264">
        <v>0</v>
      </c>
      <c r="AS644" s="264">
        <v>0</v>
      </c>
      <c r="AT644" s="264">
        <v>0</v>
      </c>
      <c r="AU644" s="264">
        <v>0</v>
      </c>
      <c r="AV644" s="264">
        <v>0</v>
      </c>
      <c r="AW644" s="264">
        <v>0</v>
      </c>
      <c r="AX644" s="264">
        <v>0</v>
      </c>
      <c r="AY644" s="264">
        <v>0</v>
      </c>
      <c r="AZ644" s="264">
        <v>0</v>
      </c>
      <c r="BA644" s="264">
        <v>0</v>
      </c>
      <c r="BB644" s="265">
        <v>0</v>
      </c>
    </row>
    <row r="645" spans="2:54" s="213" customFormat="1" ht="13.15" customHeight="1" x14ac:dyDescent="0.2">
      <c r="B645" s="251" t="s">
        <v>718</v>
      </c>
      <c r="C645" s="252"/>
      <c r="D645" s="253"/>
      <c r="E645" s="254" t="s">
        <v>1858</v>
      </c>
      <c r="F645" s="252"/>
      <c r="G645" s="252"/>
      <c r="H645" s="255" t="s">
        <v>1859</v>
      </c>
      <c r="I645" s="256">
        <v>34669</v>
      </c>
      <c r="J645" s="257">
        <v>10</v>
      </c>
      <c r="K645" s="258">
        <v>11994.033827618165</v>
      </c>
      <c r="L645" s="259">
        <v>0</v>
      </c>
      <c r="M645" s="259">
        <v>0</v>
      </c>
      <c r="N645" s="259">
        <v>0</v>
      </c>
      <c r="O645" s="259">
        <v>11994.033827618165</v>
      </c>
      <c r="P645" s="259">
        <v>0</v>
      </c>
      <c r="Q645" s="259">
        <v>0</v>
      </c>
      <c r="R645" s="259">
        <v>11994.033827618165</v>
      </c>
      <c r="S645" s="259">
        <v>11994.033827618165</v>
      </c>
      <c r="T645" s="260">
        <v>0</v>
      </c>
      <c r="U645" s="261">
        <v>0</v>
      </c>
      <c r="V645" s="259">
        <v>0</v>
      </c>
      <c r="W645" s="259">
        <v>0</v>
      </c>
      <c r="X645" s="259">
        <v>0</v>
      </c>
      <c r="Y645" s="259">
        <v>0</v>
      </c>
      <c r="Z645" s="259">
        <v>0</v>
      </c>
      <c r="AA645" s="259">
        <v>0</v>
      </c>
      <c r="AB645" s="259">
        <v>0</v>
      </c>
      <c r="AC645" s="259">
        <v>0</v>
      </c>
      <c r="AD645" s="259">
        <v>0</v>
      </c>
      <c r="AE645" s="262">
        <v>0</v>
      </c>
      <c r="AF645" s="258">
        <v>11994.033827618165</v>
      </c>
      <c r="AG645" s="259">
        <v>0</v>
      </c>
      <c r="AH645" s="259">
        <v>0</v>
      </c>
      <c r="AI645" s="259">
        <v>0</v>
      </c>
      <c r="AJ645" s="259">
        <v>11994.033827618165</v>
      </c>
      <c r="AK645" s="259">
        <v>0</v>
      </c>
      <c r="AL645" s="259">
        <v>0</v>
      </c>
      <c r="AM645" s="259">
        <v>11994.033827618165</v>
      </c>
      <c r="AN645" s="259">
        <v>11994.033827618165</v>
      </c>
      <c r="AO645" s="262">
        <v>0</v>
      </c>
      <c r="AP645" s="247"/>
      <c r="AQ645" s="263">
        <v>0</v>
      </c>
      <c r="AR645" s="264">
        <v>0</v>
      </c>
      <c r="AS645" s="264">
        <v>0</v>
      </c>
      <c r="AT645" s="264">
        <v>0</v>
      </c>
      <c r="AU645" s="264">
        <v>0</v>
      </c>
      <c r="AV645" s="264">
        <v>0</v>
      </c>
      <c r="AW645" s="264">
        <v>0</v>
      </c>
      <c r="AX645" s="264">
        <v>0</v>
      </c>
      <c r="AY645" s="264">
        <v>0</v>
      </c>
      <c r="AZ645" s="264">
        <v>0</v>
      </c>
      <c r="BA645" s="264">
        <v>0</v>
      </c>
      <c r="BB645" s="265">
        <v>0</v>
      </c>
    </row>
    <row r="646" spans="2:54" s="213" customFormat="1" ht="13.15" customHeight="1" x14ac:dyDescent="0.2">
      <c r="B646" s="251" t="s">
        <v>718</v>
      </c>
      <c r="C646" s="252"/>
      <c r="D646" s="253"/>
      <c r="E646" s="254" t="s">
        <v>1858</v>
      </c>
      <c r="F646" s="252"/>
      <c r="G646" s="252"/>
      <c r="H646" s="255" t="s">
        <v>1860</v>
      </c>
      <c r="I646" s="256">
        <v>34700</v>
      </c>
      <c r="J646" s="257">
        <v>10</v>
      </c>
      <c r="K646" s="258">
        <v>9389.1913809082489</v>
      </c>
      <c r="L646" s="259">
        <v>0</v>
      </c>
      <c r="M646" s="259">
        <v>0</v>
      </c>
      <c r="N646" s="259">
        <v>0</v>
      </c>
      <c r="O646" s="259">
        <v>9389.1913809082489</v>
      </c>
      <c r="P646" s="259">
        <v>0</v>
      </c>
      <c r="Q646" s="259">
        <v>0</v>
      </c>
      <c r="R646" s="259">
        <v>9389.1913809082489</v>
      </c>
      <c r="S646" s="259">
        <v>9389.1913809082489</v>
      </c>
      <c r="T646" s="260">
        <v>0</v>
      </c>
      <c r="U646" s="261">
        <v>0</v>
      </c>
      <c r="V646" s="259">
        <v>0</v>
      </c>
      <c r="W646" s="259">
        <v>0</v>
      </c>
      <c r="X646" s="259">
        <v>0</v>
      </c>
      <c r="Y646" s="259">
        <v>0</v>
      </c>
      <c r="Z646" s="259">
        <v>0</v>
      </c>
      <c r="AA646" s="259">
        <v>0</v>
      </c>
      <c r="AB646" s="259">
        <v>0</v>
      </c>
      <c r="AC646" s="259">
        <v>0</v>
      </c>
      <c r="AD646" s="259">
        <v>0</v>
      </c>
      <c r="AE646" s="262">
        <v>0</v>
      </c>
      <c r="AF646" s="258">
        <v>9389.1913809082489</v>
      </c>
      <c r="AG646" s="259">
        <v>0</v>
      </c>
      <c r="AH646" s="259">
        <v>0</v>
      </c>
      <c r="AI646" s="259">
        <v>0</v>
      </c>
      <c r="AJ646" s="259">
        <v>9389.1913809082489</v>
      </c>
      <c r="AK646" s="259">
        <v>0</v>
      </c>
      <c r="AL646" s="259">
        <v>0</v>
      </c>
      <c r="AM646" s="259">
        <v>9389.1913809082489</v>
      </c>
      <c r="AN646" s="259">
        <v>9389.1913809082489</v>
      </c>
      <c r="AO646" s="262">
        <v>0</v>
      </c>
      <c r="AP646" s="247"/>
      <c r="AQ646" s="263">
        <v>0</v>
      </c>
      <c r="AR646" s="264">
        <v>0</v>
      </c>
      <c r="AS646" s="264">
        <v>0</v>
      </c>
      <c r="AT646" s="264">
        <v>0</v>
      </c>
      <c r="AU646" s="264">
        <v>0</v>
      </c>
      <c r="AV646" s="264">
        <v>0</v>
      </c>
      <c r="AW646" s="264">
        <v>0</v>
      </c>
      <c r="AX646" s="264">
        <v>0</v>
      </c>
      <c r="AY646" s="264">
        <v>0</v>
      </c>
      <c r="AZ646" s="264">
        <v>0</v>
      </c>
      <c r="BA646" s="264">
        <v>0</v>
      </c>
      <c r="BB646" s="265">
        <v>0</v>
      </c>
    </row>
    <row r="647" spans="2:54" s="213" customFormat="1" ht="13.15" customHeight="1" x14ac:dyDescent="0.2">
      <c r="B647" s="251" t="s">
        <v>718</v>
      </c>
      <c r="C647" s="252"/>
      <c r="D647" s="253"/>
      <c r="E647" s="254" t="s">
        <v>1861</v>
      </c>
      <c r="F647" s="252"/>
      <c r="G647" s="252"/>
      <c r="H647" s="255" t="s">
        <v>1862</v>
      </c>
      <c r="I647" s="256">
        <v>35004</v>
      </c>
      <c r="J647" s="257">
        <v>10</v>
      </c>
      <c r="K647" s="258">
        <v>2140.7263670064876</v>
      </c>
      <c r="L647" s="259">
        <v>0</v>
      </c>
      <c r="M647" s="259">
        <v>0</v>
      </c>
      <c r="N647" s="259">
        <v>0</v>
      </c>
      <c r="O647" s="259">
        <v>2140.7263670064876</v>
      </c>
      <c r="P647" s="259">
        <v>0</v>
      </c>
      <c r="Q647" s="259">
        <v>0</v>
      </c>
      <c r="R647" s="259">
        <v>2140.7263670064876</v>
      </c>
      <c r="S647" s="259">
        <v>2140.7263670064876</v>
      </c>
      <c r="T647" s="260">
        <v>0</v>
      </c>
      <c r="U647" s="261">
        <v>0</v>
      </c>
      <c r="V647" s="259">
        <v>0</v>
      </c>
      <c r="W647" s="259">
        <v>0</v>
      </c>
      <c r="X647" s="259">
        <v>0</v>
      </c>
      <c r="Y647" s="259">
        <v>0</v>
      </c>
      <c r="Z647" s="259">
        <v>0</v>
      </c>
      <c r="AA647" s="259">
        <v>0</v>
      </c>
      <c r="AB647" s="259">
        <v>0</v>
      </c>
      <c r="AC647" s="259">
        <v>0</v>
      </c>
      <c r="AD647" s="259">
        <v>0</v>
      </c>
      <c r="AE647" s="262">
        <v>0</v>
      </c>
      <c r="AF647" s="258">
        <v>2140.7263670064876</v>
      </c>
      <c r="AG647" s="259">
        <v>0</v>
      </c>
      <c r="AH647" s="259">
        <v>0</v>
      </c>
      <c r="AI647" s="259">
        <v>0</v>
      </c>
      <c r="AJ647" s="259">
        <v>2140.7263670064876</v>
      </c>
      <c r="AK647" s="259">
        <v>0</v>
      </c>
      <c r="AL647" s="259">
        <v>0</v>
      </c>
      <c r="AM647" s="259">
        <v>2140.7263670064876</v>
      </c>
      <c r="AN647" s="259">
        <v>2140.7263670064876</v>
      </c>
      <c r="AO647" s="262">
        <v>0</v>
      </c>
      <c r="AP647" s="247"/>
      <c r="AQ647" s="263">
        <v>0</v>
      </c>
      <c r="AR647" s="264">
        <v>0</v>
      </c>
      <c r="AS647" s="264">
        <v>0</v>
      </c>
      <c r="AT647" s="264">
        <v>0</v>
      </c>
      <c r="AU647" s="264">
        <v>0</v>
      </c>
      <c r="AV647" s="264">
        <v>0</v>
      </c>
      <c r="AW647" s="264">
        <v>0</v>
      </c>
      <c r="AX647" s="264">
        <v>0</v>
      </c>
      <c r="AY647" s="264">
        <v>0</v>
      </c>
      <c r="AZ647" s="264">
        <v>0</v>
      </c>
      <c r="BA647" s="264">
        <v>0</v>
      </c>
      <c r="BB647" s="265">
        <v>0</v>
      </c>
    </row>
    <row r="648" spans="2:54" s="213" customFormat="1" ht="13.15" customHeight="1" x14ac:dyDescent="0.2">
      <c r="B648" s="251" t="s">
        <v>718</v>
      </c>
      <c r="C648" s="252"/>
      <c r="D648" s="253"/>
      <c r="E648" s="254" t="s">
        <v>1863</v>
      </c>
      <c r="F648" s="252"/>
      <c r="G648" s="252"/>
      <c r="H648" s="255" t="s">
        <v>1864</v>
      </c>
      <c r="I648" s="256">
        <v>35247</v>
      </c>
      <c r="J648" s="257">
        <v>10</v>
      </c>
      <c r="K648" s="258">
        <v>3732.3331788693235</v>
      </c>
      <c r="L648" s="259">
        <v>0</v>
      </c>
      <c r="M648" s="259">
        <v>0</v>
      </c>
      <c r="N648" s="259">
        <v>0</v>
      </c>
      <c r="O648" s="259">
        <v>3732.3331788693235</v>
      </c>
      <c r="P648" s="259">
        <v>0</v>
      </c>
      <c r="Q648" s="259">
        <v>0</v>
      </c>
      <c r="R648" s="259">
        <v>3732.3331788693235</v>
      </c>
      <c r="S648" s="259">
        <v>3732.3331788693235</v>
      </c>
      <c r="T648" s="260">
        <v>0</v>
      </c>
      <c r="U648" s="261">
        <v>0</v>
      </c>
      <c r="V648" s="259">
        <v>0</v>
      </c>
      <c r="W648" s="259">
        <v>0</v>
      </c>
      <c r="X648" s="259">
        <v>0</v>
      </c>
      <c r="Y648" s="259">
        <v>0</v>
      </c>
      <c r="Z648" s="259">
        <v>0</v>
      </c>
      <c r="AA648" s="259">
        <v>0</v>
      </c>
      <c r="AB648" s="259">
        <v>0</v>
      </c>
      <c r="AC648" s="259">
        <v>0</v>
      </c>
      <c r="AD648" s="259">
        <v>0</v>
      </c>
      <c r="AE648" s="262">
        <v>0</v>
      </c>
      <c r="AF648" s="258">
        <v>3732.3331788693235</v>
      </c>
      <c r="AG648" s="259">
        <v>0</v>
      </c>
      <c r="AH648" s="259">
        <v>0</v>
      </c>
      <c r="AI648" s="259">
        <v>0</v>
      </c>
      <c r="AJ648" s="259">
        <v>3732.3331788693235</v>
      </c>
      <c r="AK648" s="259">
        <v>0</v>
      </c>
      <c r="AL648" s="259">
        <v>0</v>
      </c>
      <c r="AM648" s="259">
        <v>3732.3331788693235</v>
      </c>
      <c r="AN648" s="259">
        <v>3732.3331788693235</v>
      </c>
      <c r="AO648" s="262">
        <v>0</v>
      </c>
      <c r="AP648" s="247"/>
      <c r="AQ648" s="263">
        <v>0</v>
      </c>
      <c r="AR648" s="264">
        <v>0</v>
      </c>
      <c r="AS648" s="264">
        <v>0</v>
      </c>
      <c r="AT648" s="264">
        <v>0</v>
      </c>
      <c r="AU648" s="264">
        <v>0</v>
      </c>
      <c r="AV648" s="264">
        <v>0</v>
      </c>
      <c r="AW648" s="264">
        <v>0</v>
      </c>
      <c r="AX648" s="264">
        <v>0</v>
      </c>
      <c r="AY648" s="264">
        <v>0</v>
      </c>
      <c r="AZ648" s="264">
        <v>0</v>
      </c>
      <c r="BA648" s="264">
        <v>0</v>
      </c>
      <c r="BB648" s="265">
        <v>0</v>
      </c>
    </row>
    <row r="649" spans="2:54" s="213" customFormat="1" ht="13.15" customHeight="1" x14ac:dyDescent="0.2">
      <c r="B649" s="251" t="s">
        <v>1865</v>
      </c>
      <c r="C649" s="252"/>
      <c r="D649" s="253"/>
      <c r="E649" s="254" t="s">
        <v>1866</v>
      </c>
      <c r="F649" s="252"/>
      <c r="G649" s="252"/>
      <c r="H649" s="255" t="s">
        <v>1867</v>
      </c>
      <c r="I649" s="256">
        <v>37226</v>
      </c>
      <c r="J649" s="257">
        <v>7</v>
      </c>
      <c r="K649" s="258">
        <v>0</v>
      </c>
      <c r="L649" s="259">
        <v>0</v>
      </c>
      <c r="M649" s="259">
        <v>0</v>
      </c>
      <c r="N649" s="259">
        <v>0</v>
      </c>
      <c r="O649" s="259">
        <v>0</v>
      </c>
      <c r="P649" s="259">
        <v>0</v>
      </c>
      <c r="Q649" s="259">
        <v>0</v>
      </c>
      <c r="R649" s="259">
        <v>0</v>
      </c>
      <c r="S649" s="259">
        <v>0</v>
      </c>
      <c r="T649" s="260">
        <v>0</v>
      </c>
      <c r="U649" s="261">
        <v>0</v>
      </c>
      <c r="V649" s="259">
        <v>0</v>
      </c>
      <c r="W649" s="259">
        <v>0</v>
      </c>
      <c r="X649" s="259">
        <v>0</v>
      </c>
      <c r="Y649" s="259">
        <v>0</v>
      </c>
      <c r="Z649" s="259">
        <v>0</v>
      </c>
      <c r="AA649" s="259">
        <v>0</v>
      </c>
      <c r="AB649" s="259">
        <v>0</v>
      </c>
      <c r="AC649" s="259">
        <v>0</v>
      </c>
      <c r="AD649" s="259">
        <v>0</v>
      </c>
      <c r="AE649" s="262">
        <v>0</v>
      </c>
      <c r="AF649" s="258">
        <v>0</v>
      </c>
      <c r="AG649" s="259">
        <v>0</v>
      </c>
      <c r="AH649" s="259">
        <v>0</v>
      </c>
      <c r="AI649" s="259">
        <v>0</v>
      </c>
      <c r="AJ649" s="259">
        <v>0</v>
      </c>
      <c r="AK649" s="259">
        <v>0</v>
      </c>
      <c r="AL649" s="259">
        <v>0</v>
      </c>
      <c r="AM649" s="259">
        <v>0</v>
      </c>
      <c r="AN649" s="259">
        <v>0</v>
      </c>
      <c r="AO649" s="262">
        <v>0</v>
      </c>
      <c r="AP649" s="247"/>
      <c r="AQ649" s="263">
        <v>0</v>
      </c>
      <c r="AR649" s="264">
        <v>0</v>
      </c>
      <c r="AS649" s="264">
        <v>0</v>
      </c>
      <c r="AT649" s="264">
        <v>0</v>
      </c>
      <c r="AU649" s="264">
        <v>0</v>
      </c>
      <c r="AV649" s="264">
        <v>0</v>
      </c>
      <c r="AW649" s="264">
        <v>0</v>
      </c>
      <c r="AX649" s="264">
        <v>0</v>
      </c>
      <c r="AY649" s="264">
        <v>0</v>
      </c>
      <c r="AZ649" s="264">
        <v>0</v>
      </c>
      <c r="BA649" s="264">
        <v>0</v>
      </c>
      <c r="BB649" s="265">
        <v>0</v>
      </c>
    </row>
    <row r="650" spans="2:54" s="213" customFormat="1" ht="13.15" customHeight="1" x14ac:dyDescent="0.2">
      <c r="B650" s="251" t="s">
        <v>1865</v>
      </c>
      <c r="C650" s="252"/>
      <c r="D650" s="253"/>
      <c r="E650" s="254" t="s">
        <v>1868</v>
      </c>
      <c r="F650" s="252"/>
      <c r="G650" s="252"/>
      <c r="H650" s="255" t="s">
        <v>1869</v>
      </c>
      <c r="I650" s="256">
        <v>36526</v>
      </c>
      <c r="J650" s="257">
        <v>7</v>
      </c>
      <c r="K650" s="258">
        <v>523.63299351251158</v>
      </c>
      <c r="L650" s="259">
        <v>523.63299351251158</v>
      </c>
      <c r="M650" s="259">
        <v>0</v>
      </c>
      <c r="N650" s="259">
        <v>0</v>
      </c>
      <c r="O650" s="259">
        <v>0</v>
      </c>
      <c r="P650" s="259">
        <v>0</v>
      </c>
      <c r="Q650" s="259">
        <v>0</v>
      </c>
      <c r="R650" s="259">
        <v>0</v>
      </c>
      <c r="S650" s="259">
        <v>0</v>
      </c>
      <c r="T650" s="260">
        <v>0</v>
      </c>
      <c r="U650" s="261">
        <v>0</v>
      </c>
      <c r="V650" s="259">
        <v>0</v>
      </c>
      <c r="W650" s="259">
        <v>0</v>
      </c>
      <c r="X650" s="259">
        <v>0</v>
      </c>
      <c r="Y650" s="259">
        <v>0</v>
      </c>
      <c r="Z650" s="259">
        <v>0</v>
      </c>
      <c r="AA650" s="259">
        <v>0</v>
      </c>
      <c r="AB650" s="259">
        <v>0</v>
      </c>
      <c r="AC650" s="259">
        <v>0</v>
      </c>
      <c r="AD650" s="259">
        <v>0</v>
      </c>
      <c r="AE650" s="262">
        <v>0</v>
      </c>
      <c r="AF650" s="258">
        <v>523.63299351251158</v>
      </c>
      <c r="AG650" s="259">
        <v>523.63299351251158</v>
      </c>
      <c r="AH650" s="259">
        <v>0</v>
      </c>
      <c r="AI650" s="259">
        <v>0</v>
      </c>
      <c r="AJ650" s="259">
        <v>0</v>
      </c>
      <c r="AK650" s="259">
        <v>0</v>
      </c>
      <c r="AL650" s="259">
        <v>0</v>
      </c>
      <c r="AM650" s="259">
        <v>0</v>
      </c>
      <c r="AN650" s="259">
        <v>0</v>
      </c>
      <c r="AO650" s="262">
        <v>0</v>
      </c>
      <c r="AP650" s="247"/>
      <c r="AQ650" s="263">
        <v>0</v>
      </c>
      <c r="AR650" s="264">
        <v>0</v>
      </c>
      <c r="AS650" s="264">
        <v>0</v>
      </c>
      <c r="AT650" s="264">
        <v>0</v>
      </c>
      <c r="AU650" s="264">
        <v>0</v>
      </c>
      <c r="AV650" s="264">
        <v>0</v>
      </c>
      <c r="AW650" s="264">
        <v>0</v>
      </c>
      <c r="AX650" s="264">
        <v>0</v>
      </c>
      <c r="AY650" s="264">
        <v>0</v>
      </c>
      <c r="AZ650" s="264">
        <v>0</v>
      </c>
      <c r="BA650" s="264">
        <v>0</v>
      </c>
      <c r="BB650" s="265">
        <v>0</v>
      </c>
    </row>
    <row r="651" spans="2:54" s="213" customFormat="1" ht="13.15" customHeight="1" x14ac:dyDescent="0.2">
      <c r="B651" s="251" t="s">
        <v>1865</v>
      </c>
      <c r="C651" s="252"/>
      <c r="D651" s="253"/>
      <c r="E651" s="254" t="s">
        <v>1870</v>
      </c>
      <c r="F651" s="252"/>
      <c r="G651" s="252"/>
      <c r="H651" s="255" t="s">
        <v>1871</v>
      </c>
      <c r="I651" s="256">
        <v>37226</v>
      </c>
      <c r="J651" s="257">
        <v>7</v>
      </c>
      <c r="K651" s="258">
        <v>644.40454124189068</v>
      </c>
      <c r="L651" s="259">
        <v>644.40454124189068</v>
      </c>
      <c r="M651" s="259">
        <v>0</v>
      </c>
      <c r="N651" s="259">
        <v>0</v>
      </c>
      <c r="O651" s="259">
        <v>0</v>
      </c>
      <c r="P651" s="259">
        <v>0</v>
      </c>
      <c r="Q651" s="259">
        <v>0</v>
      </c>
      <c r="R651" s="259">
        <v>0</v>
      </c>
      <c r="S651" s="259">
        <v>0</v>
      </c>
      <c r="T651" s="260">
        <v>0</v>
      </c>
      <c r="U651" s="261">
        <v>0</v>
      </c>
      <c r="V651" s="259">
        <v>0</v>
      </c>
      <c r="W651" s="259">
        <v>0</v>
      </c>
      <c r="X651" s="259">
        <v>0</v>
      </c>
      <c r="Y651" s="259">
        <v>0</v>
      </c>
      <c r="Z651" s="259">
        <v>0</v>
      </c>
      <c r="AA651" s="259">
        <v>0</v>
      </c>
      <c r="AB651" s="259">
        <v>0</v>
      </c>
      <c r="AC651" s="259">
        <v>0</v>
      </c>
      <c r="AD651" s="259">
        <v>0</v>
      </c>
      <c r="AE651" s="262">
        <v>0</v>
      </c>
      <c r="AF651" s="258">
        <v>644.40454124189068</v>
      </c>
      <c r="AG651" s="259">
        <v>644.40454124189068</v>
      </c>
      <c r="AH651" s="259">
        <v>0</v>
      </c>
      <c r="AI651" s="259">
        <v>0</v>
      </c>
      <c r="AJ651" s="259">
        <v>0</v>
      </c>
      <c r="AK651" s="259">
        <v>0</v>
      </c>
      <c r="AL651" s="259">
        <v>0</v>
      </c>
      <c r="AM651" s="259">
        <v>0</v>
      </c>
      <c r="AN651" s="259">
        <v>0</v>
      </c>
      <c r="AO651" s="262">
        <v>0</v>
      </c>
      <c r="AP651" s="247"/>
      <c r="AQ651" s="263">
        <v>0</v>
      </c>
      <c r="AR651" s="264">
        <v>0</v>
      </c>
      <c r="AS651" s="264">
        <v>0</v>
      </c>
      <c r="AT651" s="264">
        <v>0</v>
      </c>
      <c r="AU651" s="264">
        <v>0</v>
      </c>
      <c r="AV651" s="264">
        <v>0</v>
      </c>
      <c r="AW651" s="264">
        <v>0</v>
      </c>
      <c r="AX651" s="264">
        <v>0</v>
      </c>
      <c r="AY651" s="264">
        <v>0</v>
      </c>
      <c r="AZ651" s="264">
        <v>0</v>
      </c>
      <c r="BA651" s="264">
        <v>0</v>
      </c>
      <c r="BB651" s="265">
        <v>0</v>
      </c>
    </row>
    <row r="652" spans="2:54" s="213" customFormat="1" ht="13.15" customHeight="1" x14ac:dyDescent="0.2">
      <c r="B652" s="251" t="s">
        <v>1865</v>
      </c>
      <c r="C652" s="252"/>
      <c r="D652" s="253"/>
      <c r="E652" s="254" t="s">
        <v>1872</v>
      </c>
      <c r="F652" s="252"/>
      <c r="G652" s="252"/>
      <c r="H652" s="255" t="s">
        <v>1873</v>
      </c>
      <c r="I652" s="256">
        <v>37928</v>
      </c>
      <c r="J652" s="257">
        <v>7</v>
      </c>
      <c r="K652" s="258">
        <v>805.78081556997222</v>
      </c>
      <c r="L652" s="259">
        <v>0</v>
      </c>
      <c r="M652" s="259">
        <v>0</v>
      </c>
      <c r="N652" s="259">
        <v>0</v>
      </c>
      <c r="O652" s="259">
        <v>805.78081556997222</v>
      </c>
      <c r="P652" s="259">
        <v>0</v>
      </c>
      <c r="Q652" s="259">
        <v>0</v>
      </c>
      <c r="R652" s="259">
        <v>805.78081556997222</v>
      </c>
      <c r="S652" s="259">
        <v>805.78081556997222</v>
      </c>
      <c r="T652" s="260">
        <v>0</v>
      </c>
      <c r="U652" s="261">
        <v>0</v>
      </c>
      <c r="V652" s="259">
        <v>0</v>
      </c>
      <c r="W652" s="259">
        <v>0</v>
      </c>
      <c r="X652" s="259">
        <v>0</v>
      </c>
      <c r="Y652" s="259">
        <v>0</v>
      </c>
      <c r="Z652" s="259">
        <v>0</v>
      </c>
      <c r="AA652" s="259">
        <v>0</v>
      </c>
      <c r="AB652" s="259">
        <v>0</v>
      </c>
      <c r="AC652" s="259">
        <v>0</v>
      </c>
      <c r="AD652" s="259">
        <v>0</v>
      </c>
      <c r="AE652" s="262">
        <v>0</v>
      </c>
      <c r="AF652" s="258">
        <v>805.78081556997222</v>
      </c>
      <c r="AG652" s="259">
        <v>0</v>
      </c>
      <c r="AH652" s="259">
        <v>0</v>
      </c>
      <c r="AI652" s="259">
        <v>0</v>
      </c>
      <c r="AJ652" s="259">
        <v>805.78081556997222</v>
      </c>
      <c r="AK652" s="259">
        <v>0</v>
      </c>
      <c r="AL652" s="259">
        <v>0</v>
      </c>
      <c r="AM652" s="259">
        <v>805.78081556997222</v>
      </c>
      <c r="AN652" s="259">
        <v>805.78081556997222</v>
      </c>
      <c r="AO652" s="262">
        <v>0</v>
      </c>
      <c r="AP652" s="247"/>
      <c r="AQ652" s="263">
        <v>0</v>
      </c>
      <c r="AR652" s="264">
        <v>0</v>
      </c>
      <c r="AS652" s="264">
        <v>0</v>
      </c>
      <c r="AT652" s="264">
        <v>0</v>
      </c>
      <c r="AU652" s="264">
        <v>0</v>
      </c>
      <c r="AV652" s="264">
        <v>0</v>
      </c>
      <c r="AW652" s="264">
        <v>0</v>
      </c>
      <c r="AX652" s="264">
        <v>0</v>
      </c>
      <c r="AY652" s="264">
        <v>0</v>
      </c>
      <c r="AZ652" s="264">
        <v>0</v>
      </c>
      <c r="BA652" s="264">
        <v>0</v>
      </c>
      <c r="BB652" s="265">
        <v>0</v>
      </c>
    </row>
    <row r="653" spans="2:54" s="213" customFormat="1" ht="13.15" customHeight="1" x14ac:dyDescent="0.2">
      <c r="B653" s="251" t="s">
        <v>863</v>
      </c>
      <c r="C653" s="252"/>
      <c r="D653" s="253"/>
      <c r="E653" s="254" t="s">
        <v>1874</v>
      </c>
      <c r="F653" s="252"/>
      <c r="G653" s="252"/>
      <c r="H653" s="255" t="s">
        <v>1875</v>
      </c>
      <c r="I653" s="256">
        <v>38175</v>
      </c>
      <c r="J653" s="257">
        <v>7</v>
      </c>
      <c r="K653" s="258">
        <v>868.86005560704359</v>
      </c>
      <c r="L653" s="259">
        <v>0</v>
      </c>
      <c r="M653" s="259">
        <v>0</v>
      </c>
      <c r="N653" s="259">
        <v>0</v>
      </c>
      <c r="O653" s="259">
        <v>868.86005560704359</v>
      </c>
      <c r="P653" s="259">
        <v>0</v>
      </c>
      <c r="Q653" s="259">
        <v>0</v>
      </c>
      <c r="R653" s="259">
        <v>868.86005560704359</v>
      </c>
      <c r="S653" s="259">
        <v>868.86005560704359</v>
      </c>
      <c r="T653" s="260">
        <v>0</v>
      </c>
      <c r="U653" s="261">
        <v>0</v>
      </c>
      <c r="V653" s="259">
        <v>0</v>
      </c>
      <c r="W653" s="259">
        <v>0</v>
      </c>
      <c r="X653" s="259">
        <v>0</v>
      </c>
      <c r="Y653" s="259">
        <v>0</v>
      </c>
      <c r="Z653" s="259">
        <v>0</v>
      </c>
      <c r="AA653" s="259">
        <v>0</v>
      </c>
      <c r="AB653" s="259">
        <v>0</v>
      </c>
      <c r="AC653" s="259">
        <v>0</v>
      </c>
      <c r="AD653" s="259">
        <v>0</v>
      </c>
      <c r="AE653" s="262">
        <v>0</v>
      </c>
      <c r="AF653" s="258">
        <v>868.86005560704359</v>
      </c>
      <c r="AG653" s="259">
        <v>0</v>
      </c>
      <c r="AH653" s="259">
        <v>0</v>
      </c>
      <c r="AI653" s="259">
        <v>0</v>
      </c>
      <c r="AJ653" s="259">
        <v>868.86005560704359</v>
      </c>
      <c r="AK653" s="259">
        <v>0</v>
      </c>
      <c r="AL653" s="259">
        <v>0</v>
      </c>
      <c r="AM653" s="259">
        <v>868.86005560704359</v>
      </c>
      <c r="AN653" s="259">
        <v>868.86005560704359</v>
      </c>
      <c r="AO653" s="262">
        <v>0</v>
      </c>
      <c r="AP653" s="247"/>
      <c r="AQ653" s="263">
        <v>0</v>
      </c>
      <c r="AR653" s="264">
        <v>0</v>
      </c>
      <c r="AS653" s="264">
        <v>0</v>
      </c>
      <c r="AT653" s="264">
        <v>0</v>
      </c>
      <c r="AU653" s="264">
        <v>0</v>
      </c>
      <c r="AV653" s="264">
        <v>0</v>
      </c>
      <c r="AW653" s="264">
        <v>0</v>
      </c>
      <c r="AX653" s="264">
        <v>0</v>
      </c>
      <c r="AY653" s="264">
        <v>0</v>
      </c>
      <c r="AZ653" s="264">
        <v>0</v>
      </c>
      <c r="BA653" s="264">
        <v>0</v>
      </c>
      <c r="BB653" s="265">
        <v>0</v>
      </c>
    </row>
    <row r="654" spans="2:54" s="213" customFormat="1" ht="13.15" customHeight="1" x14ac:dyDescent="0.2">
      <c r="B654" s="251" t="s">
        <v>1438</v>
      </c>
      <c r="C654" s="252"/>
      <c r="D654" s="253"/>
      <c r="E654" s="254" t="s">
        <v>1876</v>
      </c>
      <c r="F654" s="252"/>
      <c r="G654" s="252"/>
      <c r="H654" s="255" t="s">
        <v>1877</v>
      </c>
      <c r="I654" s="256">
        <v>38260</v>
      </c>
      <c r="J654" s="257">
        <v>16</v>
      </c>
      <c r="K654" s="258">
        <v>7447.8683966635781</v>
      </c>
      <c r="L654" s="259">
        <v>0</v>
      </c>
      <c r="M654" s="259">
        <v>0</v>
      </c>
      <c r="N654" s="259">
        <v>0</v>
      </c>
      <c r="O654" s="259">
        <v>7447.8683966635781</v>
      </c>
      <c r="P654" s="259">
        <v>0</v>
      </c>
      <c r="Q654" s="259">
        <v>0</v>
      </c>
      <c r="R654" s="259">
        <v>7447.8683966635781</v>
      </c>
      <c r="S654" s="259">
        <v>7447.8683966635781</v>
      </c>
      <c r="T654" s="260">
        <v>0</v>
      </c>
      <c r="U654" s="261">
        <v>0</v>
      </c>
      <c r="V654" s="259">
        <v>0</v>
      </c>
      <c r="W654" s="259">
        <v>0</v>
      </c>
      <c r="X654" s="259">
        <v>0</v>
      </c>
      <c r="Y654" s="259">
        <v>0</v>
      </c>
      <c r="Z654" s="259">
        <v>0</v>
      </c>
      <c r="AA654" s="259">
        <v>0</v>
      </c>
      <c r="AB654" s="259">
        <v>0</v>
      </c>
      <c r="AC654" s="259">
        <v>0</v>
      </c>
      <c r="AD654" s="259">
        <v>0</v>
      </c>
      <c r="AE654" s="262">
        <v>0</v>
      </c>
      <c r="AF654" s="258">
        <v>7447.8683966635781</v>
      </c>
      <c r="AG654" s="259">
        <v>0</v>
      </c>
      <c r="AH654" s="259">
        <v>0</v>
      </c>
      <c r="AI654" s="259">
        <v>0</v>
      </c>
      <c r="AJ654" s="259">
        <v>7447.8683966635781</v>
      </c>
      <c r="AK654" s="259">
        <v>0</v>
      </c>
      <c r="AL654" s="259">
        <v>0</v>
      </c>
      <c r="AM654" s="259">
        <v>7447.8683966635781</v>
      </c>
      <c r="AN654" s="259">
        <v>7447.8683966635781</v>
      </c>
      <c r="AO654" s="262">
        <v>0</v>
      </c>
      <c r="AP654" s="247"/>
      <c r="AQ654" s="263">
        <v>0</v>
      </c>
      <c r="AR654" s="264">
        <v>0</v>
      </c>
      <c r="AS654" s="264">
        <v>0</v>
      </c>
      <c r="AT654" s="264">
        <v>0</v>
      </c>
      <c r="AU654" s="264">
        <v>0</v>
      </c>
      <c r="AV654" s="264">
        <v>0</v>
      </c>
      <c r="AW654" s="264">
        <v>0</v>
      </c>
      <c r="AX654" s="264">
        <v>0</v>
      </c>
      <c r="AY654" s="264">
        <v>0</v>
      </c>
      <c r="AZ654" s="264">
        <v>0</v>
      </c>
      <c r="BA654" s="264">
        <v>0</v>
      </c>
      <c r="BB654" s="265">
        <v>0</v>
      </c>
    </row>
    <row r="655" spans="2:54" s="213" customFormat="1" ht="13.15" customHeight="1" x14ac:dyDescent="0.2">
      <c r="B655" s="251" t="s">
        <v>1878</v>
      </c>
      <c r="C655" s="252"/>
      <c r="D655" s="253"/>
      <c r="E655" s="254" t="s">
        <v>1879</v>
      </c>
      <c r="F655" s="252"/>
      <c r="G655" s="252"/>
      <c r="H655" s="255" t="s">
        <v>1880</v>
      </c>
      <c r="I655" s="256">
        <v>36800</v>
      </c>
      <c r="J655" s="257">
        <v>7</v>
      </c>
      <c r="K655" s="258">
        <v>8590.4251621872099</v>
      </c>
      <c r="L655" s="259">
        <v>0</v>
      </c>
      <c r="M655" s="259">
        <v>0</v>
      </c>
      <c r="N655" s="259">
        <v>0</v>
      </c>
      <c r="O655" s="259">
        <v>8590.4251621872099</v>
      </c>
      <c r="P655" s="259">
        <v>0</v>
      </c>
      <c r="Q655" s="259">
        <v>0</v>
      </c>
      <c r="R655" s="259">
        <v>8590.4251621872099</v>
      </c>
      <c r="S655" s="259">
        <v>8590.4251621872099</v>
      </c>
      <c r="T655" s="260">
        <v>0</v>
      </c>
      <c r="U655" s="261">
        <v>0</v>
      </c>
      <c r="V655" s="259">
        <v>0</v>
      </c>
      <c r="W655" s="259">
        <v>0</v>
      </c>
      <c r="X655" s="259">
        <v>0</v>
      </c>
      <c r="Y655" s="259">
        <v>0</v>
      </c>
      <c r="Z655" s="259">
        <v>0</v>
      </c>
      <c r="AA655" s="259">
        <v>0</v>
      </c>
      <c r="AB655" s="259">
        <v>0</v>
      </c>
      <c r="AC655" s="259">
        <v>0</v>
      </c>
      <c r="AD655" s="259">
        <v>0</v>
      </c>
      <c r="AE655" s="262">
        <v>0</v>
      </c>
      <c r="AF655" s="258">
        <v>8590.4251621872099</v>
      </c>
      <c r="AG655" s="259">
        <v>0</v>
      </c>
      <c r="AH655" s="259">
        <v>0</v>
      </c>
      <c r="AI655" s="259">
        <v>0</v>
      </c>
      <c r="AJ655" s="259">
        <v>8590.4251621872099</v>
      </c>
      <c r="AK655" s="259">
        <v>0</v>
      </c>
      <c r="AL655" s="259">
        <v>0</v>
      </c>
      <c r="AM655" s="259">
        <v>8590.4251621872099</v>
      </c>
      <c r="AN655" s="259">
        <v>8590.4251621872099</v>
      </c>
      <c r="AO655" s="262">
        <v>0</v>
      </c>
      <c r="AP655" s="247"/>
      <c r="AQ655" s="263">
        <v>0</v>
      </c>
      <c r="AR655" s="264">
        <v>0</v>
      </c>
      <c r="AS655" s="264">
        <v>0</v>
      </c>
      <c r="AT655" s="264">
        <v>0</v>
      </c>
      <c r="AU655" s="264">
        <v>0</v>
      </c>
      <c r="AV655" s="264">
        <v>0</v>
      </c>
      <c r="AW655" s="264">
        <v>0</v>
      </c>
      <c r="AX655" s="264">
        <v>0</v>
      </c>
      <c r="AY655" s="264">
        <v>0</v>
      </c>
      <c r="AZ655" s="264">
        <v>0</v>
      </c>
      <c r="BA655" s="264">
        <v>0</v>
      </c>
      <c r="BB655" s="265">
        <v>0</v>
      </c>
    </row>
    <row r="656" spans="2:54" s="213" customFormat="1" ht="13.15" customHeight="1" x14ac:dyDescent="0.2">
      <c r="B656" s="251" t="s">
        <v>718</v>
      </c>
      <c r="C656" s="252"/>
      <c r="D656" s="253"/>
      <c r="E656" s="254" t="s">
        <v>1881</v>
      </c>
      <c r="F656" s="252"/>
      <c r="G656" s="252"/>
      <c r="H656" s="255" t="s">
        <v>1882</v>
      </c>
      <c r="I656" s="256">
        <v>37926</v>
      </c>
      <c r="J656" s="257">
        <v>10</v>
      </c>
      <c r="K656" s="258">
        <v>866.0594300278035</v>
      </c>
      <c r="L656" s="259">
        <v>0</v>
      </c>
      <c r="M656" s="259">
        <v>0</v>
      </c>
      <c r="N656" s="259">
        <v>0</v>
      </c>
      <c r="O656" s="259">
        <v>866.0594300278035</v>
      </c>
      <c r="P656" s="259">
        <v>0</v>
      </c>
      <c r="Q656" s="259">
        <v>0</v>
      </c>
      <c r="R656" s="259">
        <v>866.0594300278035</v>
      </c>
      <c r="S656" s="259">
        <v>866.0594300278035</v>
      </c>
      <c r="T656" s="260">
        <v>0</v>
      </c>
      <c r="U656" s="261">
        <v>0</v>
      </c>
      <c r="V656" s="259">
        <v>0</v>
      </c>
      <c r="W656" s="259">
        <v>0</v>
      </c>
      <c r="X656" s="259">
        <v>0</v>
      </c>
      <c r="Y656" s="259">
        <v>0</v>
      </c>
      <c r="Z656" s="259">
        <v>0</v>
      </c>
      <c r="AA656" s="259">
        <v>0</v>
      </c>
      <c r="AB656" s="259">
        <v>0</v>
      </c>
      <c r="AC656" s="259">
        <v>0</v>
      </c>
      <c r="AD656" s="259">
        <v>0</v>
      </c>
      <c r="AE656" s="262">
        <v>0</v>
      </c>
      <c r="AF656" s="258">
        <v>866.0594300278035</v>
      </c>
      <c r="AG656" s="259">
        <v>0</v>
      </c>
      <c r="AH656" s="259">
        <v>0</v>
      </c>
      <c r="AI656" s="259">
        <v>0</v>
      </c>
      <c r="AJ656" s="259">
        <v>866.0594300278035</v>
      </c>
      <c r="AK656" s="259">
        <v>0</v>
      </c>
      <c r="AL656" s="259">
        <v>0</v>
      </c>
      <c r="AM656" s="259">
        <v>866.0594300278035</v>
      </c>
      <c r="AN656" s="259">
        <v>866.0594300278035</v>
      </c>
      <c r="AO656" s="262">
        <v>0</v>
      </c>
      <c r="AP656" s="247"/>
      <c r="AQ656" s="263">
        <v>0</v>
      </c>
      <c r="AR656" s="264">
        <v>0</v>
      </c>
      <c r="AS656" s="264">
        <v>0</v>
      </c>
      <c r="AT656" s="264">
        <v>0</v>
      </c>
      <c r="AU656" s="264">
        <v>0</v>
      </c>
      <c r="AV656" s="264">
        <v>0</v>
      </c>
      <c r="AW656" s="264">
        <v>0</v>
      </c>
      <c r="AX656" s="264">
        <v>0</v>
      </c>
      <c r="AY656" s="264">
        <v>0</v>
      </c>
      <c r="AZ656" s="264">
        <v>0</v>
      </c>
      <c r="BA656" s="264">
        <v>0</v>
      </c>
      <c r="BB656" s="265">
        <v>0</v>
      </c>
    </row>
    <row r="657" spans="2:54" s="213" customFormat="1" ht="13.15" customHeight="1" x14ac:dyDescent="0.2">
      <c r="B657" s="251" t="s">
        <v>1883</v>
      </c>
      <c r="C657" s="252"/>
      <c r="D657" s="253"/>
      <c r="E657" s="254" t="s">
        <v>1884</v>
      </c>
      <c r="F657" s="252"/>
      <c r="G657" s="252"/>
      <c r="H657" s="255" t="s">
        <v>1885</v>
      </c>
      <c r="I657" s="256">
        <v>38687</v>
      </c>
      <c r="J657" s="257">
        <v>7</v>
      </c>
      <c r="K657" s="258">
        <v>36202.502316960148</v>
      </c>
      <c r="L657" s="259">
        <v>0</v>
      </c>
      <c r="M657" s="259">
        <v>0</v>
      </c>
      <c r="N657" s="259">
        <v>0</v>
      </c>
      <c r="O657" s="259">
        <v>36202.502316960148</v>
      </c>
      <c r="P657" s="259">
        <v>0</v>
      </c>
      <c r="Q657" s="259">
        <v>0</v>
      </c>
      <c r="R657" s="259">
        <v>36202.502316960148</v>
      </c>
      <c r="S657" s="259">
        <v>36202.502316960148</v>
      </c>
      <c r="T657" s="260">
        <v>0</v>
      </c>
      <c r="U657" s="261">
        <v>0</v>
      </c>
      <c r="V657" s="259">
        <v>0</v>
      </c>
      <c r="W657" s="259">
        <v>0</v>
      </c>
      <c r="X657" s="259">
        <v>0</v>
      </c>
      <c r="Y657" s="259">
        <v>0</v>
      </c>
      <c r="Z657" s="259">
        <v>0</v>
      </c>
      <c r="AA657" s="259">
        <v>0</v>
      </c>
      <c r="AB657" s="259">
        <v>0</v>
      </c>
      <c r="AC657" s="259">
        <v>0</v>
      </c>
      <c r="AD657" s="259">
        <v>0</v>
      </c>
      <c r="AE657" s="262">
        <v>0</v>
      </c>
      <c r="AF657" s="258">
        <v>36202.502316960148</v>
      </c>
      <c r="AG657" s="259">
        <v>0</v>
      </c>
      <c r="AH657" s="259">
        <v>0</v>
      </c>
      <c r="AI657" s="259">
        <v>0</v>
      </c>
      <c r="AJ657" s="259">
        <v>36202.502316960148</v>
      </c>
      <c r="AK657" s="259">
        <v>0</v>
      </c>
      <c r="AL657" s="259">
        <v>0</v>
      </c>
      <c r="AM657" s="259">
        <v>36202.502316960148</v>
      </c>
      <c r="AN657" s="259">
        <v>36202.502316960148</v>
      </c>
      <c r="AO657" s="262">
        <v>0</v>
      </c>
      <c r="AP657" s="247"/>
      <c r="AQ657" s="263">
        <v>0</v>
      </c>
      <c r="AR657" s="264">
        <v>0</v>
      </c>
      <c r="AS657" s="264">
        <v>0</v>
      </c>
      <c r="AT657" s="264">
        <v>0</v>
      </c>
      <c r="AU657" s="264">
        <v>0</v>
      </c>
      <c r="AV657" s="264">
        <v>0</v>
      </c>
      <c r="AW657" s="264">
        <v>0</v>
      </c>
      <c r="AX657" s="264">
        <v>0</v>
      </c>
      <c r="AY657" s="264">
        <v>0</v>
      </c>
      <c r="AZ657" s="264">
        <v>0</v>
      </c>
      <c r="BA657" s="264">
        <v>0</v>
      </c>
      <c r="BB657" s="265">
        <v>0</v>
      </c>
    </row>
    <row r="658" spans="2:54" s="213" customFormat="1" ht="13.15" customHeight="1" x14ac:dyDescent="0.2">
      <c r="B658" s="251" t="s">
        <v>718</v>
      </c>
      <c r="C658" s="252"/>
      <c r="D658" s="253"/>
      <c r="E658" s="254" t="s">
        <v>1886</v>
      </c>
      <c r="F658" s="252"/>
      <c r="G658" s="252"/>
      <c r="H658" s="255" t="s">
        <v>1887</v>
      </c>
      <c r="I658" s="256">
        <v>39025</v>
      </c>
      <c r="J658" s="257">
        <v>10</v>
      </c>
      <c r="K658" s="258">
        <v>869.72891566265059</v>
      </c>
      <c r="L658" s="259">
        <v>0</v>
      </c>
      <c r="M658" s="259">
        <v>0</v>
      </c>
      <c r="N658" s="259">
        <v>0</v>
      </c>
      <c r="O658" s="259">
        <v>869.72891566265059</v>
      </c>
      <c r="P658" s="259">
        <v>0</v>
      </c>
      <c r="Q658" s="259">
        <v>0</v>
      </c>
      <c r="R658" s="259">
        <v>869.72891566265059</v>
      </c>
      <c r="S658" s="259">
        <v>869.72891566265059</v>
      </c>
      <c r="T658" s="260">
        <v>0</v>
      </c>
      <c r="U658" s="261">
        <v>0</v>
      </c>
      <c r="V658" s="259">
        <v>0</v>
      </c>
      <c r="W658" s="259">
        <v>0</v>
      </c>
      <c r="X658" s="259">
        <v>0</v>
      </c>
      <c r="Y658" s="259">
        <v>0</v>
      </c>
      <c r="Z658" s="259">
        <v>0</v>
      </c>
      <c r="AA658" s="259">
        <v>0</v>
      </c>
      <c r="AB658" s="259">
        <v>0</v>
      </c>
      <c r="AC658" s="259">
        <v>0</v>
      </c>
      <c r="AD658" s="259">
        <v>0</v>
      </c>
      <c r="AE658" s="262">
        <v>0</v>
      </c>
      <c r="AF658" s="258">
        <v>869.72891566265059</v>
      </c>
      <c r="AG658" s="259">
        <v>0</v>
      </c>
      <c r="AH658" s="259">
        <v>0</v>
      </c>
      <c r="AI658" s="259">
        <v>0</v>
      </c>
      <c r="AJ658" s="259">
        <v>869.72891566265059</v>
      </c>
      <c r="AK658" s="259">
        <v>0</v>
      </c>
      <c r="AL658" s="259">
        <v>0</v>
      </c>
      <c r="AM658" s="259">
        <v>869.72891566265059</v>
      </c>
      <c r="AN658" s="259">
        <v>869.72891566265059</v>
      </c>
      <c r="AO658" s="262">
        <v>0</v>
      </c>
      <c r="AP658" s="247"/>
      <c r="AQ658" s="263">
        <v>0</v>
      </c>
      <c r="AR658" s="264">
        <v>0</v>
      </c>
      <c r="AS658" s="264">
        <v>0</v>
      </c>
      <c r="AT658" s="264">
        <v>0</v>
      </c>
      <c r="AU658" s="264">
        <v>0</v>
      </c>
      <c r="AV658" s="264">
        <v>0</v>
      </c>
      <c r="AW658" s="264">
        <v>0</v>
      </c>
      <c r="AX658" s="264">
        <v>0</v>
      </c>
      <c r="AY658" s="264">
        <v>0</v>
      </c>
      <c r="AZ658" s="264">
        <v>0</v>
      </c>
      <c r="BA658" s="264">
        <v>0</v>
      </c>
      <c r="BB658" s="265">
        <v>0</v>
      </c>
    </row>
    <row r="659" spans="2:54" s="213" customFormat="1" ht="13.15" customHeight="1" x14ac:dyDescent="0.2">
      <c r="B659" s="251" t="s">
        <v>718</v>
      </c>
      <c r="C659" s="252"/>
      <c r="D659" s="253"/>
      <c r="E659" s="254" t="s">
        <v>1888</v>
      </c>
      <c r="F659" s="252"/>
      <c r="G659" s="252"/>
      <c r="H659" s="255" t="s">
        <v>1889</v>
      </c>
      <c r="I659" s="256">
        <v>38749</v>
      </c>
      <c r="J659" s="257">
        <v>10</v>
      </c>
      <c r="K659" s="258">
        <v>1464.0523632993513</v>
      </c>
      <c r="L659" s="259">
        <v>0</v>
      </c>
      <c r="M659" s="259">
        <v>0</v>
      </c>
      <c r="N659" s="259">
        <v>0</v>
      </c>
      <c r="O659" s="259">
        <v>1464.0523632993513</v>
      </c>
      <c r="P659" s="259">
        <v>0</v>
      </c>
      <c r="Q659" s="259">
        <v>0</v>
      </c>
      <c r="R659" s="259">
        <v>1464.0523632993513</v>
      </c>
      <c r="S659" s="259">
        <v>1464.0523632993513</v>
      </c>
      <c r="T659" s="260">
        <v>0</v>
      </c>
      <c r="U659" s="261">
        <v>0</v>
      </c>
      <c r="V659" s="259">
        <v>0</v>
      </c>
      <c r="W659" s="259">
        <v>0</v>
      </c>
      <c r="X659" s="259">
        <v>0</v>
      </c>
      <c r="Y659" s="259">
        <v>0</v>
      </c>
      <c r="Z659" s="259">
        <v>0</v>
      </c>
      <c r="AA659" s="259">
        <v>0</v>
      </c>
      <c r="AB659" s="259">
        <v>0</v>
      </c>
      <c r="AC659" s="259">
        <v>0</v>
      </c>
      <c r="AD659" s="259">
        <v>0</v>
      </c>
      <c r="AE659" s="262">
        <v>0</v>
      </c>
      <c r="AF659" s="258">
        <v>1464.0523632993513</v>
      </c>
      <c r="AG659" s="259">
        <v>0</v>
      </c>
      <c r="AH659" s="259">
        <v>0</v>
      </c>
      <c r="AI659" s="259">
        <v>0</v>
      </c>
      <c r="AJ659" s="259">
        <v>1464.0523632993513</v>
      </c>
      <c r="AK659" s="259">
        <v>0</v>
      </c>
      <c r="AL659" s="259">
        <v>0</v>
      </c>
      <c r="AM659" s="259">
        <v>1464.0523632993513</v>
      </c>
      <c r="AN659" s="259">
        <v>1464.0523632993513</v>
      </c>
      <c r="AO659" s="262">
        <v>0</v>
      </c>
      <c r="AP659" s="247"/>
      <c r="AQ659" s="263">
        <v>0</v>
      </c>
      <c r="AR659" s="264">
        <v>0</v>
      </c>
      <c r="AS659" s="264">
        <v>0</v>
      </c>
      <c r="AT659" s="264">
        <v>0</v>
      </c>
      <c r="AU659" s="264">
        <v>0</v>
      </c>
      <c r="AV659" s="264">
        <v>0</v>
      </c>
      <c r="AW659" s="264">
        <v>0</v>
      </c>
      <c r="AX659" s="264">
        <v>0</v>
      </c>
      <c r="AY659" s="264">
        <v>0</v>
      </c>
      <c r="AZ659" s="264">
        <v>0</v>
      </c>
      <c r="BA659" s="264">
        <v>0</v>
      </c>
      <c r="BB659" s="265">
        <v>0</v>
      </c>
    </row>
    <row r="660" spans="2:54" s="213" customFormat="1" ht="13.15" customHeight="1" x14ac:dyDescent="0.2">
      <c r="B660" s="251" t="s">
        <v>1160</v>
      </c>
      <c r="C660" s="252"/>
      <c r="D660" s="253"/>
      <c r="E660" s="254" t="s">
        <v>1890</v>
      </c>
      <c r="F660" s="252"/>
      <c r="G660" s="252"/>
      <c r="H660" s="255" t="s">
        <v>1891</v>
      </c>
      <c r="I660" s="256">
        <v>32143</v>
      </c>
      <c r="J660" s="257">
        <v>10</v>
      </c>
      <c r="K660" s="258">
        <v>1158.4800741427248</v>
      </c>
      <c r="L660" s="259">
        <v>0</v>
      </c>
      <c r="M660" s="259">
        <v>0</v>
      </c>
      <c r="N660" s="259">
        <v>0</v>
      </c>
      <c r="O660" s="259">
        <v>1158.4800741427248</v>
      </c>
      <c r="P660" s="259">
        <v>0</v>
      </c>
      <c r="Q660" s="259">
        <v>0</v>
      </c>
      <c r="R660" s="259">
        <v>1158.4800741427248</v>
      </c>
      <c r="S660" s="259">
        <v>1158.4800741427248</v>
      </c>
      <c r="T660" s="260">
        <v>0</v>
      </c>
      <c r="U660" s="261">
        <v>0</v>
      </c>
      <c r="V660" s="259">
        <v>0</v>
      </c>
      <c r="W660" s="259">
        <v>0</v>
      </c>
      <c r="X660" s="259">
        <v>0</v>
      </c>
      <c r="Y660" s="259">
        <v>0</v>
      </c>
      <c r="Z660" s="259">
        <v>0</v>
      </c>
      <c r="AA660" s="259">
        <v>0</v>
      </c>
      <c r="AB660" s="259">
        <v>0</v>
      </c>
      <c r="AC660" s="259">
        <v>0</v>
      </c>
      <c r="AD660" s="259">
        <v>0</v>
      </c>
      <c r="AE660" s="262">
        <v>0</v>
      </c>
      <c r="AF660" s="258">
        <v>1158.4800741427248</v>
      </c>
      <c r="AG660" s="259">
        <v>0</v>
      </c>
      <c r="AH660" s="259">
        <v>0</v>
      </c>
      <c r="AI660" s="259">
        <v>0</v>
      </c>
      <c r="AJ660" s="259">
        <v>1158.4800741427248</v>
      </c>
      <c r="AK660" s="259">
        <v>0</v>
      </c>
      <c r="AL660" s="259">
        <v>0</v>
      </c>
      <c r="AM660" s="259">
        <v>1158.4800741427248</v>
      </c>
      <c r="AN660" s="259">
        <v>1158.4800741427248</v>
      </c>
      <c r="AO660" s="262">
        <v>0</v>
      </c>
      <c r="AP660" s="247"/>
      <c r="AQ660" s="263">
        <v>0</v>
      </c>
      <c r="AR660" s="264">
        <v>0</v>
      </c>
      <c r="AS660" s="264">
        <v>0</v>
      </c>
      <c r="AT660" s="264">
        <v>0</v>
      </c>
      <c r="AU660" s="264">
        <v>0</v>
      </c>
      <c r="AV660" s="264">
        <v>0</v>
      </c>
      <c r="AW660" s="264">
        <v>0</v>
      </c>
      <c r="AX660" s="264">
        <v>0</v>
      </c>
      <c r="AY660" s="264">
        <v>0</v>
      </c>
      <c r="AZ660" s="264">
        <v>0</v>
      </c>
      <c r="BA660" s="264">
        <v>0</v>
      </c>
      <c r="BB660" s="265">
        <v>0</v>
      </c>
    </row>
    <row r="661" spans="2:54" s="213" customFormat="1" ht="13.15" customHeight="1" x14ac:dyDescent="0.2">
      <c r="B661" s="251" t="s">
        <v>1160</v>
      </c>
      <c r="C661" s="252"/>
      <c r="D661" s="253"/>
      <c r="E661" s="254" t="s">
        <v>1892</v>
      </c>
      <c r="F661" s="252"/>
      <c r="G661" s="252"/>
      <c r="H661" s="255" t="s">
        <v>1893</v>
      </c>
      <c r="I661" s="256">
        <v>38899</v>
      </c>
      <c r="J661" s="257">
        <v>10</v>
      </c>
      <c r="K661" s="258">
        <v>1268.5356811862837</v>
      </c>
      <c r="L661" s="259">
        <v>0</v>
      </c>
      <c r="M661" s="259">
        <v>0</v>
      </c>
      <c r="N661" s="259">
        <v>0</v>
      </c>
      <c r="O661" s="259">
        <v>1268.5356811862837</v>
      </c>
      <c r="P661" s="259">
        <v>0</v>
      </c>
      <c r="Q661" s="259">
        <v>0</v>
      </c>
      <c r="R661" s="259">
        <v>1268.5356811862837</v>
      </c>
      <c r="S661" s="259">
        <v>1268.5356811862837</v>
      </c>
      <c r="T661" s="260">
        <v>0</v>
      </c>
      <c r="U661" s="261">
        <v>0</v>
      </c>
      <c r="V661" s="259">
        <v>0</v>
      </c>
      <c r="W661" s="259">
        <v>0</v>
      </c>
      <c r="X661" s="259">
        <v>0</v>
      </c>
      <c r="Y661" s="259">
        <v>0</v>
      </c>
      <c r="Z661" s="259">
        <v>0</v>
      </c>
      <c r="AA661" s="259">
        <v>0</v>
      </c>
      <c r="AB661" s="259">
        <v>0</v>
      </c>
      <c r="AC661" s="259">
        <v>0</v>
      </c>
      <c r="AD661" s="259">
        <v>0</v>
      </c>
      <c r="AE661" s="262">
        <v>0</v>
      </c>
      <c r="AF661" s="258">
        <v>1268.5356811862837</v>
      </c>
      <c r="AG661" s="259">
        <v>0</v>
      </c>
      <c r="AH661" s="259">
        <v>0</v>
      </c>
      <c r="AI661" s="259">
        <v>0</v>
      </c>
      <c r="AJ661" s="259">
        <v>1268.5356811862837</v>
      </c>
      <c r="AK661" s="259">
        <v>0</v>
      </c>
      <c r="AL661" s="259">
        <v>0</v>
      </c>
      <c r="AM661" s="259">
        <v>1268.5356811862837</v>
      </c>
      <c r="AN661" s="259">
        <v>1268.5356811862837</v>
      </c>
      <c r="AO661" s="262">
        <v>0</v>
      </c>
      <c r="AP661" s="247"/>
      <c r="AQ661" s="263">
        <v>0</v>
      </c>
      <c r="AR661" s="264">
        <v>0</v>
      </c>
      <c r="AS661" s="264">
        <v>0</v>
      </c>
      <c r="AT661" s="264">
        <v>0</v>
      </c>
      <c r="AU661" s="264">
        <v>0</v>
      </c>
      <c r="AV661" s="264">
        <v>0</v>
      </c>
      <c r="AW661" s="264">
        <v>0</v>
      </c>
      <c r="AX661" s="264">
        <v>0</v>
      </c>
      <c r="AY661" s="264">
        <v>0</v>
      </c>
      <c r="AZ661" s="264">
        <v>0</v>
      </c>
      <c r="BA661" s="264">
        <v>0</v>
      </c>
      <c r="BB661" s="265">
        <v>0</v>
      </c>
    </row>
    <row r="662" spans="2:54" s="213" customFormat="1" ht="13.15" customHeight="1" x14ac:dyDescent="0.2">
      <c r="B662" s="251" t="s">
        <v>1160</v>
      </c>
      <c r="C662" s="252"/>
      <c r="D662" s="253"/>
      <c r="E662" s="254" t="s">
        <v>1894</v>
      </c>
      <c r="F662" s="252"/>
      <c r="G662" s="252"/>
      <c r="H662" s="255" t="s">
        <v>1895</v>
      </c>
      <c r="I662" s="256">
        <v>38078</v>
      </c>
      <c r="J662" s="257">
        <v>10</v>
      </c>
      <c r="K662" s="258">
        <v>579.24003707136239</v>
      </c>
      <c r="L662" s="259">
        <v>0</v>
      </c>
      <c r="M662" s="259">
        <v>0</v>
      </c>
      <c r="N662" s="259">
        <v>0</v>
      </c>
      <c r="O662" s="259">
        <v>579.24003707136239</v>
      </c>
      <c r="P662" s="259">
        <v>0</v>
      </c>
      <c r="Q662" s="259">
        <v>0</v>
      </c>
      <c r="R662" s="259">
        <v>579.24003707136239</v>
      </c>
      <c r="S662" s="259">
        <v>579.24003707136239</v>
      </c>
      <c r="T662" s="260">
        <v>0</v>
      </c>
      <c r="U662" s="261">
        <v>0</v>
      </c>
      <c r="V662" s="259">
        <v>0</v>
      </c>
      <c r="W662" s="259">
        <v>0</v>
      </c>
      <c r="X662" s="259">
        <v>0</v>
      </c>
      <c r="Y662" s="259">
        <v>0</v>
      </c>
      <c r="Z662" s="259">
        <v>0</v>
      </c>
      <c r="AA662" s="259">
        <v>0</v>
      </c>
      <c r="AB662" s="259">
        <v>0</v>
      </c>
      <c r="AC662" s="259">
        <v>0</v>
      </c>
      <c r="AD662" s="259">
        <v>0</v>
      </c>
      <c r="AE662" s="262">
        <v>0</v>
      </c>
      <c r="AF662" s="258">
        <v>579.24003707136239</v>
      </c>
      <c r="AG662" s="259">
        <v>0</v>
      </c>
      <c r="AH662" s="259">
        <v>0</v>
      </c>
      <c r="AI662" s="259">
        <v>0</v>
      </c>
      <c r="AJ662" s="259">
        <v>579.24003707136239</v>
      </c>
      <c r="AK662" s="259">
        <v>0</v>
      </c>
      <c r="AL662" s="259">
        <v>0</v>
      </c>
      <c r="AM662" s="259">
        <v>579.24003707136239</v>
      </c>
      <c r="AN662" s="259">
        <v>579.24003707136239</v>
      </c>
      <c r="AO662" s="262">
        <v>0</v>
      </c>
      <c r="AP662" s="247"/>
      <c r="AQ662" s="263">
        <v>0</v>
      </c>
      <c r="AR662" s="264">
        <v>0</v>
      </c>
      <c r="AS662" s="264">
        <v>0</v>
      </c>
      <c r="AT662" s="264">
        <v>0</v>
      </c>
      <c r="AU662" s="264">
        <v>0</v>
      </c>
      <c r="AV662" s="264">
        <v>0</v>
      </c>
      <c r="AW662" s="264">
        <v>0</v>
      </c>
      <c r="AX662" s="264">
        <v>0</v>
      </c>
      <c r="AY662" s="264">
        <v>0</v>
      </c>
      <c r="AZ662" s="264">
        <v>0</v>
      </c>
      <c r="BA662" s="264">
        <v>0</v>
      </c>
      <c r="BB662" s="265">
        <v>0</v>
      </c>
    </row>
    <row r="663" spans="2:54" s="213" customFormat="1" ht="13.15" customHeight="1" x14ac:dyDescent="0.2">
      <c r="B663" s="251" t="s">
        <v>1160</v>
      </c>
      <c r="C663" s="252"/>
      <c r="D663" s="253"/>
      <c r="E663" s="254" t="s">
        <v>1896</v>
      </c>
      <c r="F663" s="252"/>
      <c r="G663" s="252"/>
      <c r="H663" s="255" t="s">
        <v>1897</v>
      </c>
      <c r="I663" s="256">
        <v>38078</v>
      </c>
      <c r="J663" s="257">
        <v>10</v>
      </c>
      <c r="K663" s="258">
        <v>579.24003707136239</v>
      </c>
      <c r="L663" s="259">
        <v>0</v>
      </c>
      <c r="M663" s="259">
        <v>0</v>
      </c>
      <c r="N663" s="259">
        <v>0</v>
      </c>
      <c r="O663" s="259">
        <v>579.24003707136239</v>
      </c>
      <c r="P663" s="259">
        <v>0</v>
      </c>
      <c r="Q663" s="259">
        <v>0</v>
      </c>
      <c r="R663" s="259">
        <v>579.24003707136239</v>
      </c>
      <c r="S663" s="259">
        <v>579.24003707136239</v>
      </c>
      <c r="T663" s="260">
        <v>0</v>
      </c>
      <c r="U663" s="261">
        <v>0</v>
      </c>
      <c r="V663" s="259">
        <v>0</v>
      </c>
      <c r="W663" s="259">
        <v>0</v>
      </c>
      <c r="X663" s="259">
        <v>0</v>
      </c>
      <c r="Y663" s="259">
        <v>0</v>
      </c>
      <c r="Z663" s="259">
        <v>0</v>
      </c>
      <c r="AA663" s="259">
        <v>0</v>
      </c>
      <c r="AB663" s="259">
        <v>0</v>
      </c>
      <c r="AC663" s="259">
        <v>0</v>
      </c>
      <c r="AD663" s="259">
        <v>0</v>
      </c>
      <c r="AE663" s="262">
        <v>0</v>
      </c>
      <c r="AF663" s="258">
        <v>579.24003707136239</v>
      </c>
      <c r="AG663" s="259">
        <v>0</v>
      </c>
      <c r="AH663" s="259">
        <v>0</v>
      </c>
      <c r="AI663" s="259">
        <v>0</v>
      </c>
      <c r="AJ663" s="259">
        <v>579.24003707136239</v>
      </c>
      <c r="AK663" s="259">
        <v>0</v>
      </c>
      <c r="AL663" s="259">
        <v>0</v>
      </c>
      <c r="AM663" s="259">
        <v>579.24003707136239</v>
      </c>
      <c r="AN663" s="259">
        <v>579.24003707136239</v>
      </c>
      <c r="AO663" s="262">
        <v>0</v>
      </c>
      <c r="AP663" s="247"/>
      <c r="AQ663" s="263">
        <v>0</v>
      </c>
      <c r="AR663" s="264">
        <v>0</v>
      </c>
      <c r="AS663" s="264">
        <v>0</v>
      </c>
      <c r="AT663" s="264">
        <v>0</v>
      </c>
      <c r="AU663" s="264">
        <v>0</v>
      </c>
      <c r="AV663" s="264">
        <v>0</v>
      </c>
      <c r="AW663" s="264">
        <v>0</v>
      </c>
      <c r="AX663" s="264">
        <v>0</v>
      </c>
      <c r="AY663" s="264">
        <v>0</v>
      </c>
      <c r="AZ663" s="264">
        <v>0</v>
      </c>
      <c r="BA663" s="264">
        <v>0</v>
      </c>
      <c r="BB663" s="265">
        <v>0</v>
      </c>
    </row>
    <row r="664" spans="2:54" s="213" customFormat="1" ht="13.15" customHeight="1" x14ac:dyDescent="0.2">
      <c r="B664" s="251" t="s">
        <v>1865</v>
      </c>
      <c r="C664" s="252"/>
      <c r="D664" s="253"/>
      <c r="E664" s="254" t="s">
        <v>1898</v>
      </c>
      <c r="F664" s="252"/>
      <c r="G664" s="252"/>
      <c r="H664" s="255" t="s">
        <v>1899</v>
      </c>
      <c r="I664" s="256">
        <v>37987</v>
      </c>
      <c r="J664" s="257">
        <v>7</v>
      </c>
      <c r="K664" s="258">
        <v>909.52849860982394</v>
      </c>
      <c r="L664" s="259">
        <v>0</v>
      </c>
      <c r="M664" s="259">
        <v>0</v>
      </c>
      <c r="N664" s="259">
        <v>0</v>
      </c>
      <c r="O664" s="259">
        <v>909.52849860982394</v>
      </c>
      <c r="P664" s="259">
        <v>0</v>
      </c>
      <c r="Q664" s="259">
        <v>0</v>
      </c>
      <c r="R664" s="259">
        <v>909.52849860982394</v>
      </c>
      <c r="S664" s="259">
        <v>909.52849860982394</v>
      </c>
      <c r="T664" s="260">
        <v>0</v>
      </c>
      <c r="U664" s="261">
        <v>0</v>
      </c>
      <c r="V664" s="259">
        <v>0</v>
      </c>
      <c r="W664" s="259">
        <v>0</v>
      </c>
      <c r="X664" s="259">
        <v>0</v>
      </c>
      <c r="Y664" s="259">
        <v>0</v>
      </c>
      <c r="Z664" s="259">
        <v>0</v>
      </c>
      <c r="AA664" s="259">
        <v>0</v>
      </c>
      <c r="AB664" s="259">
        <v>0</v>
      </c>
      <c r="AC664" s="259">
        <v>0</v>
      </c>
      <c r="AD664" s="259">
        <v>0</v>
      </c>
      <c r="AE664" s="262">
        <v>0</v>
      </c>
      <c r="AF664" s="258">
        <v>909.52849860982394</v>
      </c>
      <c r="AG664" s="259">
        <v>0</v>
      </c>
      <c r="AH664" s="259">
        <v>0</v>
      </c>
      <c r="AI664" s="259">
        <v>0</v>
      </c>
      <c r="AJ664" s="259">
        <v>909.52849860982394</v>
      </c>
      <c r="AK664" s="259">
        <v>0</v>
      </c>
      <c r="AL664" s="259">
        <v>0</v>
      </c>
      <c r="AM664" s="259">
        <v>909.52849860982394</v>
      </c>
      <c r="AN664" s="259">
        <v>909.52849860982394</v>
      </c>
      <c r="AO664" s="262">
        <v>0</v>
      </c>
      <c r="AP664" s="247"/>
      <c r="AQ664" s="263">
        <v>0</v>
      </c>
      <c r="AR664" s="264">
        <v>0</v>
      </c>
      <c r="AS664" s="264">
        <v>0</v>
      </c>
      <c r="AT664" s="264">
        <v>0</v>
      </c>
      <c r="AU664" s="264">
        <v>0</v>
      </c>
      <c r="AV664" s="264">
        <v>0</v>
      </c>
      <c r="AW664" s="264">
        <v>0</v>
      </c>
      <c r="AX664" s="264">
        <v>0</v>
      </c>
      <c r="AY664" s="264">
        <v>0</v>
      </c>
      <c r="AZ664" s="264">
        <v>0</v>
      </c>
      <c r="BA664" s="264">
        <v>0</v>
      </c>
      <c r="BB664" s="265">
        <v>0</v>
      </c>
    </row>
    <row r="665" spans="2:54" s="213" customFormat="1" ht="13.15" customHeight="1" x14ac:dyDescent="0.2">
      <c r="B665" s="251" t="s">
        <v>1865</v>
      </c>
      <c r="C665" s="252"/>
      <c r="D665" s="253"/>
      <c r="E665" s="254" t="s">
        <v>1900</v>
      </c>
      <c r="F665" s="252"/>
      <c r="G665" s="252"/>
      <c r="H665" s="255" t="s">
        <v>1901</v>
      </c>
      <c r="I665" s="256">
        <v>36161</v>
      </c>
      <c r="J665" s="257">
        <v>7</v>
      </c>
      <c r="K665" s="258">
        <v>579.24003707136239</v>
      </c>
      <c r="L665" s="259">
        <v>0</v>
      </c>
      <c r="M665" s="259">
        <v>0</v>
      </c>
      <c r="N665" s="259">
        <v>0</v>
      </c>
      <c r="O665" s="259">
        <v>579.24003707136239</v>
      </c>
      <c r="P665" s="259">
        <v>0</v>
      </c>
      <c r="Q665" s="259">
        <v>0</v>
      </c>
      <c r="R665" s="259">
        <v>579.24003707136239</v>
      </c>
      <c r="S665" s="259">
        <v>579.24003707136239</v>
      </c>
      <c r="T665" s="260">
        <v>0</v>
      </c>
      <c r="U665" s="261">
        <v>0</v>
      </c>
      <c r="V665" s="259">
        <v>0</v>
      </c>
      <c r="W665" s="259">
        <v>0</v>
      </c>
      <c r="X665" s="259">
        <v>0</v>
      </c>
      <c r="Y665" s="259">
        <v>0</v>
      </c>
      <c r="Z665" s="259">
        <v>0</v>
      </c>
      <c r="AA665" s="259">
        <v>0</v>
      </c>
      <c r="AB665" s="259">
        <v>0</v>
      </c>
      <c r="AC665" s="259">
        <v>0</v>
      </c>
      <c r="AD665" s="259">
        <v>0</v>
      </c>
      <c r="AE665" s="262">
        <v>0</v>
      </c>
      <c r="AF665" s="258">
        <v>579.24003707136239</v>
      </c>
      <c r="AG665" s="259">
        <v>0</v>
      </c>
      <c r="AH665" s="259">
        <v>0</v>
      </c>
      <c r="AI665" s="259">
        <v>0</v>
      </c>
      <c r="AJ665" s="259">
        <v>579.24003707136239</v>
      </c>
      <c r="AK665" s="259">
        <v>0</v>
      </c>
      <c r="AL665" s="259">
        <v>0</v>
      </c>
      <c r="AM665" s="259">
        <v>579.24003707136239</v>
      </c>
      <c r="AN665" s="259">
        <v>579.24003707136239</v>
      </c>
      <c r="AO665" s="262">
        <v>0</v>
      </c>
      <c r="AP665" s="247"/>
      <c r="AQ665" s="263">
        <v>0</v>
      </c>
      <c r="AR665" s="264">
        <v>0</v>
      </c>
      <c r="AS665" s="264">
        <v>0</v>
      </c>
      <c r="AT665" s="264">
        <v>0</v>
      </c>
      <c r="AU665" s="264">
        <v>0</v>
      </c>
      <c r="AV665" s="264">
        <v>0</v>
      </c>
      <c r="AW665" s="264">
        <v>0</v>
      </c>
      <c r="AX665" s="264">
        <v>0</v>
      </c>
      <c r="AY665" s="264">
        <v>0</v>
      </c>
      <c r="AZ665" s="264">
        <v>0</v>
      </c>
      <c r="BA665" s="264">
        <v>0</v>
      </c>
      <c r="BB665" s="265">
        <v>0</v>
      </c>
    </row>
    <row r="666" spans="2:54" s="213" customFormat="1" ht="13.15" customHeight="1" x14ac:dyDescent="0.2">
      <c r="B666" s="251" t="s">
        <v>1865</v>
      </c>
      <c r="C666" s="252"/>
      <c r="D666" s="253"/>
      <c r="E666" s="254" t="s">
        <v>1902</v>
      </c>
      <c r="F666" s="252"/>
      <c r="G666" s="252"/>
      <c r="H666" s="255" t="s">
        <v>1903</v>
      </c>
      <c r="I666" s="256">
        <v>36161</v>
      </c>
      <c r="J666" s="257">
        <v>7</v>
      </c>
      <c r="K666" s="258">
        <v>1158.4800741427248</v>
      </c>
      <c r="L666" s="259">
        <v>0</v>
      </c>
      <c r="M666" s="259">
        <v>0</v>
      </c>
      <c r="N666" s="259">
        <v>0</v>
      </c>
      <c r="O666" s="259">
        <v>1158.4800741427248</v>
      </c>
      <c r="P666" s="259">
        <v>0</v>
      </c>
      <c r="Q666" s="259">
        <v>0</v>
      </c>
      <c r="R666" s="259">
        <v>1158.4800741427248</v>
      </c>
      <c r="S666" s="259">
        <v>1158.4800741427248</v>
      </c>
      <c r="T666" s="260">
        <v>0</v>
      </c>
      <c r="U666" s="261">
        <v>0</v>
      </c>
      <c r="V666" s="259">
        <v>0</v>
      </c>
      <c r="W666" s="259">
        <v>0</v>
      </c>
      <c r="X666" s="259">
        <v>0</v>
      </c>
      <c r="Y666" s="259">
        <v>0</v>
      </c>
      <c r="Z666" s="259">
        <v>0</v>
      </c>
      <c r="AA666" s="259">
        <v>0</v>
      </c>
      <c r="AB666" s="259">
        <v>0</v>
      </c>
      <c r="AC666" s="259">
        <v>0</v>
      </c>
      <c r="AD666" s="259">
        <v>0</v>
      </c>
      <c r="AE666" s="262">
        <v>0</v>
      </c>
      <c r="AF666" s="258">
        <v>1158.4800741427248</v>
      </c>
      <c r="AG666" s="259">
        <v>0</v>
      </c>
      <c r="AH666" s="259">
        <v>0</v>
      </c>
      <c r="AI666" s="259">
        <v>0</v>
      </c>
      <c r="AJ666" s="259">
        <v>1158.4800741427248</v>
      </c>
      <c r="AK666" s="259">
        <v>0</v>
      </c>
      <c r="AL666" s="259">
        <v>0</v>
      </c>
      <c r="AM666" s="259">
        <v>1158.4800741427248</v>
      </c>
      <c r="AN666" s="259">
        <v>1158.4800741427248</v>
      </c>
      <c r="AO666" s="262">
        <v>0</v>
      </c>
      <c r="AP666" s="247"/>
      <c r="AQ666" s="263">
        <v>0</v>
      </c>
      <c r="AR666" s="264">
        <v>0</v>
      </c>
      <c r="AS666" s="264">
        <v>0</v>
      </c>
      <c r="AT666" s="264">
        <v>0</v>
      </c>
      <c r="AU666" s="264">
        <v>0</v>
      </c>
      <c r="AV666" s="264">
        <v>0</v>
      </c>
      <c r="AW666" s="264">
        <v>0</v>
      </c>
      <c r="AX666" s="264">
        <v>0</v>
      </c>
      <c r="AY666" s="264">
        <v>0</v>
      </c>
      <c r="AZ666" s="264">
        <v>0</v>
      </c>
      <c r="BA666" s="264">
        <v>0</v>
      </c>
      <c r="BB666" s="265">
        <v>0</v>
      </c>
    </row>
    <row r="667" spans="2:54" s="213" customFormat="1" ht="13.15" customHeight="1" x14ac:dyDescent="0.2">
      <c r="B667" s="251" t="s">
        <v>718</v>
      </c>
      <c r="C667" s="252"/>
      <c r="D667" s="253"/>
      <c r="E667" s="254" t="s">
        <v>1904</v>
      </c>
      <c r="F667" s="252"/>
      <c r="G667" s="252"/>
      <c r="H667" s="255" t="s">
        <v>1905</v>
      </c>
      <c r="I667" s="256">
        <v>36526</v>
      </c>
      <c r="J667" s="257">
        <v>10</v>
      </c>
      <c r="K667" s="258">
        <v>2896.2001853568122</v>
      </c>
      <c r="L667" s="259">
        <v>0</v>
      </c>
      <c r="M667" s="259">
        <v>0</v>
      </c>
      <c r="N667" s="259">
        <v>0</v>
      </c>
      <c r="O667" s="259">
        <v>2896.2001853568122</v>
      </c>
      <c r="P667" s="259">
        <v>0</v>
      </c>
      <c r="Q667" s="259">
        <v>0</v>
      </c>
      <c r="R667" s="259">
        <v>2896.2001853568122</v>
      </c>
      <c r="S667" s="259">
        <v>2896.2001853568122</v>
      </c>
      <c r="T667" s="260">
        <v>0</v>
      </c>
      <c r="U667" s="261">
        <v>0</v>
      </c>
      <c r="V667" s="259">
        <v>0</v>
      </c>
      <c r="W667" s="259">
        <v>0</v>
      </c>
      <c r="X667" s="259">
        <v>0</v>
      </c>
      <c r="Y667" s="259">
        <v>0</v>
      </c>
      <c r="Z667" s="259">
        <v>0</v>
      </c>
      <c r="AA667" s="259">
        <v>0</v>
      </c>
      <c r="AB667" s="259">
        <v>0</v>
      </c>
      <c r="AC667" s="259">
        <v>0</v>
      </c>
      <c r="AD667" s="259">
        <v>0</v>
      </c>
      <c r="AE667" s="262">
        <v>0</v>
      </c>
      <c r="AF667" s="258">
        <v>2896.2001853568122</v>
      </c>
      <c r="AG667" s="259">
        <v>0</v>
      </c>
      <c r="AH667" s="259">
        <v>0</v>
      </c>
      <c r="AI667" s="259">
        <v>0</v>
      </c>
      <c r="AJ667" s="259">
        <v>2896.2001853568122</v>
      </c>
      <c r="AK667" s="259">
        <v>0</v>
      </c>
      <c r="AL667" s="259">
        <v>0</v>
      </c>
      <c r="AM667" s="259">
        <v>2896.2001853568122</v>
      </c>
      <c r="AN667" s="259">
        <v>2896.2001853568122</v>
      </c>
      <c r="AO667" s="262">
        <v>0</v>
      </c>
      <c r="AP667" s="247"/>
      <c r="AQ667" s="263">
        <v>0</v>
      </c>
      <c r="AR667" s="264">
        <v>0</v>
      </c>
      <c r="AS667" s="264">
        <v>0</v>
      </c>
      <c r="AT667" s="264">
        <v>0</v>
      </c>
      <c r="AU667" s="264">
        <v>0</v>
      </c>
      <c r="AV667" s="264">
        <v>0</v>
      </c>
      <c r="AW667" s="264">
        <v>0</v>
      </c>
      <c r="AX667" s="264">
        <v>0</v>
      </c>
      <c r="AY667" s="264">
        <v>0</v>
      </c>
      <c r="AZ667" s="264">
        <v>0</v>
      </c>
      <c r="BA667" s="264">
        <v>0</v>
      </c>
      <c r="BB667" s="265">
        <v>0</v>
      </c>
    </row>
    <row r="668" spans="2:54" s="213" customFormat="1" ht="13.15" customHeight="1" x14ac:dyDescent="0.2">
      <c r="B668" s="251" t="s">
        <v>863</v>
      </c>
      <c r="C668" s="252"/>
      <c r="D668" s="253"/>
      <c r="E668" s="254" t="s">
        <v>1906</v>
      </c>
      <c r="F668" s="252"/>
      <c r="G668" s="252"/>
      <c r="H668" s="255" t="s">
        <v>1907</v>
      </c>
      <c r="I668" s="256">
        <v>37987</v>
      </c>
      <c r="J668" s="257">
        <v>7</v>
      </c>
      <c r="K668" s="258">
        <v>16916.375115848008</v>
      </c>
      <c r="L668" s="259">
        <v>0</v>
      </c>
      <c r="M668" s="259">
        <v>0</v>
      </c>
      <c r="N668" s="259">
        <v>0</v>
      </c>
      <c r="O668" s="259">
        <v>16916.375115848008</v>
      </c>
      <c r="P668" s="259">
        <v>0</v>
      </c>
      <c r="Q668" s="259">
        <v>0</v>
      </c>
      <c r="R668" s="259">
        <v>16916.375115848008</v>
      </c>
      <c r="S668" s="259">
        <v>16916.375115848008</v>
      </c>
      <c r="T668" s="260">
        <v>0</v>
      </c>
      <c r="U668" s="261">
        <v>0</v>
      </c>
      <c r="V668" s="259">
        <v>0</v>
      </c>
      <c r="W668" s="259">
        <v>0</v>
      </c>
      <c r="X668" s="259">
        <v>0</v>
      </c>
      <c r="Y668" s="259">
        <v>0</v>
      </c>
      <c r="Z668" s="259">
        <v>0</v>
      </c>
      <c r="AA668" s="259">
        <v>0</v>
      </c>
      <c r="AB668" s="259">
        <v>0</v>
      </c>
      <c r="AC668" s="259">
        <v>0</v>
      </c>
      <c r="AD668" s="259">
        <v>0</v>
      </c>
      <c r="AE668" s="262">
        <v>0</v>
      </c>
      <c r="AF668" s="258">
        <v>16916.375115848008</v>
      </c>
      <c r="AG668" s="259">
        <v>0</v>
      </c>
      <c r="AH668" s="259">
        <v>0</v>
      </c>
      <c r="AI668" s="259">
        <v>0</v>
      </c>
      <c r="AJ668" s="259">
        <v>16916.375115848008</v>
      </c>
      <c r="AK668" s="259">
        <v>0</v>
      </c>
      <c r="AL668" s="259">
        <v>0</v>
      </c>
      <c r="AM668" s="259">
        <v>16916.375115848008</v>
      </c>
      <c r="AN668" s="259">
        <v>16916.375115848008</v>
      </c>
      <c r="AO668" s="262">
        <v>0</v>
      </c>
      <c r="AP668" s="247"/>
      <c r="AQ668" s="263">
        <v>0</v>
      </c>
      <c r="AR668" s="264">
        <v>0</v>
      </c>
      <c r="AS668" s="264">
        <v>0</v>
      </c>
      <c r="AT668" s="264">
        <v>0</v>
      </c>
      <c r="AU668" s="264">
        <v>0</v>
      </c>
      <c r="AV668" s="264">
        <v>0</v>
      </c>
      <c r="AW668" s="264">
        <v>0</v>
      </c>
      <c r="AX668" s="264">
        <v>0</v>
      </c>
      <c r="AY668" s="264">
        <v>0</v>
      </c>
      <c r="AZ668" s="264">
        <v>0</v>
      </c>
      <c r="BA668" s="264">
        <v>0</v>
      </c>
      <c r="BB668" s="265">
        <v>0</v>
      </c>
    </row>
    <row r="669" spans="2:54" s="213" customFormat="1" ht="13.15" customHeight="1" x14ac:dyDescent="0.2">
      <c r="B669" s="251" t="s">
        <v>1160</v>
      </c>
      <c r="C669" s="252"/>
      <c r="D669" s="253"/>
      <c r="E669" s="254" t="s">
        <v>1908</v>
      </c>
      <c r="F669" s="252"/>
      <c r="G669" s="252"/>
      <c r="H669" s="255" t="s">
        <v>1909</v>
      </c>
      <c r="I669" s="256">
        <v>38626</v>
      </c>
      <c r="J669" s="257">
        <v>10</v>
      </c>
      <c r="K669" s="258">
        <v>1853.5681186283596</v>
      </c>
      <c r="L669" s="259">
        <v>0</v>
      </c>
      <c r="M669" s="259">
        <v>0</v>
      </c>
      <c r="N669" s="259">
        <v>0</v>
      </c>
      <c r="O669" s="259">
        <v>1853.5681186283596</v>
      </c>
      <c r="P669" s="259">
        <v>0</v>
      </c>
      <c r="Q669" s="259">
        <v>0</v>
      </c>
      <c r="R669" s="259">
        <v>1853.5681186283596</v>
      </c>
      <c r="S669" s="259">
        <v>1853.5681186283596</v>
      </c>
      <c r="T669" s="260">
        <v>0</v>
      </c>
      <c r="U669" s="261">
        <v>0</v>
      </c>
      <c r="V669" s="259">
        <v>0</v>
      </c>
      <c r="W669" s="259">
        <v>0</v>
      </c>
      <c r="X669" s="259">
        <v>0</v>
      </c>
      <c r="Y669" s="259">
        <v>0</v>
      </c>
      <c r="Z669" s="259">
        <v>0</v>
      </c>
      <c r="AA669" s="259">
        <v>0</v>
      </c>
      <c r="AB669" s="259">
        <v>0</v>
      </c>
      <c r="AC669" s="259">
        <v>0</v>
      </c>
      <c r="AD669" s="259">
        <v>0</v>
      </c>
      <c r="AE669" s="262">
        <v>0</v>
      </c>
      <c r="AF669" s="258">
        <v>1853.5681186283596</v>
      </c>
      <c r="AG669" s="259">
        <v>0</v>
      </c>
      <c r="AH669" s="259">
        <v>0</v>
      </c>
      <c r="AI669" s="259">
        <v>0</v>
      </c>
      <c r="AJ669" s="259">
        <v>1853.5681186283596</v>
      </c>
      <c r="AK669" s="259">
        <v>0</v>
      </c>
      <c r="AL669" s="259">
        <v>0</v>
      </c>
      <c r="AM669" s="259">
        <v>1853.5681186283596</v>
      </c>
      <c r="AN669" s="259">
        <v>1853.5681186283596</v>
      </c>
      <c r="AO669" s="262">
        <v>0</v>
      </c>
      <c r="AP669" s="247"/>
      <c r="AQ669" s="263">
        <v>0</v>
      </c>
      <c r="AR669" s="264">
        <v>0</v>
      </c>
      <c r="AS669" s="264">
        <v>0</v>
      </c>
      <c r="AT669" s="264">
        <v>0</v>
      </c>
      <c r="AU669" s="264">
        <v>0</v>
      </c>
      <c r="AV669" s="264">
        <v>0</v>
      </c>
      <c r="AW669" s="264">
        <v>0</v>
      </c>
      <c r="AX669" s="264">
        <v>0</v>
      </c>
      <c r="AY669" s="264">
        <v>0</v>
      </c>
      <c r="AZ669" s="264">
        <v>0</v>
      </c>
      <c r="BA669" s="264">
        <v>0</v>
      </c>
      <c r="BB669" s="265">
        <v>0</v>
      </c>
    </row>
    <row r="670" spans="2:54" s="213" customFormat="1" ht="13.15" customHeight="1" x14ac:dyDescent="0.2">
      <c r="B670" s="251" t="s">
        <v>1865</v>
      </c>
      <c r="C670" s="252"/>
      <c r="D670" s="253"/>
      <c r="E670" s="254" t="s">
        <v>1910</v>
      </c>
      <c r="F670" s="252"/>
      <c r="G670" s="252"/>
      <c r="H670" s="255" t="s">
        <v>1911</v>
      </c>
      <c r="I670" s="256">
        <v>37987</v>
      </c>
      <c r="J670" s="257">
        <v>7</v>
      </c>
      <c r="K670" s="258">
        <v>840.28324837812795</v>
      </c>
      <c r="L670" s="259">
        <v>0</v>
      </c>
      <c r="M670" s="259">
        <v>0</v>
      </c>
      <c r="N670" s="259">
        <v>0</v>
      </c>
      <c r="O670" s="259">
        <v>840.28324837812795</v>
      </c>
      <c r="P670" s="259">
        <v>0</v>
      </c>
      <c r="Q670" s="259">
        <v>0</v>
      </c>
      <c r="R670" s="259">
        <v>840.28324837812795</v>
      </c>
      <c r="S670" s="259">
        <v>840.28324837812795</v>
      </c>
      <c r="T670" s="260">
        <v>0</v>
      </c>
      <c r="U670" s="261">
        <v>0</v>
      </c>
      <c r="V670" s="259">
        <v>0</v>
      </c>
      <c r="W670" s="259">
        <v>0</v>
      </c>
      <c r="X670" s="259">
        <v>0</v>
      </c>
      <c r="Y670" s="259">
        <v>0</v>
      </c>
      <c r="Z670" s="259">
        <v>0</v>
      </c>
      <c r="AA670" s="259">
        <v>0</v>
      </c>
      <c r="AB670" s="259">
        <v>0</v>
      </c>
      <c r="AC670" s="259">
        <v>0</v>
      </c>
      <c r="AD670" s="259">
        <v>0</v>
      </c>
      <c r="AE670" s="262">
        <v>0</v>
      </c>
      <c r="AF670" s="258">
        <v>840.28324837812795</v>
      </c>
      <c r="AG670" s="259">
        <v>0</v>
      </c>
      <c r="AH670" s="259">
        <v>0</v>
      </c>
      <c r="AI670" s="259">
        <v>0</v>
      </c>
      <c r="AJ670" s="259">
        <v>840.28324837812795</v>
      </c>
      <c r="AK670" s="259">
        <v>0</v>
      </c>
      <c r="AL670" s="259">
        <v>0</v>
      </c>
      <c r="AM670" s="259">
        <v>840.28324837812795</v>
      </c>
      <c r="AN670" s="259">
        <v>840.28324837812795</v>
      </c>
      <c r="AO670" s="262">
        <v>0</v>
      </c>
      <c r="AP670" s="247"/>
      <c r="AQ670" s="263">
        <v>0</v>
      </c>
      <c r="AR670" s="264">
        <v>0</v>
      </c>
      <c r="AS670" s="264">
        <v>0</v>
      </c>
      <c r="AT670" s="264">
        <v>0</v>
      </c>
      <c r="AU670" s="264">
        <v>0</v>
      </c>
      <c r="AV670" s="264">
        <v>0</v>
      </c>
      <c r="AW670" s="264">
        <v>0</v>
      </c>
      <c r="AX670" s="264">
        <v>0</v>
      </c>
      <c r="AY670" s="264">
        <v>0</v>
      </c>
      <c r="AZ670" s="264">
        <v>0</v>
      </c>
      <c r="BA670" s="264">
        <v>0</v>
      </c>
      <c r="BB670" s="265">
        <v>0</v>
      </c>
    </row>
    <row r="671" spans="2:54" s="213" customFormat="1" ht="13.15" customHeight="1" x14ac:dyDescent="0.2">
      <c r="B671" s="251" t="s">
        <v>718</v>
      </c>
      <c r="C671" s="252"/>
      <c r="D671" s="253"/>
      <c r="E671" s="254" t="s">
        <v>1912</v>
      </c>
      <c r="F671" s="252"/>
      <c r="G671" s="252"/>
      <c r="H671" s="255" t="s">
        <v>1913</v>
      </c>
      <c r="I671" s="256">
        <v>33604</v>
      </c>
      <c r="J671" s="257">
        <v>10</v>
      </c>
      <c r="K671" s="258">
        <v>1312.9518072289156</v>
      </c>
      <c r="L671" s="259">
        <v>0</v>
      </c>
      <c r="M671" s="259">
        <v>0</v>
      </c>
      <c r="N671" s="259">
        <v>0</v>
      </c>
      <c r="O671" s="259">
        <v>1312.9518072289156</v>
      </c>
      <c r="P671" s="259">
        <v>0</v>
      </c>
      <c r="Q671" s="259">
        <v>0</v>
      </c>
      <c r="R671" s="259">
        <v>1312.9518072289156</v>
      </c>
      <c r="S671" s="259">
        <v>931.7411955514367</v>
      </c>
      <c r="T671" s="260">
        <v>381.21061167747894</v>
      </c>
      <c r="U671" s="261">
        <v>0</v>
      </c>
      <c r="V671" s="259">
        <v>0</v>
      </c>
      <c r="W671" s="259">
        <v>0</v>
      </c>
      <c r="X671" s="259">
        <v>0</v>
      </c>
      <c r="Y671" s="259">
        <v>0</v>
      </c>
      <c r="Z671" s="259">
        <v>0</v>
      </c>
      <c r="AA671" s="259">
        <v>0</v>
      </c>
      <c r="AB671" s="259">
        <v>0</v>
      </c>
      <c r="AC671" s="259">
        <v>131.29518072289156</v>
      </c>
      <c r="AD671" s="259">
        <v>-131.29518072289156</v>
      </c>
      <c r="AE671" s="262">
        <v>131.29518072289156</v>
      </c>
      <c r="AF671" s="258">
        <v>1312.9518072289156</v>
      </c>
      <c r="AG671" s="259">
        <v>0</v>
      </c>
      <c r="AH671" s="259">
        <v>0</v>
      </c>
      <c r="AI671" s="259">
        <v>0</v>
      </c>
      <c r="AJ671" s="259">
        <v>1312.9518072289156</v>
      </c>
      <c r="AK671" s="259">
        <v>0</v>
      </c>
      <c r="AL671" s="259">
        <v>0</v>
      </c>
      <c r="AM671" s="259">
        <v>1312.9518072289156</v>
      </c>
      <c r="AN671" s="259">
        <v>800.44601482854512</v>
      </c>
      <c r="AO671" s="262">
        <v>512.50579240037052</v>
      </c>
      <c r="AP671" s="247"/>
      <c r="AQ671" s="263">
        <v>512.50579239524552</v>
      </c>
      <c r="AR671" s="264">
        <v>0</v>
      </c>
      <c r="AS671" s="264">
        <v>0</v>
      </c>
      <c r="AT671" s="264">
        <v>0</v>
      </c>
      <c r="AU671" s="264">
        <v>0</v>
      </c>
      <c r="AV671" s="264">
        <v>0</v>
      </c>
      <c r="AW671" s="264">
        <v>0</v>
      </c>
      <c r="AX671" s="264">
        <v>0</v>
      </c>
      <c r="AY671" s="264">
        <v>0</v>
      </c>
      <c r="AZ671" s="264">
        <v>0</v>
      </c>
      <c r="BA671" s="264">
        <v>0</v>
      </c>
      <c r="BB671" s="265">
        <v>0</v>
      </c>
    </row>
    <row r="672" spans="2:54" s="213" customFormat="1" ht="13.15" customHeight="1" x14ac:dyDescent="0.2">
      <c r="B672" s="251" t="s">
        <v>1865</v>
      </c>
      <c r="C672" s="252"/>
      <c r="D672" s="253"/>
      <c r="E672" s="254" t="s">
        <v>1914</v>
      </c>
      <c r="F672" s="252"/>
      <c r="G672" s="252"/>
      <c r="H672" s="255" t="s">
        <v>1915</v>
      </c>
      <c r="I672" s="256">
        <v>38353</v>
      </c>
      <c r="J672" s="257">
        <v>7</v>
      </c>
      <c r="K672" s="258">
        <v>4319.1033364226141</v>
      </c>
      <c r="L672" s="259">
        <v>0</v>
      </c>
      <c r="M672" s="259">
        <v>0</v>
      </c>
      <c r="N672" s="259">
        <v>0</v>
      </c>
      <c r="O672" s="259">
        <v>4319.1033364226141</v>
      </c>
      <c r="P672" s="259">
        <v>0</v>
      </c>
      <c r="Q672" s="259">
        <v>0</v>
      </c>
      <c r="R672" s="259">
        <v>4319.1033364226141</v>
      </c>
      <c r="S672" s="259">
        <v>4319.1033364226141</v>
      </c>
      <c r="T672" s="260">
        <v>0</v>
      </c>
      <c r="U672" s="261">
        <v>0</v>
      </c>
      <c r="V672" s="259">
        <v>0</v>
      </c>
      <c r="W672" s="259">
        <v>0</v>
      </c>
      <c r="X672" s="259">
        <v>0</v>
      </c>
      <c r="Y672" s="259">
        <v>0</v>
      </c>
      <c r="Z672" s="259">
        <v>0</v>
      </c>
      <c r="AA672" s="259">
        <v>0</v>
      </c>
      <c r="AB672" s="259">
        <v>0</v>
      </c>
      <c r="AC672" s="259">
        <v>0</v>
      </c>
      <c r="AD672" s="259">
        <v>0</v>
      </c>
      <c r="AE672" s="262">
        <v>0</v>
      </c>
      <c r="AF672" s="258">
        <v>4319.1033364226141</v>
      </c>
      <c r="AG672" s="259">
        <v>0</v>
      </c>
      <c r="AH672" s="259">
        <v>0</v>
      </c>
      <c r="AI672" s="259">
        <v>0</v>
      </c>
      <c r="AJ672" s="259">
        <v>4319.1033364226141</v>
      </c>
      <c r="AK672" s="259">
        <v>0</v>
      </c>
      <c r="AL672" s="259">
        <v>0</v>
      </c>
      <c r="AM672" s="259">
        <v>4319.1033364226141</v>
      </c>
      <c r="AN672" s="259">
        <v>4319.1033364226141</v>
      </c>
      <c r="AO672" s="262">
        <v>0</v>
      </c>
      <c r="AP672" s="247"/>
      <c r="AQ672" s="263">
        <v>0</v>
      </c>
      <c r="AR672" s="264">
        <v>0</v>
      </c>
      <c r="AS672" s="264">
        <v>0</v>
      </c>
      <c r="AT672" s="264">
        <v>0</v>
      </c>
      <c r="AU672" s="264">
        <v>0</v>
      </c>
      <c r="AV672" s="264">
        <v>0</v>
      </c>
      <c r="AW672" s="264">
        <v>0</v>
      </c>
      <c r="AX672" s="264">
        <v>0</v>
      </c>
      <c r="AY672" s="264">
        <v>0</v>
      </c>
      <c r="AZ672" s="264">
        <v>0</v>
      </c>
      <c r="BA672" s="264">
        <v>0</v>
      </c>
      <c r="BB672" s="265">
        <v>0</v>
      </c>
    </row>
    <row r="673" spans="2:54" s="213" customFormat="1" ht="13.15" customHeight="1" x14ac:dyDescent="0.2">
      <c r="B673" s="251" t="s">
        <v>1865</v>
      </c>
      <c r="C673" s="252"/>
      <c r="D673" s="253"/>
      <c r="E673" s="254" t="s">
        <v>1914</v>
      </c>
      <c r="F673" s="252"/>
      <c r="G673" s="252"/>
      <c r="H673" s="255" t="s">
        <v>1916</v>
      </c>
      <c r="I673" s="256">
        <v>38504</v>
      </c>
      <c r="J673" s="257">
        <v>7</v>
      </c>
      <c r="K673" s="258">
        <v>4319.1033364226141</v>
      </c>
      <c r="L673" s="259">
        <v>0</v>
      </c>
      <c r="M673" s="259">
        <v>0</v>
      </c>
      <c r="N673" s="259">
        <v>0</v>
      </c>
      <c r="O673" s="259">
        <v>4319.1033364226141</v>
      </c>
      <c r="P673" s="259">
        <v>0</v>
      </c>
      <c r="Q673" s="259">
        <v>0</v>
      </c>
      <c r="R673" s="259">
        <v>4319.1033364226141</v>
      </c>
      <c r="S673" s="259">
        <v>4319.1033364226141</v>
      </c>
      <c r="T673" s="260">
        <v>0</v>
      </c>
      <c r="U673" s="261">
        <v>0</v>
      </c>
      <c r="V673" s="259">
        <v>0</v>
      </c>
      <c r="W673" s="259">
        <v>0</v>
      </c>
      <c r="X673" s="259">
        <v>0</v>
      </c>
      <c r="Y673" s="259">
        <v>0</v>
      </c>
      <c r="Z673" s="259">
        <v>0</v>
      </c>
      <c r="AA673" s="259">
        <v>0</v>
      </c>
      <c r="AB673" s="259">
        <v>0</v>
      </c>
      <c r="AC673" s="259">
        <v>0</v>
      </c>
      <c r="AD673" s="259">
        <v>0</v>
      </c>
      <c r="AE673" s="262">
        <v>0</v>
      </c>
      <c r="AF673" s="258">
        <v>4319.1033364226141</v>
      </c>
      <c r="AG673" s="259">
        <v>0</v>
      </c>
      <c r="AH673" s="259">
        <v>0</v>
      </c>
      <c r="AI673" s="259">
        <v>0</v>
      </c>
      <c r="AJ673" s="259">
        <v>4319.1033364226141</v>
      </c>
      <c r="AK673" s="259">
        <v>0</v>
      </c>
      <c r="AL673" s="259">
        <v>0</v>
      </c>
      <c r="AM673" s="259">
        <v>4319.1033364226141</v>
      </c>
      <c r="AN673" s="259">
        <v>4319.1033364226141</v>
      </c>
      <c r="AO673" s="262">
        <v>0</v>
      </c>
      <c r="AP673" s="247"/>
      <c r="AQ673" s="263">
        <v>0</v>
      </c>
      <c r="AR673" s="264">
        <v>0</v>
      </c>
      <c r="AS673" s="264">
        <v>0</v>
      </c>
      <c r="AT673" s="264">
        <v>0</v>
      </c>
      <c r="AU673" s="264">
        <v>0</v>
      </c>
      <c r="AV673" s="264">
        <v>0</v>
      </c>
      <c r="AW673" s="264">
        <v>0</v>
      </c>
      <c r="AX673" s="264">
        <v>0</v>
      </c>
      <c r="AY673" s="264">
        <v>0</v>
      </c>
      <c r="AZ673" s="264">
        <v>0</v>
      </c>
      <c r="BA673" s="264">
        <v>0</v>
      </c>
      <c r="BB673" s="265">
        <v>0</v>
      </c>
    </row>
    <row r="674" spans="2:54" s="213" customFormat="1" ht="13.15" customHeight="1" x14ac:dyDescent="0.2">
      <c r="B674" s="251" t="s">
        <v>1865</v>
      </c>
      <c r="C674" s="252"/>
      <c r="D674" s="253"/>
      <c r="E674" s="254" t="s">
        <v>1917</v>
      </c>
      <c r="F674" s="252"/>
      <c r="G674" s="252"/>
      <c r="H674" s="255" t="s">
        <v>1918</v>
      </c>
      <c r="I674" s="256">
        <v>38504</v>
      </c>
      <c r="J674" s="257">
        <v>7</v>
      </c>
      <c r="K674" s="258">
        <v>4318.8137164040781</v>
      </c>
      <c r="L674" s="259">
        <v>0</v>
      </c>
      <c r="M674" s="259">
        <v>0</v>
      </c>
      <c r="N674" s="259">
        <v>0</v>
      </c>
      <c r="O674" s="259">
        <v>4318.8137164040781</v>
      </c>
      <c r="P674" s="259">
        <v>0</v>
      </c>
      <c r="Q674" s="259">
        <v>0</v>
      </c>
      <c r="R674" s="259">
        <v>4318.8137164040781</v>
      </c>
      <c r="S674" s="259">
        <v>4318.8137164040781</v>
      </c>
      <c r="T674" s="260">
        <v>0</v>
      </c>
      <c r="U674" s="261">
        <v>0</v>
      </c>
      <c r="V674" s="259">
        <v>0</v>
      </c>
      <c r="W674" s="259">
        <v>0</v>
      </c>
      <c r="X674" s="259">
        <v>0</v>
      </c>
      <c r="Y674" s="259">
        <v>0</v>
      </c>
      <c r="Z674" s="259">
        <v>0</v>
      </c>
      <c r="AA674" s="259">
        <v>0</v>
      </c>
      <c r="AB674" s="259">
        <v>0</v>
      </c>
      <c r="AC674" s="259">
        <v>0</v>
      </c>
      <c r="AD674" s="259">
        <v>0</v>
      </c>
      <c r="AE674" s="262">
        <v>0</v>
      </c>
      <c r="AF674" s="258">
        <v>4318.8137164040781</v>
      </c>
      <c r="AG674" s="259">
        <v>0</v>
      </c>
      <c r="AH674" s="259">
        <v>0</v>
      </c>
      <c r="AI674" s="259">
        <v>0</v>
      </c>
      <c r="AJ674" s="259">
        <v>4318.8137164040781</v>
      </c>
      <c r="AK674" s="259">
        <v>0</v>
      </c>
      <c r="AL674" s="259">
        <v>0</v>
      </c>
      <c r="AM674" s="259">
        <v>4318.8137164040781</v>
      </c>
      <c r="AN674" s="259">
        <v>4318.8137164040781</v>
      </c>
      <c r="AO674" s="262">
        <v>0</v>
      </c>
      <c r="AP674" s="247"/>
      <c r="AQ674" s="263">
        <v>0</v>
      </c>
      <c r="AR674" s="264">
        <v>0</v>
      </c>
      <c r="AS674" s="264">
        <v>0</v>
      </c>
      <c r="AT674" s="264">
        <v>0</v>
      </c>
      <c r="AU674" s="264">
        <v>0</v>
      </c>
      <c r="AV674" s="264">
        <v>0</v>
      </c>
      <c r="AW674" s="264">
        <v>0</v>
      </c>
      <c r="AX674" s="264">
        <v>0</v>
      </c>
      <c r="AY674" s="264">
        <v>0</v>
      </c>
      <c r="AZ674" s="264">
        <v>0</v>
      </c>
      <c r="BA674" s="264">
        <v>0</v>
      </c>
      <c r="BB674" s="265">
        <v>0</v>
      </c>
    </row>
    <row r="675" spans="2:54" s="213" customFormat="1" ht="13.15" customHeight="1" x14ac:dyDescent="0.2">
      <c r="B675" s="251" t="s">
        <v>1865</v>
      </c>
      <c r="C675" s="252"/>
      <c r="D675" s="253"/>
      <c r="E675" s="254" t="s">
        <v>1919</v>
      </c>
      <c r="F675" s="252"/>
      <c r="G675" s="252"/>
      <c r="H675" s="255" t="s">
        <v>1920</v>
      </c>
      <c r="I675" s="256">
        <v>35431</v>
      </c>
      <c r="J675" s="257">
        <v>7</v>
      </c>
      <c r="K675" s="258">
        <v>5887.1408711770155</v>
      </c>
      <c r="L675" s="259">
        <v>0</v>
      </c>
      <c r="M675" s="259">
        <v>0</v>
      </c>
      <c r="N675" s="259">
        <v>0</v>
      </c>
      <c r="O675" s="259">
        <v>5887.1408711770155</v>
      </c>
      <c r="P675" s="259">
        <v>0</v>
      </c>
      <c r="Q675" s="259">
        <v>0</v>
      </c>
      <c r="R675" s="259">
        <v>5887.1408711770155</v>
      </c>
      <c r="S675" s="259">
        <v>5887.1408711770155</v>
      </c>
      <c r="T675" s="260">
        <v>0</v>
      </c>
      <c r="U675" s="261">
        <v>0</v>
      </c>
      <c r="V675" s="259">
        <v>0</v>
      </c>
      <c r="W675" s="259">
        <v>0</v>
      </c>
      <c r="X675" s="259">
        <v>0</v>
      </c>
      <c r="Y675" s="259">
        <v>0</v>
      </c>
      <c r="Z675" s="259">
        <v>0</v>
      </c>
      <c r="AA675" s="259">
        <v>0</v>
      </c>
      <c r="AB675" s="259">
        <v>0</v>
      </c>
      <c r="AC675" s="259">
        <v>0</v>
      </c>
      <c r="AD675" s="259">
        <v>0</v>
      </c>
      <c r="AE675" s="262">
        <v>0</v>
      </c>
      <c r="AF675" s="258">
        <v>5887.1408711770155</v>
      </c>
      <c r="AG675" s="259">
        <v>0</v>
      </c>
      <c r="AH675" s="259">
        <v>0</v>
      </c>
      <c r="AI675" s="259">
        <v>0</v>
      </c>
      <c r="AJ675" s="259">
        <v>5887.1408711770155</v>
      </c>
      <c r="AK675" s="259">
        <v>0</v>
      </c>
      <c r="AL675" s="259">
        <v>0</v>
      </c>
      <c r="AM675" s="259">
        <v>5887.1408711770155</v>
      </c>
      <c r="AN675" s="259">
        <v>5887.1408711770155</v>
      </c>
      <c r="AO675" s="262">
        <v>0</v>
      </c>
      <c r="AP675" s="247"/>
      <c r="AQ675" s="263">
        <v>0</v>
      </c>
      <c r="AR675" s="264">
        <v>0</v>
      </c>
      <c r="AS675" s="264">
        <v>0</v>
      </c>
      <c r="AT675" s="264">
        <v>0</v>
      </c>
      <c r="AU675" s="264">
        <v>0</v>
      </c>
      <c r="AV675" s="264">
        <v>0</v>
      </c>
      <c r="AW675" s="264">
        <v>0</v>
      </c>
      <c r="AX675" s="264">
        <v>0</v>
      </c>
      <c r="AY675" s="264">
        <v>0</v>
      </c>
      <c r="AZ675" s="264">
        <v>0</v>
      </c>
      <c r="BA675" s="264">
        <v>0</v>
      </c>
      <c r="BB675" s="265">
        <v>0</v>
      </c>
    </row>
    <row r="676" spans="2:54" s="213" customFormat="1" ht="13.15" customHeight="1" x14ac:dyDescent="0.2">
      <c r="B676" s="251" t="s">
        <v>1438</v>
      </c>
      <c r="C676" s="252"/>
      <c r="D676" s="253"/>
      <c r="E676" s="254" t="s">
        <v>1921</v>
      </c>
      <c r="F676" s="252"/>
      <c r="G676" s="252"/>
      <c r="H676" s="255" t="s">
        <v>1922</v>
      </c>
      <c r="I676" s="256">
        <v>37987</v>
      </c>
      <c r="J676" s="257">
        <v>16</v>
      </c>
      <c r="K676" s="258">
        <v>40641.015987025021</v>
      </c>
      <c r="L676" s="259">
        <v>0</v>
      </c>
      <c r="M676" s="259">
        <v>0</v>
      </c>
      <c r="N676" s="259">
        <v>0</v>
      </c>
      <c r="O676" s="259">
        <v>40641.015987025021</v>
      </c>
      <c r="P676" s="259">
        <v>0</v>
      </c>
      <c r="Q676" s="259">
        <v>0</v>
      </c>
      <c r="R676" s="259">
        <v>40641.015987025021</v>
      </c>
      <c r="S676" s="259">
        <v>40641.015987025021</v>
      </c>
      <c r="T676" s="260">
        <v>0</v>
      </c>
      <c r="U676" s="261">
        <v>0</v>
      </c>
      <c r="V676" s="259">
        <v>0</v>
      </c>
      <c r="W676" s="259">
        <v>0</v>
      </c>
      <c r="X676" s="259">
        <v>0</v>
      </c>
      <c r="Y676" s="259">
        <v>0</v>
      </c>
      <c r="Z676" s="259">
        <v>0</v>
      </c>
      <c r="AA676" s="259">
        <v>0</v>
      </c>
      <c r="AB676" s="259">
        <v>0</v>
      </c>
      <c r="AC676" s="259">
        <v>0</v>
      </c>
      <c r="AD676" s="259">
        <v>0</v>
      </c>
      <c r="AE676" s="262">
        <v>0</v>
      </c>
      <c r="AF676" s="258">
        <v>40641.015987025021</v>
      </c>
      <c r="AG676" s="259">
        <v>0</v>
      </c>
      <c r="AH676" s="259">
        <v>0</v>
      </c>
      <c r="AI676" s="259">
        <v>0</v>
      </c>
      <c r="AJ676" s="259">
        <v>40641.015987025021</v>
      </c>
      <c r="AK676" s="259">
        <v>0</v>
      </c>
      <c r="AL676" s="259">
        <v>0</v>
      </c>
      <c r="AM676" s="259">
        <v>40641.015987025021</v>
      </c>
      <c r="AN676" s="259">
        <v>40641.015987025021</v>
      </c>
      <c r="AO676" s="262">
        <v>0</v>
      </c>
      <c r="AP676" s="247"/>
      <c r="AQ676" s="263">
        <v>0</v>
      </c>
      <c r="AR676" s="264">
        <v>0</v>
      </c>
      <c r="AS676" s="264">
        <v>0</v>
      </c>
      <c r="AT676" s="264">
        <v>0</v>
      </c>
      <c r="AU676" s="264">
        <v>0</v>
      </c>
      <c r="AV676" s="264">
        <v>0</v>
      </c>
      <c r="AW676" s="264">
        <v>0</v>
      </c>
      <c r="AX676" s="264">
        <v>0</v>
      </c>
      <c r="AY676" s="264">
        <v>0</v>
      </c>
      <c r="AZ676" s="264">
        <v>0</v>
      </c>
      <c r="BA676" s="264">
        <v>0</v>
      </c>
      <c r="BB676" s="265">
        <v>0</v>
      </c>
    </row>
    <row r="677" spans="2:54" s="213" customFormat="1" ht="13.15" customHeight="1" x14ac:dyDescent="0.2">
      <c r="B677" s="251" t="s">
        <v>1438</v>
      </c>
      <c r="C677" s="252"/>
      <c r="D677" s="253"/>
      <c r="E677" s="254" t="s">
        <v>1923</v>
      </c>
      <c r="F677" s="252"/>
      <c r="G677" s="252"/>
      <c r="H677" s="255" t="s">
        <v>1924</v>
      </c>
      <c r="I677" s="256">
        <v>36526</v>
      </c>
      <c r="J677" s="257">
        <v>16</v>
      </c>
      <c r="K677" s="258">
        <v>5399.9652455977757</v>
      </c>
      <c r="L677" s="259">
        <v>0</v>
      </c>
      <c r="M677" s="259">
        <v>0</v>
      </c>
      <c r="N677" s="259">
        <v>0</v>
      </c>
      <c r="O677" s="259">
        <v>5399.9652455977757</v>
      </c>
      <c r="P677" s="259">
        <v>0</v>
      </c>
      <c r="Q677" s="259">
        <v>0</v>
      </c>
      <c r="R677" s="259">
        <v>5399.9652455977757</v>
      </c>
      <c r="S677" s="259">
        <v>4313.8545166241893</v>
      </c>
      <c r="T677" s="260">
        <v>1086.1107289735864</v>
      </c>
      <c r="U677" s="261">
        <v>0</v>
      </c>
      <c r="V677" s="259">
        <v>0</v>
      </c>
      <c r="W677" s="259">
        <v>0</v>
      </c>
      <c r="X677" s="259">
        <v>0</v>
      </c>
      <c r="Y677" s="259">
        <v>0</v>
      </c>
      <c r="Z677" s="259">
        <v>0</v>
      </c>
      <c r="AA677" s="259">
        <v>0</v>
      </c>
      <c r="AB677" s="259">
        <v>0</v>
      </c>
      <c r="AC677" s="259">
        <v>337.49782784986098</v>
      </c>
      <c r="AD677" s="259">
        <v>-337.49782784986098</v>
      </c>
      <c r="AE677" s="262">
        <v>337.49782784986098</v>
      </c>
      <c r="AF677" s="258">
        <v>5399.9652455977757</v>
      </c>
      <c r="AG677" s="259">
        <v>0</v>
      </c>
      <c r="AH677" s="259">
        <v>0</v>
      </c>
      <c r="AI677" s="259">
        <v>0</v>
      </c>
      <c r="AJ677" s="259">
        <v>5399.9652455977757</v>
      </c>
      <c r="AK677" s="259">
        <v>0</v>
      </c>
      <c r="AL677" s="259">
        <v>0</v>
      </c>
      <c r="AM677" s="259">
        <v>5399.9652455977757</v>
      </c>
      <c r="AN677" s="259">
        <v>3976.3566887743282</v>
      </c>
      <c r="AO677" s="262">
        <v>1423.6085568234475</v>
      </c>
      <c r="AP677" s="247"/>
      <c r="AQ677" s="263">
        <v>1423.6085568092114</v>
      </c>
      <c r="AR677" s="264">
        <v>0</v>
      </c>
      <c r="AS677" s="264">
        <v>0</v>
      </c>
      <c r="AT677" s="264">
        <v>0</v>
      </c>
      <c r="AU677" s="264">
        <v>0</v>
      </c>
      <c r="AV677" s="264">
        <v>0</v>
      </c>
      <c r="AW677" s="264">
        <v>0</v>
      </c>
      <c r="AX677" s="264">
        <v>0</v>
      </c>
      <c r="AY677" s="264">
        <v>0</v>
      </c>
      <c r="AZ677" s="264">
        <v>0</v>
      </c>
      <c r="BA677" s="264">
        <v>0</v>
      </c>
      <c r="BB677" s="265">
        <v>0</v>
      </c>
    </row>
    <row r="678" spans="2:54" s="213" customFormat="1" ht="13.15" customHeight="1" x14ac:dyDescent="0.2">
      <c r="B678" s="251" t="s">
        <v>1438</v>
      </c>
      <c r="C678" s="252"/>
      <c r="D678" s="253"/>
      <c r="E678" s="254" t="s">
        <v>1925</v>
      </c>
      <c r="F678" s="252"/>
      <c r="G678" s="252"/>
      <c r="H678" s="255" t="s">
        <v>1926</v>
      </c>
      <c r="I678" s="256">
        <v>35065</v>
      </c>
      <c r="J678" s="257">
        <v>16</v>
      </c>
      <c r="K678" s="258">
        <v>12132.182576459685</v>
      </c>
      <c r="L678" s="259">
        <v>0</v>
      </c>
      <c r="M678" s="259">
        <v>0</v>
      </c>
      <c r="N678" s="259">
        <v>0</v>
      </c>
      <c r="O678" s="259">
        <v>12132.182576459685</v>
      </c>
      <c r="P678" s="259">
        <v>0</v>
      </c>
      <c r="Q678" s="259">
        <v>0</v>
      </c>
      <c r="R678" s="259">
        <v>12132.182576459685</v>
      </c>
      <c r="S678" s="259">
        <v>12132.182576459685</v>
      </c>
      <c r="T678" s="260">
        <v>0</v>
      </c>
      <c r="U678" s="261">
        <v>0</v>
      </c>
      <c r="V678" s="259">
        <v>0</v>
      </c>
      <c r="W678" s="259">
        <v>0</v>
      </c>
      <c r="X678" s="259">
        <v>0</v>
      </c>
      <c r="Y678" s="259">
        <v>0</v>
      </c>
      <c r="Z678" s="259">
        <v>0</v>
      </c>
      <c r="AA678" s="259">
        <v>0</v>
      </c>
      <c r="AB678" s="259">
        <v>0</v>
      </c>
      <c r="AC678" s="259">
        <v>0</v>
      </c>
      <c r="AD678" s="259">
        <v>0</v>
      </c>
      <c r="AE678" s="262">
        <v>0</v>
      </c>
      <c r="AF678" s="258">
        <v>12132.182576459685</v>
      </c>
      <c r="AG678" s="259">
        <v>0</v>
      </c>
      <c r="AH678" s="259">
        <v>0</v>
      </c>
      <c r="AI678" s="259">
        <v>0</v>
      </c>
      <c r="AJ678" s="259">
        <v>12132.182576459685</v>
      </c>
      <c r="AK678" s="259">
        <v>0</v>
      </c>
      <c r="AL678" s="259">
        <v>0</v>
      </c>
      <c r="AM678" s="259">
        <v>12132.182576459685</v>
      </c>
      <c r="AN678" s="259">
        <v>12132.182576459685</v>
      </c>
      <c r="AO678" s="262">
        <v>0</v>
      </c>
      <c r="AP678" s="247"/>
      <c r="AQ678" s="263">
        <v>0</v>
      </c>
      <c r="AR678" s="264">
        <v>0</v>
      </c>
      <c r="AS678" s="264">
        <v>0</v>
      </c>
      <c r="AT678" s="264">
        <v>0</v>
      </c>
      <c r="AU678" s="264">
        <v>0</v>
      </c>
      <c r="AV678" s="264">
        <v>0</v>
      </c>
      <c r="AW678" s="264">
        <v>0</v>
      </c>
      <c r="AX678" s="264">
        <v>0</v>
      </c>
      <c r="AY678" s="264">
        <v>0</v>
      </c>
      <c r="AZ678" s="264">
        <v>0</v>
      </c>
      <c r="BA678" s="264">
        <v>0</v>
      </c>
      <c r="BB678" s="265">
        <v>0</v>
      </c>
    </row>
    <row r="679" spans="2:54" s="213" customFormat="1" ht="13.15" customHeight="1" x14ac:dyDescent="0.2">
      <c r="B679" s="251" t="s">
        <v>1160</v>
      </c>
      <c r="C679" s="252"/>
      <c r="D679" s="253"/>
      <c r="E679" s="254" t="s">
        <v>1927</v>
      </c>
      <c r="F679" s="252"/>
      <c r="G679" s="252"/>
      <c r="H679" s="255" t="s">
        <v>1928</v>
      </c>
      <c r="I679" s="256">
        <v>36526</v>
      </c>
      <c r="J679" s="257">
        <v>10</v>
      </c>
      <c r="K679" s="258">
        <v>2513.0908248378132</v>
      </c>
      <c r="L679" s="259">
        <v>0</v>
      </c>
      <c r="M679" s="259">
        <v>0</v>
      </c>
      <c r="N679" s="259">
        <v>0</v>
      </c>
      <c r="O679" s="259">
        <v>2513.0908248378132</v>
      </c>
      <c r="P679" s="259">
        <v>0</v>
      </c>
      <c r="Q679" s="259">
        <v>0</v>
      </c>
      <c r="R679" s="259">
        <v>2513.0908248378132</v>
      </c>
      <c r="S679" s="259">
        <v>2048.4939759036142</v>
      </c>
      <c r="T679" s="260">
        <v>464.59684893419899</v>
      </c>
      <c r="U679" s="261">
        <v>0</v>
      </c>
      <c r="V679" s="259">
        <v>0</v>
      </c>
      <c r="W679" s="259">
        <v>0</v>
      </c>
      <c r="X679" s="259">
        <v>0</v>
      </c>
      <c r="Y679" s="259">
        <v>0</v>
      </c>
      <c r="Z679" s="259">
        <v>0</v>
      </c>
      <c r="AA679" s="259">
        <v>0</v>
      </c>
      <c r="AB679" s="259">
        <v>0</v>
      </c>
      <c r="AC679" s="259">
        <v>251.30908248378131</v>
      </c>
      <c r="AD679" s="259">
        <v>-251.30908248378131</v>
      </c>
      <c r="AE679" s="262">
        <v>251.30908248378131</v>
      </c>
      <c r="AF679" s="258">
        <v>2513.0908248378132</v>
      </c>
      <c r="AG679" s="259">
        <v>0</v>
      </c>
      <c r="AH679" s="259">
        <v>0</v>
      </c>
      <c r="AI679" s="259">
        <v>0</v>
      </c>
      <c r="AJ679" s="259">
        <v>2513.0908248378132</v>
      </c>
      <c r="AK679" s="259">
        <v>0</v>
      </c>
      <c r="AL679" s="259">
        <v>0</v>
      </c>
      <c r="AM679" s="259">
        <v>2513.0908248378132</v>
      </c>
      <c r="AN679" s="259">
        <v>1797.1848934198329</v>
      </c>
      <c r="AO679" s="262">
        <v>715.90593141798036</v>
      </c>
      <c r="AP679" s="247"/>
      <c r="AQ679" s="263">
        <v>715.90593141082127</v>
      </c>
      <c r="AR679" s="264">
        <v>0</v>
      </c>
      <c r="AS679" s="264">
        <v>0</v>
      </c>
      <c r="AT679" s="264">
        <v>0</v>
      </c>
      <c r="AU679" s="264">
        <v>0</v>
      </c>
      <c r="AV679" s="264">
        <v>0</v>
      </c>
      <c r="AW679" s="264">
        <v>0</v>
      </c>
      <c r="AX679" s="264">
        <v>0</v>
      </c>
      <c r="AY679" s="264">
        <v>0</v>
      </c>
      <c r="AZ679" s="264">
        <v>0</v>
      </c>
      <c r="BA679" s="264">
        <v>0</v>
      </c>
      <c r="BB679" s="265">
        <v>0</v>
      </c>
    </row>
    <row r="680" spans="2:54" s="213" customFormat="1" ht="13.15" customHeight="1" x14ac:dyDescent="0.2">
      <c r="B680" s="251" t="s">
        <v>718</v>
      </c>
      <c r="C680" s="252"/>
      <c r="D680" s="253"/>
      <c r="E680" s="254" t="s">
        <v>1929</v>
      </c>
      <c r="F680" s="252"/>
      <c r="G680" s="252"/>
      <c r="H680" s="255" t="s">
        <v>1930</v>
      </c>
      <c r="I680" s="256">
        <v>36892</v>
      </c>
      <c r="J680" s="257">
        <v>10</v>
      </c>
      <c r="K680" s="258">
        <v>839.89805375347544</v>
      </c>
      <c r="L680" s="259">
        <v>0</v>
      </c>
      <c r="M680" s="259">
        <v>0</v>
      </c>
      <c r="N680" s="259">
        <v>0</v>
      </c>
      <c r="O680" s="259">
        <v>839.89805375347544</v>
      </c>
      <c r="P680" s="259">
        <v>0</v>
      </c>
      <c r="Q680" s="259">
        <v>0</v>
      </c>
      <c r="R680" s="259">
        <v>839.89805375347544</v>
      </c>
      <c r="S680" s="259">
        <v>839.89805375347544</v>
      </c>
      <c r="T680" s="260">
        <v>0</v>
      </c>
      <c r="U680" s="261">
        <v>0</v>
      </c>
      <c r="V680" s="259">
        <v>0</v>
      </c>
      <c r="W680" s="259">
        <v>0</v>
      </c>
      <c r="X680" s="259">
        <v>0</v>
      </c>
      <c r="Y680" s="259">
        <v>0</v>
      </c>
      <c r="Z680" s="259">
        <v>0</v>
      </c>
      <c r="AA680" s="259">
        <v>0</v>
      </c>
      <c r="AB680" s="259">
        <v>0</v>
      </c>
      <c r="AC680" s="259">
        <v>0</v>
      </c>
      <c r="AD680" s="259">
        <v>0</v>
      </c>
      <c r="AE680" s="262">
        <v>0</v>
      </c>
      <c r="AF680" s="258">
        <v>839.89805375347544</v>
      </c>
      <c r="AG680" s="259">
        <v>0</v>
      </c>
      <c r="AH680" s="259">
        <v>0</v>
      </c>
      <c r="AI680" s="259">
        <v>0</v>
      </c>
      <c r="AJ680" s="259">
        <v>839.89805375347544</v>
      </c>
      <c r="AK680" s="259">
        <v>0</v>
      </c>
      <c r="AL680" s="259">
        <v>0</v>
      </c>
      <c r="AM680" s="259">
        <v>839.89805375347544</v>
      </c>
      <c r="AN680" s="259">
        <v>839.89805375347544</v>
      </c>
      <c r="AO680" s="262">
        <v>0</v>
      </c>
      <c r="AP680" s="247"/>
      <c r="AQ680" s="263">
        <v>0</v>
      </c>
      <c r="AR680" s="264">
        <v>0</v>
      </c>
      <c r="AS680" s="264">
        <v>0</v>
      </c>
      <c r="AT680" s="264">
        <v>0</v>
      </c>
      <c r="AU680" s="264">
        <v>0</v>
      </c>
      <c r="AV680" s="264">
        <v>0</v>
      </c>
      <c r="AW680" s="264">
        <v>0</v>
      </c>
      <c r="AX680" s="264">
        <v>0</v>
      </c>
      <c r="AY680" s="264">
        <v>0</v>
      </c>
      <c r="AZ680" s="264">
        <v>0</v>
      </c>
      <c r="BA680" s="264">
        <v>0</v>
      </c>
      <c r="BB680" s="265">
        <v>0</v>
      </c>
    </row>
    <row r="681" spans="2:54" s="213" customFormat="1" ht="13.15" customHeight="1" x14ac:dyDescent="0.2">
      <c r="B681" s="251" t="s">
        <v>1343</v>
      </c>
      <c r="C681" s="252"/>
      <c r="D681" s="253"/>
      <c r="E681" s="254" t="s">
        <v>1931</v>
      </c>
      <c r="F681" s="252"/>
      <c r="G681" s="252"/>
      <c r="H681" s="255" t="s">
        <v>1932</v>
      </c>
      <c r="I681" s="256">
        <v>36892</v>
      </c>
      <c r="J681" s="257">
        <v>7</v>
      </c>
      <c r="K681" s="258">
        <v>736.3212465245598</v>
      </c>
      <c r="L681" s="259">
        <v>0</v>
      </c>
      <c r="M681" s="259">
        <v>0</v>
      </c>
      <c r="N681" s="259">
        <v>0</v>
      </c>
      <c r="O681" s="259">
        <v>736.3212465245598</v>
      </c>
      <c r="P681" s="259">
        <v>0</v>
      </c>
      <c r="Q681" s="259">
        <v>0</v>
      </c>
      <c r="R681" s="259">
        <v>736.3212465245598</v>
      </c>
      <c r="S681" s="259">
        <v>736.3212465245598</v>
      </c>
      <c r="T681" s="260">
        <v>0</v>
      </c>
      <c r="U681" s="261">
        <v>0</v>
      </c>
      <c r="V681" s="259">
        <v>0</v>
      </c>
      <c r="W681" s="259">
        <v>0</v>
      </c>
      <c r="X681" s="259">
        <v>0</v>
      </c>
      <c r="Y681" s="259">
        <v>0</v>
      </c>
      <c r="Z681" s="259">
        <v>0</v>
      </c>
      <c r="AA681" s="259">
        <v>0</v>
      </c>
      <c r="AB681" s="259">
        <v>0</v>
      </c>
      <c r="AC681" s="259">
        <v>0</v>
      </c>
      <c r="AD681" s="259">
        <v>0</v>
      </c>
      <c r="AE681" s="262">
        <v>0</v>
      </c>
      <c r="AF681" s="258">
        <v>736.3212465245598</v>
      </c>
      <c r="AG681" s="259">
        <v>0</v>
      </c>
      <c r="AH681" s="259">
        <v>0</v>
      </c>
      <c r="AI681" s="259">
        <v>0</v>
      </c>
      <c r="AJ681" s="259">
        <v>736.3212465245598</v>
      </c>
      <c r="AK681" s="259">
        <v>0</v>
      </c>
      <c r="AL681" s="259">
        <v>0</v>
      </c>
      <c r="AM681" s="259">
        <v>736.3212465245598</v>
      </c>
      <c r="AN681" s="259">
        <v>736.3212465245598</v>
      </c>
      <c r="AO681" s="262">
        <v>0</v>
      </c>
      <c r="AP681" s="247"/>
      <c r="AQ681" s="263">
        <v>0</v>
      </c>
      <c r="AR681" s="264">
        <v>0</v>
      </c>
      <c r="AS681" s="264">
        <v>0</v>
      </c>
      <c r="AT681" s="264">
        <v>0</v>
      </c>
      <c r="AU681" s="264">
        <v>0</v>
      </c>
      <c r="AV681" s="264">
        <v>0</v>
      </c>
      <c r="AW681" s="264">
        <v>0</v>
      </c>
      <c r="AX681" s="264">
        <v>0</v>
      </c>
      <c r="AY681" s="264">
        <v>0</v>
      </c>
      <c r="AZ681" s="264">
        <v>0</v>
      </c>
      <c r="BA681" s="264">
        <v>0</v>
      </c>
      <c r="BB681" s="265">
        <v>0</v>
      </c>
    </row>
    <row r="682" spans="2:54" s="213" customFormat="1" ht="13.15" customHeight="1" x14ac:dyDescent="0.2">
      <c r="B682" s="251" t="s">
        <v>1343</v>
      </c>
      <c r="C682" s="252"/>
      <c r="D682" s="253"/>
      <c r="E682" s="254" t="s">
        <v>1933</v>
      </c>
      <c r="F682" s="252"/>
      <c r="G682" s="252"/>
      <c r="H682" s="255" t="s">
        <v>1934</v>
      </c>
      <c r="I682" s="256">
        <v>37257</v>
      </c>
      <c r="J682" s="257">
        <v>7</v>
      </c>
      <c r="K682" s="258">
        <v>579.24003707136239</v>
      </c>
      <c r="L682" s="259">
        <v>0</v>
      </c>
      <c r="M682" s="259">
        <v>0</v>
      </c>
      <c r="N682" s="259">
        <v>0</v>
      </c>
      <c r="O682" s="259">
        <v>579.24003707136239</v>
      </c>
      <c r="P682" s="259">
        <v>0</v>
      </c>
      <c r="Q682" s="259">
        <v>0</v>
      </c>
      <c r="R682" s="259">
        <v>579.24003707136239</v>
      </c>
      <c r="S682" s="259">
        <v>579.24003707136239</v>
      </c>
      <c r="T682" s="260">
        <v>0</v>
      </c>
      <c r="U682" s="261">
        <v>0</v>
      </c>
      <c r="V682" s="259">
        <v>0</v>
      </c>
      <c r="W682" s="259">
        <v>0</v>
      </c>
      <c r="X682" s="259">
        <v>0</v>
      </c>
      <c r="Y682" s="259">
        <v>0</v>
      </c>
      <c r="Z682" s="259">
        <v>0</v>
      </c>
      <c r="AA682" s="259">
        <v>0</v>
      </c>
      <c r="AB682" s="259">
        <v>0</v>
      </c>
      <c r="AC682" s="259">
        <v>0</v>
      </c>
      <c r="AD682" s="259">
        <v>0</v>
      </c>
      <c r="AE682" s="262">
        <v>0</v>
      </c>
      <c r="AF682" s="258">
        <v>579.24003707136239</v>
      </c>
      <c r="AG682" s="259">
        <v>0</v>
      </c>
      <c r="AH682" s="259">
        <v>0</v>
      </c>
      <c r="AI682" s="259">
        <v>0</v>
      </c>
      <c r="AJ682" s="259">
        <v>579.24003707136239</v>
      </c>
      <c r="AK682" s="259">
        <v>0</v>
      </c>
      <c r="AL682" s="259">
        <v>0</v>
      </c>
      <c r="AM682" s="259">
        <v>579.24003707136239</v>
      </c>
      <c r="AN682" s="259">
        <v>579.24003707136239</v>
      </c>
      <c r="AO682" s="262">
        <v>0</v>
      </c>
      <c r="AP682" s="247"/>
      <c r="AQ682" s="263">
        <v>0</v>
      </c>
      <c r="AR682" s="264">
        <v>0</v>
      </c>
      <c r="AS682" s="264">
        <v>0</v>
      </c>
      <c r="AT682" s="264">
        <v>0</v>
      </c>
      <c r="AU682" s="264">
        <v>0</v>
      </c>
      <c r="AV682" s="264">
        <v>0</v>
      </c>
      <c r="AW682" s="264">
        <v>0</v>
      </c>
      <c r="AX682" s="264">
        <v>0</v>
      </c>
      <c r="AY682" s="264">
        <v>0</v>
      </c>
      <c r="AZ682" s="264">
        <v>0</v>
      </c>
      <c r="BA682" s="264">
        <v>0</v>
      </c>
      <c r="BB682" s="265">
        <v>0</v>
      </c>
    </row>
    <row r="683" spans="2:54" s="213" customFormat="1" ht="13.15" customHeight="1" x14ac:dyDescent="0.2">
      <c r="B683" s="251" t="s">
        <v>1878</v>
      </c>
      <c r="C683" s="252"/>
      <c r="D683" s="253"/>
      <c r="E683" s="254" t="s">
        <v>1935</v>
      </c>
      <c r="F683" s="252"/>
      <c r="G683" s="252"/>
      <c r="H683" s="255" t="s">
        <v>1936</v>
      </c>
      <c r="I683" s="256">
        <v>37257</v>
      </c>
      <c r="J683" s="257">
        <v>7</v>
      </c>
      <c r="K683" s="258">
        <v>1283.6538461538462</v>
      </c>
      <c r="L683" s="259">
        <v>0</v>
      </c>
      <c r="M683" s="259">
        <v>0</v>
      </c>
      <c r="N683" s="259">
        <v>0</v>
      </c>
      <c r="O683" s="259">
        <v>1283.6538461538462</v>
      </c>
      <c r="P683" s="259">
        <v>0</v>
      </c>
      <c r="Q683" s="259">
        <v>0</v>
      </c>
      <c r="R683" s="259">
        <v>1283.6538461538462</v>
      </c>
      <c r="S683" s="259">
        <v>1283.6538461538462</v>
      </c>
      <c r="T683" s="260">
        <v>0</v>
      </c>
      <c r="U683" s="261">
        <v>0</v>
      </c>
      <c r="V683" s="259">
        <v>0</v>
      </c>
      <c r="W683" s="259">
        <v>0</v>
      </c>
      <c r="X683" s="259">
        <v>0</v>
      </c>
      <c r="Y683" s="259">
        <v>0</v>
      </c>
      <c r="Z683" s="259">
        <v>0</v>
      </c>
      <c r="AA683" s="259">
        <v>0</v>
      </c>
      <c r="AB683" s="259">
        <v>0</v>
      </c>
      <c r="AC683" s="259">
        <v>0</v>
      </c>
      <c r="AD683" s="259">
        <v>0</v>
      </c>
      <c r="AE683" s="262">
        <v>0</v>
      </c>
      <c r="AF683" s="258">
        <v>1283.6538461538462</v>
      </c>
      <c r="AG683" s="259">
        <v>0</v>
      </c>
      <c r="AH683" s="259">
        <v>0</v>
      </c>
      <c r="AI683" s="259">
        <v>0</v>
      </c>
      <c r="AJ683" s="259">
        <v>1283.6538461538462</v>
      </c>
      <c r="AK683" s="259">
        <v>0</v>
      </c>
      <c r="AL683" s="259">
        <v>0</v>
      </c>
      <c r="AM683" s="259">
        <v>1283.6538461538462</v>
      </c>
      <c r="AN683" s="259">
        <v>1283.6538461538462</v>
      </c>
      <c r="AO683" s="262">
        <v>0</v>
      </c>
      <c r="AP683" s="247"/>
      <c r="AQ683" s="263">
        <v>0</v>
      </c>
      <c r="AR683" s="264">
        <v>0</v>
      </c>
      <c r="AS683" s="264">
        <v>0</v>
      </c>
      <c r="AT683" s="264">
        <v>0</v>
      </c>
      <c r="AU683" s="264">
        <v>0</v>
      </c>
      <c r="AV683" s="264">
        <v>0</v>
      </c>
      <c r="AW683" s="264">
        <v>0</v>
      </c>
      <c r="AX683" s="264">
        <v>0</v>
      </c>
      <c r="AY683" s="264">
        <v>0</v>
      </c>
      <c r="AZ683" s="264">
        <v>0</v>
      </c>
      <c r="BA683" s="264">
        <v>0</v>
      </c>
      <c r="BB683" s="265">
        <v>0</v>
      </c>
    </row>
    <row r="684" spans="2:54" s="213" customFormat="1" ht="13.15" customHeight="1" x14ac:dyDescent="0.2">
      <c r="B684" s="251" t="s">
        <v>1878</v>
      </c>
      <c r="C684" s="252"/>
      <c r="D684" s="253"/>
      <c r="E684" s="254" t="s">
        <v>1937</v>
      </c>
      <c r="F684" s="252"/>
      <c r="G684" s="252"/>
      <c r="H684" s="255" t="s">
        <v>1938</v>
      </c>
      <c r="I684" s="256">
        <v>35431</v>
      </c>
      <c r="J684" s="257">
        <v>7</v>
      </c>
      <c r="K684" s="258">
        <v>10063.067655236331</v>
      </c>
      <c r="L684" s="259">
        <v>0</v>
      </c>
      <c r="M684" s="259">
        <v>0</v>
      </c>
      <c r="N684" s="259">
        <v>0</v>
      </c>
      <c r="O684" s="259">
        <v>10063.067655236331</v>
      </c>
      <c r="P684" s="259">
        <v>0</v>
      </c>
      <c r="Q684" s="259">
        <v>0</v>
      </c>
      <c r="R684" s="259">
        <v>10063.067655236331</v>
      </c>
      <c r="S684" s="259">
        <v>10063.067655236331</v>
      </c>
      <c r="T684" s="260">
        <v>0</v>
      </c>
      <c r="U684" s="261">
        <v>0</v>
      </c>
      <c r="V684" s="259">
        <v>0</v>
      </c>
      <c r="W684" s="259">
        <v>0</v>
      </c>
      <c r="X684" s="259">
        <v>0</v>
      </c>
      <c r="Y684" s="259">
        <v>0</v>
      </c>
      <c r="Z684" s="259">
        <v>0</v>
      </c>
      <c r="AA684" s="259">
        <v>0</v>
      </c>
      <c r="AB684" s="259">
        <v>0</v>
      </c>
      <c r="AC684" s="259">
        <v>0</v>
      </c>
      <c r="AD684" s="259">
        <v>0</v>
      </c>
      <c r="AE684" s="262">
        <v>0</v>
      </c>
      <c r="AF684" s="258">
        <v>10063.067655236331</v>
      </c>
      <c r="AG684" s="259">
        <v>0</v>
      </c>
      <c r="AH684" s="259">
        <v>0</v>
      </c>
      <c r="AI684" s="259">
        <v>0</v>
      </c>
      <c r="AJ684" s="259">
        <v>10063.067655236331</v>
      </c>
      <c r="AK684" s="259">
        <v>0</v>
      </c>
      <c r="AL684" s="259">
        <v>0</v>
      </c>
      <c r="AM684" s="259">
        <v>10063.067655236331</v>
      </c>
      <c r="AN684" s="259">
        <v>10063.067655236331</v>
      </c>
      <c r="AO684" s="262">
        <v>0</v>
      </c>
      <c r="AP684" s="247"/>
      <c r="AQ684" s="263">
        <v>0</v>
      </c>
      <c r="AR684" s="264">
        <v>0</v>
      </c>
      <c r="AS684" s="264">
        <v>0</v>
      </c>
      <c r="AT684" s="264">
        <v>0</v>
      </c>
      <c r="AU684" s="264">
        <v>0</v>
      </c>
      <c r="AV684" s="264">
        <v>0</v>
      </c>
      <c r="AW684" s="264">
        <v>0</v>
      </c>
      <c r="AX684" s="264">
        <v>0</v>
      </c>
      <c r="AY684" s="264">
        <v>0</v>
      </c>
      <c r="AZ684" s="264">
        <v>0</v>
      </c>
      <c r="BA684" s="264">
        <v>0</v>
      </c>
      <c r="BB684" s="265">
        <v>0</v>
      </c>
    </row>
    <row r="685" spans="2:54" s="213" customFormat="1" ht="13.15" customHeight="1" x14ac:dyDescent="0.2">
      <c r="B685" s="251" t="s">
        <v>1878</v>
      </c>
      <c r="C685" s="252"/>
      <c r="D685" s="253"/>
      <c r="E685" s="254" t="s">
        <v>1939</v>
      </c>
      <c r="F685" s="252"/>
      <c r="G685" s="252"/>
      <c r="H685" s="255" t="s">
        <v>1940</v>
      </c>
      <c r="I685" s="256">
        <v>36892</v>
      </c>
      <c r="J685" s="257">
        <v>7</v>
      </c>
      <c r="K685" s="258">
        <v>3436.1706441149213</v>
      </c>
      <c r="L685" s="259">
        <v>0</v>
      </c>
      <c r="M685" s="259">
        <v>0</v>
      </c>
      <c r="N685" s="259">
        <v>0</v>
      </c>
      <c r="O685" s="259">
        <v>3436.1706441149213</v>
      </c>
      <c r="P685" s="259">
        <v>0</v>
      </c>
      <c r="Q685" s="259">
        <v>0</v>
      </c>
      <c r="R685" s="259">
        <v>3436.1706441149213</v>
      </c>
      <c r="S685" s="259">
        <v>3436.1706441149213</v>
      </c>
      <c r="T685" s="260">
        <v>0</v>
      </c>
      <c r="U685" s="261">
        <v>0</v>
      </c>
      <c r="V685" s="259">
        <v>0</v>
      </c>
      <c r="W685" s="259">
        <v>0</v>
      </c>
      <c r="X685" s="259">
        <v>0</v>
      </c>
      <c r="Y685" s="259">
        <v>0</v>
      </c>
      <c r="Z685" s="259">
        <v>0</v>
      </c>
      <c r="AA685" s="259">
        <v>0</v>
      </c>
      <c r="AB685" s="259">
        <v>0</v>
      </c>
      <c r="AC685" s="259">
        <v>0</v>
      </c>
      <c r="AD685" s="259">
        <v>0</v>
      </c>
      <c r="AE685" s="262">
        <v>0</v>
      </c>
      <c r="AF685" s="258">
        <v>3436.1706441149213</v>
      </c>
      <c r="AG685" s="259">
        <v>0</v>
      </c>
      <c r="AH685" s="259">
        <v>0</v>
      </c>
      <c r="AI685" s="259">
        <v>0</v>
      </c>
      <c r="AJ685" s="259">
        <v>3436.1706441149213</v>
      </c>
      <c r="AK685" s="259">
        <v>0</v>
      </c>
      <c r="AL685" s="259">
        <v>0</v>
      </c>
      <c r="AM685" s="259">
        <v>3436.1706441149213</v>
      </c>
      <c r="AN685" s="259">
        <v>3436.1706441149213</v>
      </c>
      <c r="AO685" s="262">
        <v>0</v>
      </c>
      <c r="AP685" s="247"/>
      <c r="AQ685" s="263">
        <v>0</v>
      </c>
      <c r="AR685" s="264">
        <v>0</v>
      </c>
      <c r="AS685" s="264">
        <v>0</v>
      </c>
      <c r="AT685" s="264">
        <v>0</v>
      </c>
      <c r="AU685" s="264">
        <v>0</v>
      </c>
      <c r="AV685" s="264">
        <v>0</v>
      </c>
      <c r="AW685" s="264">
        <v>0</v>
      </c>
      <c r="AX685" s="264">
        <v>0</v>
      </c>
      <c r="AY685" s="264">
        <v>0</v>
      </c>
      <c r="AZ685" s="264">
        <v>0</v>
      </c>
      <c r="BA685" s="264">
        <v>0</v>
      </c>
      <c r="BB685" s="265">
        <v>0</v>
      </c>
    </row>
    <row r="686" spans="2:54" s="213" customFormat="1" ht="13.15" customHeight="1" x14ac:dyDescent="0.2">
      <c r="B686" s="251" t="s">
        <v>718</v>
      </c>
      <c r="C686" s="252"/>
      <c r="D686" s="253"/>
      <c r="E686" s="254" t="s">
        <v>1941</v>
      </c>
      <c r="F686" s="252"/>
      <c r="G686" s="252"/>
      <c r="H686" s="255" t="s">
        <v>1942</v>
      </c>
      <c r="I686" s="256">
        <v>37257</v>
      </c>
      <c r="J686" s="257">
        <v>10</v>
      </c>
      <c r="K686" s="258">
        <v>824.68141797961084</v>
      </c>
      <c r="L686" s="259">
        <v>0</v>
      </c>
      <c r="M686" s="259">
        <v>0</v>
      </c>
      <c r="N686" s="259">
        <v>0</v>
      </c>
      <c r="O686" s="259">
        <v>824.68141797961084</v>
      </c>
      <c r="P686" s="259">
        <v>0</v>
      </c>
      <c r="Q686" s="259">
        <v>0</v>
      </c>
      <c r="R686" s="259">
        <v>824.68141797961084</v>
      </c>
      <c r="S686" s="259">
        <v>824.68141797961084</v>
      </c>
      <c r="T686" s="260">
        <v>0</v>
      </c>
      <c r="U686" s="261">
        <v>0</v>
      </c>
      <c r="V686" s="259">
        <v>0</v>
      </c>
      <c r="W686" s="259">
        <v>0</v>
      </c>
      <c r="X686" s="259">
        <v>0</v>
      </c>
      <c r="Y686" s="259">
        <v>0</v>
      </c>
      <c r="Z686" s="259">
        <v>0</v>
      </c>
      <c r="AA686" s="259">
        <v>0</v>
      </c>
      <c r="AB686" s="259">
        <v>0</v>
      </c>
      <c r="AC686" s="259">
        <v>0</v>
      </c>
      <c r="AD686" s="259">
        <v>0</v>
      </c>
      <c r="AE686" s="262">
        <v>0</v>
      </c>
      <c r="AF686" s="258">
        <v>824.68141797961084</v>
      </c>
      <c r="AG686" s="259">
        <v>0</v>
      </c>
      <c r="AH686" s="259">
        <v>0</v>
      </c>
      <c r="AI686" s="259">
        <v>0</v>
      </c>
      <c r="AJ686" s="259">
        <v>824.68141797961084</v>
      </c>
      <c r="AK686" s="259">
        <v>0</v>
      </c>
      <c r="AL686" s="259">
        <v>0</v>
      </c>
      <c r="AM686" s="259">
        <v>824.68141797961084</v>
      </c>
      <c r="AN686" s="259">
        <v>824.68141797961084</v>
      </c>
      <c r="AO686" s="262">
        <v>0</v>
      </c>
      <c r="AP686" s="247"/>
      <c r="AQ686" s="263">
        <v>0</v>
      </c>
      <c r="AR686" s="264">
        <v>0</v>
      </c>
      <c r="AS686" s="264">
        <v>0</v>
      </c>
      <c r="AT686" s="264">
        <v>0</v>
      </c>
      <c r="AU686" s="264">
        <v>0</v>
      </c>
      <c r="AV686" s="264">
        <v>0</v>
      </c>
      <c r="AW686" s="264">
        <v>0</v>
      </c>
      <c r="AX686" s="264">
        <v>0</v>
      </c>
      <c r="AY686" s="264">
        <v>0</v>
      </c>
      <c r="AZ686" s="264">
        <v>0</v>
      </c>
      <c r="BA686" s="264">
        <v>0</v>
      </c>
      <c r="BB686" s="265">
        <v>0</v>
      </c>
    </row>
    <row r="687" spans="2:54" s="213" customFormat="1" ht="13.15" customHeight="1" x14ac:dyDescent="0.2">
      <c r="B687" s="251" t="s">
        <v>1878</v>
      </c>
      <c r="C687" s="252"/>
      <c r="D687" s="253"/>
      <c r="E687" s="254" t="s">
        <v>1943</v>
      </c>
      <c r="F687" s="252"/>
      <c r="G687" s="252"/>
      <c r="H687" s="255" t="s">
        <v>1944</v>
      </c>
      <c r="I687" s="256">
        <v>33604</v>
      </c>
      <c r="J687" s="257">
        <v>7</v>
      </c>
      <c r="K687" s="258">
        <v>1158.4800741427248</v>
      </c>
      <c r="L687" s="259">
        <v>0</v>
      </c>
      <c r="M687" s="259">
        <v>0</v>
      </c>
      <c r="N687" s="259">
        <v>0</v>
      </c>
      <c r="O687" s="259">
        <v>1158.4800741427248</v>
      </c>
      <c r="P687" s="259">
        <v>0</v>
      </c>
      <c r="Q687" s="259">
        <v>0</v>
      </c>
      <c r="R687" s="259">
        <v>1158.4800741427248</v>
      </c>
      <c r="S687" s="259">
        <v>1158.4800741427248</v>
      </c>
      <c r="T687" s="260">
        <v>0</v>
      </c>
      <c r="U687" s="261">
        <v>0</v>
      </c>
      <c r="V687" s="259">
        <v>0</v>
      </c>
      <c r="W687" s="259">
        <v>0</v>
      </c>
      <c r="X687" s="259">
        <v>0</v>
      </c>
      <c r="Y687" s="259">
        <v>0</v>
      </c>
      <c r="Z687" s="259">
        <v>0</v>
      </c>
      <c r="AA687" s="259">
        <v>0</v>
      </c>
      <c r="AB687" s="259">
        <v>0</v>
      </c>
      <c r="AC687" s="259">
        <v>0</v>
      </c>
      <c r="AD687" s="259">
        <v>0</v>
      </c>
      <c r="AE687" s="262">
        <v>0</v>
      </c>
      <c r="AF687" s="258">
        <v>1158.4800741427248</v>
      </c>
      <c r="AG687" s="259">
        <v>0</v>
      </c>
      <c r="AH687" s="259">
        <v>0</v>
      </c>
      <c r="AI687" s="259">
        <v>0</v>
      </c>
      <c r="AJ687" s="259">
        <v>1158.4800741427248</v>
      </c>
      <c r="AK687" s="259">
        <v>0</v>
      </c>
      <c r="AL687" s="259">
        <v>0</v>
      </c>
      <c r="AM687" s="259">
        <v>1158.4800741427248</v>
      </c>
      <c r="AN687" s="259">
        <v>1158.4800741427248</v>
      </c>
      <c r="AO687" s="262">
        <v>0</v>
      </c>
      <c r="AP687" s="247"/>
      <c r="AQ687" s="263">
        <v>0</v>
      </c>
      <c r="AR687" s="264">
        <v>0</v>
      </c>
      <c r="AS687" s="264">
        <v>0</v>
      </c>
      <c r="AT687" s="264">
        <v>0</v>
      </c>
      <c r="AU687" s="264">
        <v>0</v>
      </c>
      <c r="AV687" s="264">
        <v>0</v>
      </c>
      <c r="AW687" s="264">
        <v>0</v>
      </c>
      <c r="AX687" s="264">
        <v>0</v>
      </c>
      <c r="AY687" s="264">
        <v>0</v>
      </c>
      <c r="AZ687" s="264">
        <v>0</v>
      </c>
      <c r="BA687" s="264">
        <v>0</v>
      </c>
      <c r="BB687" s="265">
        <v>0</v>
      </c>
    </row>
    <row r="688" spans="2:54" s="213" customFormat="1" ht="13.15" customHeight="1" x14ac:dyDescent="0.2">
      <c r="B688" s="251" t="s">
        <v>1160</v>
      </c>
      <c r="C688" s="252"/>
      <c r="D688" s="253"/>
      <c r="E688" s="254" t="s">
        <v>1945</v>
      </c>
      <c r="F688" s="252"/>
      <c r="G688" s="252"/>
      <c r="H688" s="255" t="s">
        <v>1946</v>
      </c>
      <c r="I688" s="256">
        <v>39052</v>
      </c>
      <c r="J688" s="257">
        <v>10</v>
      </c>
      <c r="K688" s="258">
        <v>1427.8266913809084</v>
      </c>
      <c r="L688" s="259">
        <v>0</v>
      </c>
      <c r="M688" s="259">
        <v>0</v>
      </c>
      <c r="N688" s="259">
        <v>0</v>
      </c>
      <c r="O688" s="259">
        <v>1427.8266913809084</v>
      </c>
      <c r="P688" s="259">
        <v>0</v>
      </c>
      <c r="Q688" s="259">
        <v>0</v>
      </c>
      <c r="R688" s="259">
        <v>1427.8266913809084</v>
      </c>
      <c r="S688" s="259">
        <v>1427.8266913809084</v>
      </c>
      <c r="T688" s="260">
        <v>0</v>
      </c>
      <c r="U688" s="261">
        <v>0</v>
      </c>
      <c r="V688" s="259">
        <v>0</v>
      </c>
      <c r="W688" s="259">
        <v>0</v>
      </c>
      <c r="X688" s="259">
        <v>0</v>
      </c>
      <c r="Y688" s="259">
        <v>0</v>
      </c>
      <c r="Z688" s="259">
        <v>0</v>
      </c>
      <c r="AA688" s="259">
        <v>0</v>
      </c>
      <c r="AB688" s="259">
        <v>0</v>
      </c>
      <c r="AC688" s="259">
        <v>0</v>
      </c>
      <c r="AD688" s="259">
        <v>0</v>
      </c>
      <c r="AE688" s="262">
        <v>0</v>
      </c>
      <c r="AF688" s="258">
        <v>1427.8266913809084</v>
      </c>
      <c r="AG688" s="259">
        <v>0</v>
      </c>
      <c r="AH688" s="259">
        <v>0</v>
      </c>
      <c r="AI688" s="259">
        <v>0</v>
      </c>
      <c r="AJ688" s="259">
        <v>1427.8266913809084</v>
      </c>
      <c r="AK688" s="259">
        <v>0</v>
      </c>
      <c r="AL688" s="259">
        <v>0</v>
      </c>
      <c r="AM688" s="259">
        <v>1427.8266913809084</v>
      </c>
      <c r="AN688" s="259">
        <v>1427.8266913809084</v>
      </c>
      <c r="AO688" s="262">
        <v>0</v>
      </c>
      <c r="AP688" s="247"/>
      <c r="AQ688" s="263">
        <v>0</v>
      </c>
      <c r="AR688" s="264">
        <v>0</v>
      </c>
      <c r="AS688" s="264">
        <v>0</v>
      </c>
      <c r="AT688" s="264">
        <v>0</v>
      </c>
      <c r="AU688" s="264">
        <v>0</v>
      </c>
      <c r="AV688" s="264">
        <v>0</v>
      </c>
      <c r="AW688" s="264">
        <v>0</v>
      </c>
      <c r="AX688" s="264">
        <v>0</v>
      </c>
      <c r="AY688" s="264">
        <v>0</v>
      </c>
      <c r="AZ688" s="264">
        <v>0</v>
      </c>
      <c r="BA688" s="264">
        <v>0</v>
      </c>
      <c r="BB688" s="265">
        <v>0</v>
      </c>
    </row>
    <row r="689" spans="2:54" s="213" customFormat="1" ht="13.15" customHeight="1" x14ac:dyDescent="0.2">
      <c r="B689" s="251" t="s">
        <v>1947</v>
      </c>
      <c r="C689" s="252"/>
      <c r="D689" s="253"/>
      <c r="E689" s="254" t="s">
        <v>1948</v>
      </c>
      <c r="F689" s="252"/>
      <c r="G689" s="252"/>
      <c r="H689" s="255" t="s">
        <v>1949</v>
      </c>
      <c r="I689" s="256">
        <v>39304</v>
      </c>
      <c r="J689" s="257">
        <v>15</v>
      </c>
      <c r="K689" s="258">
        <v>3262.0221269694166</v>
      </c>
      <c r="L689" s="259">
        <v>0</v>
      </c>
      <c r="M689" s="259">
        <v>0</v>
      </c>
      <c r="N689" s="259">
        <v>0</v>
      </c>
      <c r="O689" s="259">
        <v>3262.0221269694166</v>
      </c>
      <c r="P689" s="259">
        <v>0</v>
      </c>
      <c r="Q689" s="259">
        <v>0</v>
      </c>
      <c r="R689" s="259">
        <v>3262.0221269694166</v>
      </c>
      <c r="S689" s="259">
        <v>3262.0221269694166</v>
      </c>
      <c r="T689" s="260">
        <v>0</v>
      </c>
      <c r="U689" s="261">
        <v>0</v>
      </c>
      <c r="V689" s="259">
        <v>0</v>
      </c>
      <c r="W689" s="259">
        <v>0</v>
      </c>
      <c r="X689" s="259">
        <v>0</v>
      </c>
      <c r="Y689" s="259">
        <v>0</v>
      </c>
      <c r="Z689" s="259">
        <v>0</v>
      </c>
      <c r="AA689" s="259">
        <v>0</v>
      </c>
      <c r="AB689" s="259">
        <v>0</v>
      </c>
      <c r="AC689" s="259">
        <v>0</v>
      </c>
      <c r="AD689" s="259">
        <v>0</v>
      </c>
      <c r="AE689" s="262">
        <v>0</v>
      </c>
      <c r="AF689" s="258">
        <v>3262.0221269694166</v>
      </c>
      <c r="AG689" s="259">
        <v>0</v>
      </c>
      <c r="AH689" s="259">
        <v>0</v>
      </c>
      <c r="AI689" s="259">
        <v>0</v>
      </c>
      <c r="AJ689" s="259">
        <v>3262.0221269694166</v>
      </c>
      <c r="AK689" s="259">
        <v>0</v>
      </c>
      <c r="AL689" s="259">
        <v>0</v>
      </c>
      <c r="AM689" s="259">
        <v>3262.0221269694166</v>
      </c>
      <c r="AN689" s="259">
        <v>3262.0221269694166</v>
      </c>
      <c r="AO689" s="262">
        <v>0</v>
      </c>
      <c r="AP689" s="247"/>
      <c r="AQ689" s="263">
        <v>0</v>
      </c>
      <c r="AR689" s="264">
        <v>0</v>
      </c>
      <c r="AS689" s="264">
        <v>0</v>
      </c>
      <c r="AT689" s="264">
        <v>0</v>
      </c>
      <c r="AU689" s="264">
        <v>0</v>
      </c>
      <c r="AV689" s="264">
        <v>0</v>
      </c>
      <c r="AW689" s="264">
        <v>0</v>
      </c>
      <c r="AX689" s="264">
        <v>0</v>
      </c>
      <c r="AY689" s="264">
        <v>0</v>
      </c>
      <c r="AZ689" s="264">
        <v>0</v>
      </c>
      <c r="BA689" s="264">
        <v>0</v>
      </c>
      <c r="BB689" s="265">
        <v>0</v>
      </c>
    </row>
    <row r="690" spans="2:54" s="213" customFormat="1" ht="13.15" customHeight="1" x14ac:dyDescent="0.2">
      <c r="B690" s="251" t="s">
        <v>1947</v>
      </c>
      <c r="C690" s="252"/>
      <c r="D690" s="253"/>
      <c r="E690" s="254" t="s">
        <v>1950</v>
      </c>
      <c r="F690" s="252"/>
      <c r="G690" s="252"/>
      <c r="H690" s="255" t="s">
        <v>1951</v>
      </c>
      <c r="I690" s="256">
        <v>39304</v>
      </c>
      <c r="J690" s="257">
        <v>15</v>
      </c>
      <c r="K690" s="258">
        <v>3745.3979379054686</v>
      </c>
      <c r="L690" s="259">
        <v>0</v>
      </c>
      <c r="M690" s="259">
        <v>0</v>
      </c>
      <c r="N690" s="259">
        <v>0</v>
      </c>
      <c r="O690" s="259">
        <v>3745.3979379054686</v>
      </c>
      <c r="P690" s="259">
        <v>0</v>
      </c>
      <c r="Q690" s="259">
        <v>0</v>
      </c>
      <c r="R690" s="259">
        <v>3745.3979379054686</v>
      </c>
      <c r="S690" s="259">
        <v>3745.3979379054686</v>
      </c>
      <c r="T690" s="260">
        <v>0</v>
      </c>
      <c r="U690" s="261">
        <v>0</v>
      </c>
      <c r="V690" s="259">
        <v>0</v>
      </c>
      <c r="W690" s="259">
        <v>0</v>
      </c>
      <c r="X690" s="259">
        <v>0</v>
      </c>
      <c r="Y690" s="259">
        <v>0</v>
      </c>
      <c r="Z690" s="259">
        <v>0</v>
      </c>
      <c r="AA690" s="259">
        <v>0</v>
      </c>
      <c r="AB690" s="259">
        <v>0</v>
      </c>
      <c r="AC690" s="259">
        <v>0</v>
      </c>
      <c r="AD690" s="259">
        <v>0</v>
      </c>
      <c r="AE690" s="262">
        <v>0</v>
      </c>
      <c r="AF690" s="258">
        <v>3745.3979379054686</v>
      </c>
      <c r="AG690" s="259">
        <v>0</v>
      </c>
      <c r="AH690" s="259">
        <v>0</v>
      </c>
      <c r="AI690" s="259">
        <v>0</v>
      </c>
      <c r="AJ690" s="259">
        <v>3745.3979379054686</v>
      </c>
      <c r="AK690" s="259">
        <v>0</v>
      </c>
      <c r="AL690" s="259">
        <v>0</v>
      </c>
      <c r="AM690" s="259">
        <v>3745.3979379054686</v>
      </c>
      <c r="AN690" s="259">
        <v>3745.3979379054686</v>
      </c>
      <c r="AO690" s="262">
        <v>0</v>
      </c>
      <c r="AP690" s="247"/>
      <c r="AQ690" s="263">
        <v>0</v>
      </c>
      <c r="AR690" s="264">
        <v>0</v>
      </c>
      <c r="AS690" s="264">
        <v>0</v>
      </c>
      <c r="AT690" s="264">
        <v>0</v>
      </c>
      <c r="AU690" s="264">
        <v>0</v>
      </c>
      <c r="AV690" s="264">
        <v>0</v>
      </c>
      <c r="AW690" s="264">
        <v>0</v>
      </c>
      <c r="AX690" s="264">
        <v>0</v>
      </c>
      <c r="AY690" s="264">
        <v>0</v>
      </c>
      <c r="AZ690" s="264">
        <v>0</v>
      </c>
      <c r="BA690" s="264">
        <v>0</v>
      </c>
      <c r="BB690" s="265">
        <v>0</v>
      </c>
    </row>
    <row r="691" spans="2:54" s="213" customFormat="1" ht="13.15" customHeight="1" x14ac:dyDescent="0.2">
      <c r="B691" s="251" t="s">
        <v>1947</v>
      </c>
      <c r="C691" s="252"/>
      <c r="D691" s="253"/>
      <c r="E691" s="254" t="s">
        <v>1952</v>
      </c>
      <c r="F691" s="252"/>
      <c r="G691" s="252"/>
      <c r="H691" s="255" t="s">
        <v>1953</v>
      </c>
      <c r="I691" s="256">
        <v>39304</v>
      </c>
      <c r="J691" s="257">
        <v>15</v>
      </c>
      <c r="K691" s="258">
        <v>3301.0889712696944</v>
      </c>
      <c r="L691" s="259">
        <v>0</v>
      </c>
      <c r="M691" s="259">
        <v>0</v>
      </c>
      <c r="N691" s="259">
        <v>0</v>
      </c>
      <c r="O691" s="259">
        <v>3301.0889712696944</v>
      </c>
      <c r="P691" s="259">
        <v>0</v>
      </c>
      <c r="Q691" s="259">
        <v>0</v>
      </c>
      <c r="R691" s="259">
        <v>3301.0889712696944</v>
      </c>
      <c r="S691" s="259">
        <v>3301.0889712696944</v>
      </c>
      <c r="T691" s="260">
        <v>0</v>
      </c>
      <c r="U691" s="261">
        <v>0</v>
      </c>
      <c r="V691" s="259">
        <v>0</v>
      </c>
      <c r="W691" s="259">
        <v>0</v>
      </c>
      <c r="X691" s="259">
        <v>0</v>
      </c>
      <c r="Y691" s="259">
        <v>0</v>
      </c>
      <c r="Z691" s="259">
        <v>0</v>
      </c>
      <c r="AA691" s="259">
        <v>0</v>
      </c>
      <c r="AB691" s="259">
        <v>0</v>
      </c>
      <c r="AC691" s="259">
        <v>0</v>
      </c>
      <c r="AD691" s="259">
        <v>0</v>
      </c>
      <c r="AE691" s="262">
        <v>0</v>
      </c>
      <c r="AF691" s="258">
        <v>3301.0889712696944</v>
      </c>
      <c r="AG691" s="259">
        <v>0</v>
      </c>
      <c r="AH691" s="259">
        <v>0</v>
      </c>
      <c r="AI691" s="259">
        <v>0</v>
      </c>
      <c r="AJ691" s="259">
        <v>3301.0889712696944</v>
      </c>
      <c r="AK691" s="259">
        <v>0</v>
      </c>
      <c r="AL691" s="259">
        <v>0</v>
      </c>
      <c r="AM691" s="259">
        <v>3301.0889712696944</v>
      </c>
      <c r="AN691" s="259">
        <v>3301.0889712696944</v>
      </c>
      <c r="AO691" s="262">
        <v>0</v>
      </c>
      <c r="AP691" s="247"/>
      <c r="AQ691" s="263">
        <v>0</v>
      </c>
      <c r="AR691" s="264">
        <v>0</v>
      </c>
      <c r="AS691" s="264">
        <v>0</v>
      </c>
      <c r="AT691" s="264">
        <v>0</v>
      </c>
      <c r="AU691" s="264">
        <v>0</v>
      </c>
      <c r="AV691" s="264">
        <v>0</v>
      </c>
      <c r="AW691" s="264">
        <v>0</v>
      </c>
      <c r="AX691" s="264">
        <v>0</v>
      </c>
      <c r="AY691" s="264">
        <v>0</v>
      </c>
      <c r="AZ691" s="264">
        <v>0</v>
      </c>
      <c r="BA691" s="264">
        <v>0</v>
      </c>
      <c r="BB691" s="265">
        <v>0</v>
      </c>
    </row>
    <row r="692" spans="2:54" s="213" customFormat="1" ht="13.15" customHeight="1" x14ac:dyDescent="0.2">
      <c r="B692" s="251" t="s">
        <v>1160</v>
      </c>
      <c r="C692" s="252"/>
      <c r="D692" s="253"/>
      <c r="E692" s="254" t="s">
        <v>1954</v>
      </c>
      <c r="F692" s="252"/>
      <c r="G692" s="252"/>
      <c r="H692" s="255" t="s">
        <v>1955</v>
      </c>
      <c r="I692" s="256">
        <v>39297</v>
      </c>
      <c r="J692" s="257">
        <v>10</v>
      </c>
      <c r="K692" s="258">
        <v>1263.3225208526414</v>
      </c>
      <c r="L692" s="259">
        <v>0</v>
      </c>
      <c r="M692" s="259">
        <v>0</v>
      </c>
      <c r="N692" s="259">
        <v>0</v>
      </c>
      <c r="O692" s="259">
        <v>1263.3225208526414</v>
      </c>
      <c r="P692" s="259">
        <v>0</v>
      </c>
      <c r="Q692" s="259">
        <v>0</v>
      </c>
      <c r="R692" s="259">
        <v>1263.3225208526414</v>
      </c>
      <c r="S692" s="259">
        <v>1263.3225208526414</v>
      </c>
      <c r="T692" s="260">
        <v>0</v>
      </c>
      <c r="U692" s="261">
        <v>0</v>
      </c>
      <c r="V692" s="259">
        <v>0</v>
      </c>
      <c r="W692" s="259">
        <v>0</v>
      </c>
      <c r="X692" s="259">
        <v>0</v>
      </c>
      <c r="Y692" s="259">
        <v>0</v>
      </c>
      <c r="Z692" s="259">
        <v>0</v>
      </c>
      <c r="AA692" s="259">
        <v>0</v>
      </c>
      <c r="AB692" s="259">
        <v>0</v>
      </c>
      <c r="AC692" s="259">
        <v>0</v>
      </c>
      <c r="AD692" s="259">
        <v>0</v>
      </c>
      <c r="AE692" s="262">
        <v>0</v>
      </c>
      <c r="AF692" s="258">
        <v>1263.3225208526414</v>
      </c>
      <c r="AG692" s="259">
        <v>0</v>
      </c>
      <c r="AH692" s="259">
        <v>0</v>
      </c>
      <c r="AI692" s="259">
        <v>0</v>
      </c>
      <c r="AJ692" s="259">
        <v>1263.3225208526414</v>
      </c>
      <c r="AK692" s="259">
        <v>0</v>
      </c>
      <c r="AL692" s="259">
        <v>0</v>
      </c>
      <c r="AM692" s="259">
        <v>1263.3225208526414</v>
      </c>
      <c r="AN692" s="259">
        <v>1263.3225208526414</v>
      </c>
      <c r="AO692" s="262">
        <v>0</v>
      </c>
      <c r="AP692" s="247"/>
      <c r="AQ692" s="263">
        <v>0</v>
      </c>
      <c r="AR692" s="264">
        <v>0</v>
      </c>
      <c r="AS692" s="264">
        <v>0</v>
      </c>
      <c r="AT692" s="264">
        <v>0</v>
      </c>
      <c r="AU692" s="264">
        <v>0</v>
      </c>
      <c r="AV692" s="264">
        <v>0</v>
      </c>
      <c r="AW692" s="264">
        <v>0</v>
      </c>
      <c r="AX692" s="264">
        <v>0</v>
      </c>
      <c r="AY692" s="264">
        <v>0</v>
      </c>
      <c r="AZ692" s="264">
        <v>0</v>
      </c>
      <c r="BA692" s="264">
        <v>0</v>
      </c>
      <c r="BB692" s="265">
        <v>0</v>
      </c>
    </row>
    <row r="693" spans="2:54" s="213" customFormat="1" ht="13.15" customHeight="1" x14ac:dyDescent="0.2">
      <c r="B693" s="251" t="s">
        <v>1160</v>
      </c>
      <c r="C693" s="252"/>
      <c r="D693" s="253"/>
      <c r="E693" s="254" t="s">
        <v>1956</v>
      </c>
      <c r="F693" s="252"/>
      <c r="G693" s="252"/>
      <c r="H693" s="255" t="s">
        <v>1957</v>
      </c>
      <c r="I693" s="256">
        <v>39540</v>
      </c>
      <c r="J693" s="257">
        <v>10</v>
      </c>
      <c r="K693" s="258">
        <v>846.26969416126042</v>
      </c>
      <c r="L693" s="259">
        <v>0</v>
      </c>
      <c r="M693" s="259">
        <v>0</v>
      </c>
      <c r="N693" s="259">
        <v>0</v>
      </c>
      <c r="O693" s="259">
        <v>846.26969416126042</v>
      </c>
      <c r="P693" s="259">
        <v>0</v>
      </c>
      <c r="Q693" s="259">
        <v>0</v>
      </c>
      <c r="R693" s="259">
        <v>846.26969416126042</v>
      </c>
      <c r="S693" s="259">
        <v>846.26969416126042</v>
      </c>
      <c r="T693" s="260">
        <v>0</v>
      </c>
      <c r="U693" s="261">
        <v>0</v>
      </c>
      <c r="V693" s="259">
        <v>0</v>
      </c>
      <c r="W693" s="259">
        <v>0</v>
      </c>
      <c r="X693" s="259">
        <v>0</v>
      </c>
      <c r="Y693" s="259">
        <v>0</v>
      </c>
      <c r="Z693" s="259">
        <v>0</v>
      </c>
      <c r="AA693" s="259">
        <v>0</v>
      </c>
      <c r="AB693" s="259">
        <v>0</v>
      </c>
      <c r="AC693" s="259">
        <v>0</v>
      </c>
      <c r="AD693" s="259">
        <v>0</v>
      </c>
      <c r="AE693" s="262">
        <v>0</v>
      </c>
      <c r="AF693" s="258">
        <v>846.26969416126042</v>
      </c>
      <c r="AG693" s="259">
        <v>0</v>
      </c>
      <c r="AH693" s="259">
        <v>0</v>
      </c>
      <c r="AI693" s="259">
        <v>0</v>
      </c>
      <c r="AJ693" s="259">
        <v>846.26969416126042</v>
      </c>
      <c r="AK693" s="259">
        <v>0</v>
      </c>
      <c r="AL693" s="259">
        <v>0</v>
      </c>
      <c r="AM693" s="259">
        <v>846.26969416126042</v>
      </c>
      <c r="AN693" s="259">
        <v>846.26969416126042</v>
      </c>
      <c r="AO693" s="262">
        <v>0</v>
      </c>
      <c r="AP693" s="247"/>
      <c r="AQ693" s="263">
        <v>0</v>
      </c>
      <c r="AR693" s="264">
        <v>0</v>
      </c>
      <c r="AS693" s="264">
        <v>0</v>
      </c>
      <c r="AT693" s="264">
        <v>0</v>
      </c>
      <c r="AU693" s="264">
        <v>0</v>
      </c>
      <c r="AV693" s="264">
        <v>0</v>
      </c>
      <c r="AW693" s="264">
        <v>0</v>
      </c>
      <c r="AX693" s="264">
        <v>0</v>
      </c>
      <c r="AY693" s="264">
        <v>0</v>
      </c>
      <c r="AZ693" s="264">
        <v>0</v>
      </c>
      <c r="BA693" s="264">
        <v>0</v>
      </c>
      <c r="BB693" s="265">
        <v>0</v>
      </c>
    </row>
    <row r="694" spans="2:54" s="213" customFormat="1" ht="13.15" customHeight="1" x14ac:dyDescent="0.2">
      <c r="B694" s="251" t="s">
        <v>1878</v>
      </c>
      <c r="C694" s="252"/>
      <c r="D694" s="253"/>
      <c r="E694" s="254" t="s">
        <v>1958</v>
      </c>
      <c r="F694" s="252"/>
      <c r="G694" s="252"/>
      <c r="H694" s="255" t="s">
        <v>1959</v>
      </c>
      <c r="I694" s="256">
        <v>39591</v>
      </c>
      <c r="J694" s="257">
        <v>7</v>
      </c>
      <c r="K694" s="258">
        <v>21417.400370713625</v>
      </c>
      <c r="L694" s="259">
        <v>0</v>
      </c>
      <c r="M694" s="259">
        <v>0</v>
      </c>
      <c r="N694" s="259">
        <v>0</v>
      </c>
      <c r="O694" s="259">
        <v>21417.400370713625</v>
      </c>
      <c r="P694" s="259">
        <v>0</v>
      </c>
      <c r="Q694" s="259">
        <v>0</v>
      </c>
      <c r="R694" s="259">
        <v>21417.400370713625</v>
      </c>
      <c r="S694" s="259">
        <v>21417.400370713625</v>
      </c>
      <c r="T694" s="260">
        <v>0</v>
      </c>
      <c r="U694" s="261">
        <v>0</v>
      </c>
      <c r="V694" s="259">
        <v>0</v>
      </c>
      <c r="W694" s="259">
        <v>0</v>
      </c>
      <c r="X694" s="259">
        <v>0</v>
      </c>
      <c r="Y694" s="259">
        <v>0</v>
      </c>
      <c r="Z694" s="259">
        <v>0</v>
      </c>
      <c r="AA694" s="259">
        <v>0</v>
      </c>
      <c r="AB694" s="259">
        <v>0</v>
      </c>
      <c r="AC694" s="259">
        <v>0</v>
      </c>
      <c r="AD694" s="259">
        <v>0</v>
      </c>
      <c r="AE694" s="262">
        <v>0</v>
      </c>
      <c r="AF694" s="258">
        <v>21417.400370713625</v>
      </c>
      <c r="AG694" s="259">
        <v>0</v>
      </c>
      <c r="AH694" s="259">
        <v>0</v>
      </c>
      <c r="AI694" s="259">
        <v>0</v>
      </c>
      <c r="AJ694" s="259">
        <v>21417.400370713625</v>
      </c>
      <c r="AK694" s="259">
        <v>0</v>
      </c>
      <c r="AL694" s="259">
        <v>0</v>
      </c>
      <c r="AM694" s="259">
        <v>21417.400370713625</v>
      </c>
      <c r="AN694" s="259">
        <v>21417.400370713625</v>
      </c>
      <c r="AO694" s="262">
        <v>0</v>
      </c>
      <c r="AP694" s="247"/>
      <c r="AQ694" s="263">
        <v>0</v>
      </c>
      <c r="AR694" s="264">
        <v>0</v>
      </c>
      <c r="AS694" s="264">
        <v>0</v>
      </c>
      <c r="AT694" s="264">
        <v>0</v>
      </c>
      <c r="AU694" s="264">
        <v>0</v>
      </c>
      <c r="AV694" s="264">
        <v>0</v>
      </c>
      <c r="AW694" s="264">
        <v>0</v>
      </c>
      <c r="AX694" s="264">
        <v>0</v>
      </c>
      <c r="AY694" s="264">
        <v>0</v>
      </c>
      <c r="AZ694" s="264">
        <v>0</v>
      </c>
      <c r="BA694" s="264">
        <v>0</v>
      </c>
      <c r="BB694" s="265">
        <v>0</v>
      </c>
    </row>
    <row r="695" spans="2:54" s="213" customFormat="1" ht="13.15" customHeight="1" x14ac:dyDescent="0.2">
      <c r="B695" s="251" t="s">
        <v>1947</v>
      </c>
      <c r="C695" s="252"/>
      <c r="D695" s="253"/>
      <c r="E695" s="254" t="s">
        <v>1960</v>
      </c>
      <c r="F695" s="252"/>
      <c r="G695" s="252"/>
      <c r="H695" s="255" t="s">
        <v>1961</v>
      </c>
      <c r="I695" s="256">
        <v>39629</v>
      </c>
      <c r="J695" s="257">
        <v>15</v>
      </c>
      <c r="K695" s="258">
        <v>4807.4374420759959</v>
      </c>
      <c r="L695" s="259">
        <v>0</v>
      </c>
      <c r="M695" s="259">
        <v>0</v>
      </c>
      <c r="N695" s="259">
        <v>0</v>
      </c>
      <c r="O695" s="259">
        <v>4807.4374420759959</v>
      </c>
      <c r="P695" s="259">
        <v>0</v>
      </c>
      <c r="Q695" s="259">
        <v>0</v>
      </c>
      <c r="R695" s="259">
        <v>4807.4374420759959</v>
      </c>
      <c r="S695" s="259">
        <v>4423.2742508495521</v>
      </c>
      <c r="T695" s="260">
        <v>384.16319122644381</v>
      </c>
      <c r="U695" s="261">
        <v>0</v>
      </c>
      <c r="V695" s="259">
        <v>0</v>
      </c>
      <c r="W695" s="259">
        <v>0</v>
      </c>
      <c r="X695" s="259">
        <v>0</v>
      </c>
      <c r="Y695" s="259">
        <v>0</v>
      </c>
      <c r="Z695" s="259">
        <v>0</v>
      </c>
      <c r="AA695" s="259">
        <v>0</v>
      </c>
      <c r="AB695" s="259">
        <v>0</v>
      </c>
      <c r="AC695" s="259">
        <v>320.49582947173309</v>
      </c>
      <c r="AD695" s="259">
        <v>-320.49582947173309</v>
      </c>
      <c r="AE695" s="262">
        <v>320.49582947173309</v>
      </c>
      <c r="AF695" s="258">
        <v>4807.4374420759959</v>
      </c>
      <c r="AG695" s="259">
        <v>0</v>
      </c>
      <c r="AH695" s="259">
        <v>0</v>
      </c>
      <c r="AI695" s="259">
        <v>0</v>
      </c>
      <c r="AJ695" s="259">
        <v>4807.4374420759959</v>
      </c>
      <c r="AK695" s="259">
        <v>0</v>
      </c>
      <c r="AL695" s="259">
        <v>0</v>
      </c>
      <c r="AM695" s="259">
        <v>4807.4374420759959</v>
      </c>
      <c r="AN695" s="259">
        <v>4102.7784213778186</v>
      </c>
      <c r="AO695" s="262">
        <v>704.6590206981773</v>
      </c>
      <c r="AP695" s="247"/>
      <c r="AQ695" s="263">
        <v>0</v>
      </c>
      <c r="AR695" s="264">
        <v>0</v>
      </c>
      <c r="AS695" s="264">
        <v>704.65902069113076</v>
      </c>
      <c r="AT695" s="264">
        <v>0</v>
      </c>
      <c r="AU695" s="264">
        <v>0</v>
      </c>
      <c r="AV695" s="264">
        <v>0</v>
      </c>
      <c r="AW695" s="264">
        <v>0</v>
      </c>
      <c r="AX695" s="264">
        <v>0</v>
      </c>
      <c r="AY695" s="264">
        <v>0</v>
      </c>
      <c r="AZ695" s="264">
        <v>0</v>
      </c>
      <c r="BA695" s="264">
        <v>0</v>
      </c>
      <c r="BB695" s="265">
        <v>0</v>
      </c>
    </row>
    <row r="696" spans="2:54" s="213" customFormat="1" ht="13.15" customHeight="1" x14ac:dyDescent="0.2">
      <c r="B696" s="251" t="s">
        <v>1947</v>
      </c>
      <c r="C696" s="252"/>
      <c r="D696" s="253"/>
      <c r="E696" s="254" t="s">
        <v>1962</v>
      </c>
      <c r="F696" s="252"/>
      <c r="G696" s="252"/>
      <c r="H696" s="255" t="s">
        <v>1963</v>
      </c>
      <c r="I696" s="256">
        <v>39629</v>
      </c>
      <c r="J696" s="257">
        <v>15</v>
      </c>
      <c r="K696" s="258">
        <v>5228.2813948100093</v>
      </c>
      <c r="L696" s="259">
        <v>0</v>
      </c>
      <c r="M696" s="259">
        <v>0</v>
      </c>
      <c r="N696" s="259">
        <v>0</v>
      </c>
      <c r="O696" s="259">
        <v>5228.2813948100093</v>
      </c>
      <c r="P696" s="259">
        <v>0</v>
      </c>
      <c r="Q696" s="259">
        <v>0</v>
      </c>
      <c r="R696" s="259">
        <v>5228.2813948100093</v>
      </c>
      <c r="S696" s="259">
        <v>4812.2167677118732</v>
      </c>
      <c r="T696" s="260">
        <v>416.06462709813604</v>
      </c>
      <c r="U696" s="261">
        <v>0</v>
      </c>
      <c r="V696" s="259">
        <v>0</v>
      </c>
      <c r="W696" s="259">
        <v>0</v>
      </c>
      <c r="X696" s="259">
        <v>0</v>
      </c>
      <c r="Y696" s="259">
        <v>0</v>
      </c>
      <c r="Z696" s="259">
        <v>0</v>
      </c>
      <c r="AA696" s="259">
        <v>0</v>
      </c>
      <c r="AB696" s="259">
        <v>0</v>
      </c>
      <c r="AC696" s="259">
        <v>348.55209298733394</v>
      </c>
      <c r="AD696" s="259">
        <v>-348.55209298733394</v>
      </c>
      <c r="AE696" s="262">
        <v>348.55209298733394</v>
      </c>
      <c r="AF696" s="258">
        <v>5228.2813948100093</v>
      </c>
      <c r="AG696" s="259">
        <v>0</v>
      </c>
      <c r="AH696" s="259">
        <v>0</v>
      </c>
      <c r="AI696" s="259">
        <v>0</v>
      </c>
      <c r="AJ696" s="259">
        <v>5228.2813948100093</v>
      </c>
      <c r="AK696" s="259">
        <v>0</v>
      </c>
      <c r="AL696" s="259">
        <v>0</v>
      </c>
      <c r="AM696" s="259">
        <v>5228.2813948100093</v>
      </c>
      <c r="AN696" s="259">
        <v>4463.6646747245395</v>
      </c>
      <c r="AO696" s="262">
        <v>764.61672008546975</v>
      </c>
      <c r="AP696" s="247"/>
      <c r="AQ696" s="263">
        <v>0</v>
      </c>
      <c r="AR696" s="264">
        <v>0</v>
      </c>
      <c r="AS696" s="264">
        <v>764.61672007782363</v>
      </c>
      <c r="AT696" s="264">
        <v>0</v>
      </c>
      <c r="AU696" s="264">
        <v>0</v>
      </c>
      <c r="AV696" s="264">
        <v>0</v>
      </c>
      <c r="AW696" s="264">
        <v>0</v>
      </c>
      <c r="AX696" s="264">
        <v>0</v>
      </c>
      <c r="AY696" s="264">
        <v>0</v>
      </c>
      <c r="AZ696" s="264">
        <v>0</v>
      </c>
      <c r="BA696" s="264">
        <v>0</v>
      </c>
      <c r="BB696" s="265">
        <v>0</v>
      </c>
    </row>
    <row r="697" spans="2:54" s="213" customFormat="1" ht="13.15" customHeight="1" x14ac:dyDescent="0.2">
      <c r="B697" s="251" t="s">
        <v>1947</v>
      </c>
      <c r="C697" s="252"/>
      <c r="D697" s="253"/>
      <c r="E697" s="254" t="s">
        <v>1964</v>
      </c>
      <c r="F697" s="252"/>
      <c r="G697" s="252"/>
      <c r="H697" s="255" t="s">
        <v>1965</v>
      </c>
      <c r="I697" s="256">
        <v>39629</v>
      </c>
      <c r="J697" s="257">
        <v>15</v>
      </c>
      <c r="K697" s="258">
        <v>4720.7281047265988</v>
      </c>
      <c r="L697" s="259">
        <v>0</v>
      </c>
      <c r="M697" s="259">
        <v>0</v>
      </c>
      <c r="N697" s="259">
        <v>0</v>
      </c>
      <c r="O697" s="259">
        <v>4720.7281047265988</v>
      </c>
      <c r="P697" s="259">
        <v>0</v>
      </c>
      <c r="Q697" s="259">
        <v>0</v>
      </c>
      <c r="R697" s="259">
        <v>4720.7281047265988</v>
      </c>
      <c r="S697" s="259">
        <v>4342.5741588147466</v>
      </c>
      <c r="T697" s="260">
        <v>378.15394591185213</v>
      </c>
      <c r="U697" s="261">
        <v>0</v>
      </c>
      <c r="V697" s="259">
        <v>0</v>
      </c>
      <c r="W697" s="259">
        <v>0</v>
      </c>
      <c r="X697" s="259">
        <v>0</v>
      </c>
      <c r="Y697" s="259">
        <v>0</v>
      </c>
      <c r="Z697" s="259">
        <v>0</v>
      </c>
      <c r="AA697" s="259">
        <v>0</v>
      </c>
      <c r="AB697" s="259">
        <v>0</v>
      </c>
      <c r="AC697" s="259">
        <v>314.71520698177324</v>
      </c>
      <c r="AD697" s="259">
        <v>-314.71520698177324</v>
      </c>
      <c r="AE697" s="262">
        <v>314.71520698177324</v>
      </c>
      <c r="AF697" s="258">
        <v>4720.7281047265988</v>
      </c>
      <c r="AG697" s="259">
        <v>0</v>
      </c>
      <c r="AH697" s="259">
        <v>0</v>
      </c>
      <c r="AI697" s="259">
        <v>0</v>
      </c>
      <c r="AJ697" s="259">
        <v>4720.7281047265988</v>
      </c>
      <c r="AK697" s="259">
        <v>0</v>
      </c>
      <c r="AL697" s="259">
        <v>0</v>
      </c>
      <c r="AM697" s="259">
        <v>4720.7281047265988</v>
      </c>
      <c r="AN697" s="259">
        <v>4027.8589518329736</v>
      </c>
      <c r="AO697" s="262">
        <v>692.86915289362514</v>
      </c>
      <c r="AP697" s="247"/>
      <c r="AQ697" s="263">
        <v>0</v>
      </c>
      <c r="AR697" s="264">
        <v>0</v>
      </c>
      <c r="AS697" s="264">
        <v>692.8691528866965</v>
      </c>
      <c r="AT697" s="264">
        <v>0</v>
      </c>
      <c r="AU697" s="264">
        <v>0</v>
      </c>
      <c r="AV697" s="264">
        <v>0</v>
      </c>
      <c r="AW697" s="264">
        <v>0</v>
      </c>
      <c r="AX697" s="264">
        <v>0</v>
      </c>
      <c r="AY697" s="264">
        <v>0</v>
      </c>
      <c r="AZ697" s="264">
        <v>0</v>
      </c>
      <c r="BA697" s="264">
        <v>0</v>
      </c>
      <c r="BB697" s="265">
        <v>0</v>
      </c>
    </row>
    <row r="698" spans="2:54" s="213" customFormat="1" ht="13.15" customHeight="1" x14ac:dyDescent="0.2">
      <c r="B698" s="251" t="s">
        <v>1947</v>
      </c>
      <c r="C698" s="252"/>
      <c r="D698" s="253"/>
      <c r="E698" s="254" t="s">
        <v>1966</v>
      </c>
      <c r="F698" s="252"/>
      <c r="G698" s="252"/>
      <c r="H698" s="255" t="s">
        <v>1967</v>
      </c>
      <c r="I698" s="256">
        <v>39629</v>
      </c>
      <c r="J698" s="257">
        <v>15</v>
      </c>
      <c r="K698" s="258">
        <v>4706.7626274328086</v>
      </c>
      <c r="L698" s="259">
        <v>0</v>
      </c>
      <c r="M698" s="259">
        <v>0</v>
      </c>
      <c r="N698" s="259">
        <v>0</v>
      </c>
      <c r="O698" s="259">
        <v>4706.7626274328086</v>
      </c>
      <c r="P698" s="259">
        <v>0</v>
      </c>
      <c r="Q698" s="259">
        <v>0</v>
      </c>
      <c r="R698" s="259">
        <v>4706.7626274328086</v>
      </c>
      <c r="S698" s="259">
        <v>4330.574654386779</v>
      </c>
      <c r="T698" s="260">
        <v>376.18797304602958</v>
      </c>
      <c r="U698" s="261">
        <v>0</v>
      </c>
      <c r="V698" s="259">
        <v>0</v>
      </c>
      <c r="W698" s="259">
        <v>0</v>
      </c>
      <c r="X698" s="259">
        <v>0</v>
      </c>
      <c r="Y698" s="259">
        <v>0</v>
      </c>
      <c r="Z698" s="259">
        <v>0</v>
      </c>
      <c r="AA698" s="259">
        <v>0</v>
      </c>
      <c r="AB698" s="259">
        <v>0</v>
      </c>
      <c r="AC698" s="259">
        <v>313.78417516218724</v>
      </c>
      <c r="AD698" s="259">
        <v>-313.78417516218724</v>
      </c>
      <c r="AE698" s="262">
        <v>313.78417516218724</v>
      </c>
      <c r="AF698" s="258">
        <v>4706.7626274328086</v>
      </c>
      <c r="AG698" s="259">
        <v>0</v>
      </c>
      <c r="AH698" s="259">
        <v>0</v>
      </c>
      <c r="AI698" s="259">
        <v>0</v>
      </c>
      <c r="AJ698" s="259">
        <v>4706.7626274328086</v>
      </c>
      <c r="AK698" s="259">
        <v>0</v>
      </c>
      <c r="AL698" s="259">
        <v>0</v>
      </c>
      <c r="AM698" s="259">
        <v>4706.7626274328086</v>
      </c>
      <c r="AN698" s="259">
        <v>4016.7904792245918</v>
      </c>
      <c r="AO698" s="262">
        <v>689.97214820821682</v>
      </c>
      <c r="AP698" s="247"/>
      <c r="AQ698" s="263">
        <v>0</v>
      </c>
      <c r="AR698" s="264">
        <v>0</v>
      </c>
      <c r="AS698" s="264">
        <v>689.97214820131705</v>
      </c>
      <c r="AT698" s="264">
        <v>0</v>
      </c>
      <c r="AU698" s="264">
        <v>0</v>
      </c>
      <c r="AV698" s="264">
        <v>0</v>
      </c>
      <c r="AW698" s="264">
        <v>0</v>
      </c>
      <c r="AX698" s="264">
        <v>0</v>
      </c>
      <c r="AY698" s="264">
        <v>0</v>
      </c>
      <c r="AZ698" s="264">
        <v>0</v>
      </c>
      <c r="BA698" s="264">
        <v>0</v>
      </c>
      <c r="BB698" s="265">
        <v>0</v>
      </c>
    </row>
    <row r="699" spans="2:54" s="213" customFormat="1" ht="13.15" customHeight="1" x14ac:dyDescent="0.2">
      <c r="B699" s="251" t="s">
        <v>1947</v>
      </c>
      <c r="C699" s="252"/>
      <c r="D699" s="253"/>
      <c r="E699" s="254" t="s">
        <v>1968</v>
      </c>
      <c r="F699" s="252"/>
      <c r="G699" s="252"/>
      <c r="H699" s="255" t="s">
        <v>1969</v>
      </c>
      <c r="I699" s="256">
        <v>39629</v>
      </c>
      <c r="J699" s="257">
        <v>15</v>
      </c>
      <c r="K699" s="258">
        <v>4719.862140871177</v>
      </c>
      <c r="L699" s="259">
        <v>0</v>
      </c>
      <c r="M699" s="259">
        <v>0</v>
      </c>
      <c r="N699" s="259">
        <v>0</v>
      </c>
      <c r="O699" s="259">
        <v>4719.862140871177</v>
      </c>
      <c r="P699" s="259">
        <v>0</v>
      </c>
      <c r="Q699" s="259">
        <v>0</v>
      </c>
      <c r="R699" s="259">
        <v>4719.862140871177</v>
      </c>
      <c r="S699" s="259">
        <v>4288.0779206569869</v>
      </c>
      <c r="T699" s="260">
        <v>431.7842202141901</v>
      </c>
      <c r="U699" s="261">
        <v>0</v>
      </c>
      <c r="V699" s="259">
        <v>0</v>
      </c>
      <c r="W699" s="259">
        <v>0</v>
      </c>
      <c r="X699" s="259">
        <v>0</v>
      </c>
      <c r="Y699" s="259">
        <v>0</v>
      </c>
      <c r="Z699" s="259">
        <v>0</v>
      </c>
      <c r="AA699" s="259">
        <v>0</v>
      </c>
      <c r="AB699" s="259">
        <v>0</v>
      </c>
      <c r="AC699" s="259">
        <v>314.65747605807849</v>
      </c>
      <c r="AD699" s="259">
        <v>-314.65747605807849</v>
      </c>
      <c r="AE699" s="262">
        <v>314.65747605807849</v>
      </c>
      <c r="AF699" s="258">
        <v>4719.862140871177</v>
      </c>
      <c r="AG699" s="259">
        <v>0</v>
      </c>
      <c r="AH699" s="259">
        <v>0</v>
      </c>
      <c r="AI699" s="259">
        <v>0</v>
      </c>
      <c r="AJ699" s="259">
        <v>4719.862140871177</v>
      </c>
      <c r="AK699" s="259">
        <v>0</v>
      </c>
      <c r="AL699" s="259">
        <v>0</v>
      </c>
      <c r="AM699" s="259">
        <v>4719.862140871177</v>
      </c>
      <c r="AN699" s="259">
        <v>3973.4204445989085</v>
      </c>
      <c r="AO699" s="262">
        <v>746.44169627226847</v>
      </c>
      <c r="AP699" s="247"/>
      <c r="AQ699" s="263">
        <v>0</v>
      </c>
      <c r="AR699" s="264">
        <v>0</v>
      </c>
      <c r="AS699" s="264">
        <v>746.44169626480402</v>
      </c>
      <c r="AT699" s="264">
        <v>0</v>
      </c>
      <c r="AU699" s="264">
        <v>0</v>
      </c>
      <c r="AV699" s="264">
        <v>0</v>
      </c>
      <c r="AW699" s="264">
        <v>0</v>
      </c>
      <c r="AX699" s="264">
        <v>0</v>
      </c>
      <c r="AY699" s="264">
        <v>0</v>
      </c>
      <c r="AZ699" s="264">
        <v>0</v>
      </c>
      <c r="BA699" s="264">
        <v>0</v>
      </c>
      <c r="BB699" s="265">
        <v>0</v>
      </c>
    </row>
    <row r="700" spans="2:54" s="213" customFormat="1" ht="13.15" customHeight="1" x14ac:dyDescent="0.2">
      <c r="B700" s="251" t="s">
        <v>1947</v>
      </c>
      <c r="C700" s="252"/>
      <c r="D700" s="253"/>
      <c r="E700" s="254" t="s">
        <v>1968</v>
      </c>
      <c r="F700" s="252"/>
      <c r="G700" s="252"/>
      <c r="H700" s="255" t="s">
        <v>1970</v>
      </c>
      <c r="I700" s="256">
        <v>39629</v>
      </c>
      <c r="J700" s="257">
        <v>15</v>
      </c>
      <c r="K700" s="258">
        <v>4720.8323679332716</v>
      </c>
      <c r="L700" s="259">
        <v>0</v>
      </c>
      <c r="M700" s="259">
        <v>0</v>
      </c>
      <c r="N700" s="259">
        <v>0</v>
      </c>
      <c r="O700" s="259">
        <v>4720.8323679332716</v>
      </c>
      <c r="P700" s="259">
        <v>0</v>
      </c>
      <c r="Q700" s="259">
        <v>0</v>
      </c>
      <c r="R700" s="259">
        <v>4720.8323679332716</v>
      </c>
      <c r="S700" s="259">
        <v>4342.8938993152096</v>
      </c>
      <c r="T700" s="260">
        <v>377.93846861806196</v>
      </c>
      <c r="U700" s="261">
        <v>0</v>
      </c>
      <c r="V700" s="259">
        <v>0</v>
      </c>
      <c r="W700" s="259">
        <v>0</v>
      </c>
      <c r="X700" s="259">
        <v>0</v>
      </c>
      <c r="Y700" s="259">
        <v>0</v>
      </c>
      <c r="Z700" s="259">
        <v>0</v>
      </c>
      <c r="AA700" s="259">
        <v>0</v>
      </c>
      <c r="AB700" s="259">
        <v>0</v>
      </c>
      <c r="AC700" s="259">
        <v>314.72215786221813</v>
      </c>
      <c r="AD700" s="259">
        <v>-314.72215786221813</v>
      </c>
      <c r="AE700" s="262">
        <v>314.72215786221813</v>
      </c>
      <c r="AF700" s="258">
        <v>4720.8323679332716</v>
      </c>
      <c r="AG700" s="259">
        <v>0</v>
      </c>
      <c r="AH700" s="259">
        <v>0</v>
      </c>
      <c r="AI700" s="259">
        <v>0</v>
      </c>
      <c r="AJ700" s="259">
        <v>4720.8323679332716</v>
      </c>
      <c r="AK700" s="259">
        <v>0</v>
      </c>
      <c r="AL700" s="259">
        <v>0</v>
      </c>
      <c r="AM700" s="259">
        <v>4720.8323679332716</v>
      </c>
      <c r="AN700" s="259">
        <v>4028.1717414529917</v>
      </c>
      <c r="AO700" s="262">
        <v>692.66062648027992</v>
      </c>
      <c r="AP700" s="247"/>
      <c r="AQ700" s="263">
        <v>0</v>
      </c>
      <c r="AR700" s="264">
        <v>0</v>
      </c>
      <c r="AS700" s="264">
        <v>692.66062647335332</v>
      </c>
      <c r="AT700" s="264">
        <v>0</v>
      </c>
      <c r="AU700" s="264">
        <v>0</v>
      </c>
      <c r="AV700" s="264">
        <v>0</v>
      </c>
      <c r="AW700" s="264">
        <v>0</v>
      </c>
      <c r="AX700" s="264">
        <v>0</v>
      </c>
      <c r="AY700" s="264">
        <v>0</v>
      </c>
      <c r="AZ700" s="264">
        <v>0</v>
      </c>
      <c r="BA700" s="264">
        <v>0</v>
      </c>
      <c r="BB700" s="265">
        <v>0</v>
      </c>
    </row>
    <row r="701" spans="2:54" s="213" customFormat="1" ht="13.15" customHeight="1" x14ac:dyDescent="0.2">
      <c r="B701" s="251" t="s">
        <v>1947</v>
      </c>
      <c r="C701" s="252"/>
      <c r="D701" s="253"/>
      <c r="E701" s="254" t="s">
        <v>1971</v>
      </c>
      <c r="F701" s="252"/>
      <c r="G701" s="252"/>
      <c r="H701" s="255" t="s">
        <v>1972</v>
      </c>
      <c r="I701" s="256">
        <v>39629</v>
      </c>
      <c r="J701" s="257">
        <v>15</v>
      </c>
      <c r="K701" s="258">
        <v>5155.502780352178</v>
      </c>
      <c r="L701" s="259">
        <v>0</v>
      </c>
      <c r="M701" s="259">
        <v>0</v>
      </c>
      <c r="N701" s="259">
        <v>0</v>
      </c>
      <c r="O701" s="259">
        <v>5155.502780352178</v>
      </c>
      <c r="P701" s="259">
        <v>0</v>
      </c>
      <c r="Q701" s="259">
        <v>0</v>
      </c>
      <c r="R701" s="259">
        <v>5155.502780352178</v>
      </c>
      <c r="S701" s="259">
        <v>4684.7103799814649</v>
      </c>
      <c r="T701" s="260">
        <v>470.79240037071304</v>
      </c>
      <c r="U701" s="261">
        <v>0</v>
      </c>
      <c r="V701" s="259">
        <v>0</v>
      </c>
      <c r="W701" s="259">
        <v>0</v>
      </c>
      <c r="X701" s="259">
        <v>0</v>
      </c>
      <c r="Y701" s="259">
        <v>0</v>
      </c>
      <c r="Z701" s="259">
        <v>0</v>
      </c>
      <c r="AA701" s="259">
        <v>0</v>
      </c>
      <c r="AB701" s="259">
        <v>0</v>
      </c>
      <c r="AC701" s="259">
        <v>343.70018535681186</v>
      </c>
      <c r="AD701" s="259">
        <v>-343.70018535681186</v>
      </c>
      <c r="AE701" s="262">
        <v>343.70018535681186</v>
      </c>
      <c r="AF701" s="258">
        <v>5155.502780352178</v>
      </c>
      <c r="AG701" s="259">
        <v>0</v>
      </c>
      <c r="AH701" s="259">
        <v>0</v>
      </c>
      <c r="AI701" s="259">
        <v>0</v>
      </c>
      <c r="AJ701" s="259">
        <v>5155.502780352178</v>
      </c>
      <c r="AK701" s="259">
        <v>0</v>
      </c>
      <c r="AL701" s="259">
        <v>0</v>
      </c>
      <c r="AM701" s="259">
        <v>5155.502780352178</v>
      </c>
      <c r="AN701" s="259">
        <v>4341.0101946246532</v>
      </c>
      <c r="AO701" s="262">
        <v>814.49258572752478</v>
      </c>
      <c r="AP701" s="247"/>
      <c r="AQ701" s="263">
        <v>0</v>
      </c>
      <c r="AR701" s="264">
        <v>0</v>
      </c>
      <c r="AS701" s="264">
        <v>814.4925857193798</v>
      </c>
      <c r="AT701" s="264">
        <v>0</v>
      </c>
      <c r="AU701" s="264">
        <v>0</v>
      </c>
      <c r="AV701" s="264">
        <v>0</v>
      </c>
      <c r="AW701" s="264">
        <v>0</v>
      </c>
      <c r="AX701" s="264">
        <v>0</v>
      </c>
      <c r="AY701" s="264">
        <v>0</v>
      </c>
      <c r="AZ701" s="264">
        <v>0</v>
      </c>
      <c r="BA701" s="264">
        <v>0</v>
      </c>
      <c r="BB701" s="265">
        <v>0</v>
      </c>
    </row>
    <row r="702" spans="2:54" s="213" customFormat="1" ht="13.15" customHeight="1" x14ac:dyDescent="0.2">
      <c r="B702" s="251" t="s">
        <v>718</v>
      </c>
      <c r="C702" s="252"/>
      <c r="D702" s="253"/>
      <c r="E702" s="254" t="s">
        <v>1973</v>
      </c>
      <c r="F702" s="252"/>
      <c r="G702" s="252"/>
      <c r="H702" s="255" t="s">
        <v>1974</v>
      </c>
      <c r="I702" s="256">
        <v>38322</v>
      </c>
      <c r="J702" s="257">
        <v>10</v>
      </c>
      <c r="K702" s="258">
        <v>8978.2205746061172</v>
      </c>
      <c r="L702" s="259">
        <v>8978.2205746061172</v>
      </c>
      <c r="M702" s="259">
        <v>0</v>
      </c>
      <c r="N702" s="259">
        <v>0</v>
      </c>
      <c r="O702" s="259">
        <v>0</v>
      </c>
      <c r="P702" s="259">
        <v>0</v>
      </c>
      <c r="Q702" s="259">
        <v>0</v>
      </c>
      <c r="R702" s="259">
        <v>0</v>
      </c>
      <c r="S702" s="259">
        <v>0</v>
      </c>
      <c r="T702" s="260">
        <v>0</v>
      </c>
      <c r="U702" s="261">
        <v>0</v>
      </c>
      <c r="V702" s="259">
        <v>0</v>
      </c>
      <c r="W702" s="259">
        <v>0</v>
      </c>
      <c r="X702" s="259">
        <v>0</v>
      </c>
      <c r="Y702" s="259">
        <v>0</v>
      </c>
      <c r="Z702" s="259">
        <v>0</v>
      </c>
      <c r="AA702" s="259">
        <v>0</v>
      </c>
      <c r="AB702" s="259">
        <v>0</v>
      </c>
      <c r="AC702" s="259">
        <v>0</v>
      </c>
      <c r="AD702" s="259">
        <v>0</v>
      </c>
      <c r="AE702" s="262">
        <v>0</v>
      </c>
      <c r="AF702" s="258">
        <v>8978.2205746061172</v>
      </c>
      <c r="AG702" s="259">
        <v>8978.2205746061172</v>
      </c>
      <c r="AH702" s="259">
        <v>0</v>
      </c>
      <c r="AI702" s="259">
        <v>0</v>
      </c>
      <c r="AJ702" s="259">
        <v>0</v>
      </c>
      <c r="AK702" s="259">
        <v>0</v>
      </c>
      <c r="AL702" s="259">
        <v>0</v>
      </c>
      <c r="AM702" s="259">
        <v>0</v>
      </c>
      <c r="AN702" s="259">
        <v>0</v>
      </c>
      <c r="AO702" s="262">
        <v>0</v>
      </c>
      <c r="AP702" s="247"/>
      <c r="AQ702" s="263">
        <v>0</v>
      </c>
      <c r="AR702" s="264">
        <v>0</v>
      </c>
      <c r="AS702" s="264">
        <v>0</v>
      </c>
      <c r="AT702" s="264">
        <v>0</v>
      </c>
      <c r="AU702" s="264">
        <v>0</v>
      </c>
      <c r="AV702" s="264">
        <v>0</v>
      </c>
      <c r="AW702" s="264">
        <v>0</v>
      </c>
      <c r="AX702" s="264">
        <v>0</v>
      </c>
      <c r="AY702" s="264">
        <v>0</v>
      </c>
      <c r="AZ702" s="264">
        <v>0</v>
      </c>
      <c r="BA702" s="264">
        <v>0</v>
      </c>
      <c r="BB702" s="265">
        <v>0</v>
      </c>
    </row>
    <row r="703" spans="2:54" s="213" customFormat="1" ht="13.15" customHeight="1" x14ac:dyDescent="0.2">
      <c r="B703" s="251" t="s">
        <v>718</v>
      </c>
      <c r="C703" s="252"/>
      <c r="D703" s="253"/>
      <c r="E703" s="254" t="s">
        <v>1975</v>
      </c>
      <c r="F703" s="252"/>
      <c r="G703" s="252"/>
      <c r="H703" s="255" t="s">
        <v>1976</v>
      </c>
      <c r="I703" s="256">
        <v>38322</v>
      </c>
      <c r="J703" s="257">
        <v>10</v>
      </c>
      <c r="K703" s="258">
        <v>9731.2326227988888</v>
      </c>
      <c r="L703" s="259">
        <v>9731.2326227988888</v>
      </c>
      <c r="M703" s="259">
        <v>0</v>
      </c>
      <c r="N703" s="259">
        <v>0</v>
      </c>
      <c r="O703" s="259">
        <v>0</v>
      </c>
      <c r="P703" s="259">
        <v>0</v>
      </c>
      <c r="Q703" s="259">
        <v>0</v>
      </c>
      <c r="R703" s="259">
        <v>0</v>
      </c>
      <c r="S703" s="259">
        <v>0</v>
      </c>
      <c r="T703" s="260">
        <v>0</v>
      </c>
      <c r="U703" s="261">
        <v>0</v>
      </c>
      <c r="V703" s="259">
        <v>0</v>
      </c>
      <c r="W703" s="259">
        <v>0</v>
      </c>
      <c r="X703" s="259">
        <v>0</v>
      </c>
      <c r="Y703" s="259">
        <v>0</v>
      </c>
      <c r="Z703" s="259">
        <v>0</v>
      </c>
      <c r="AA703" s="259">
        <v>0</v>
      </c>
      <c r="AB703" s="259">
        <v>0</v>
      </c>
      <c r="AC703" s="259">
        <v>0</v>
      </c>
      <c r="AD703" s="259">
        <v>0</v>
      </c>
      <c r="AE703" s="262">
        <v>0</v>
      </c>
      <c r="AF703" s="258">
        <v>9731.2326227988888</v>
      </c>
      <c r="AG703" s="259">
        <v>9731.2326227988888</v>
      </c>
      <c r="AH703" s="259">
        <v>0</v>
      </c>
      <c r="AI703" s="259">
        <v>0</v>
      </c>
      <c r="AJ703" s="259">
        <v>0</v>
      </c>
      <c r="AK703" s="259">
        <v>0</v>
      </c>
      <c r="AL703" s="259">
        <v>0</v>
      </c>
      <c r="AM703" s="259">
        <v>0</v>
      </c>
      <c r="AN703" s="259">
        <v>0</v>
      </c>
      <c r="AO703" s="262">
        <v>0</v>
      </c>
      <c r="AP703" s="247"/>
      <c r="AQ703" s="263">
        <v>0</v>
      </c>
      <c r="AR703" s="264">
        <v>0</v>
      </c>
      <c r="AS703" s="264">
        <v>0</v>
      </c>
      <c r="AT703" s="264">
        <v>0</v>
      </c>
      <c r="AU703" s="264">
        <v>0</v>
      </c>
      <c r="AV703" s="264">
        <v>0</v>
      </c>
      <c r="AW703" s="264">
        <v>0</v>
      </c>
      <c r="AX703" s="264">
        <v>0</v>
      </c>
      <c r="AY703" s="264">
        <v>0</v>
      </c>
      <c r="AZ703" s="264">
        <v>0</v>
      </c>
      <c r="BA703" s="264">
        <v>0</v>
      </c>
      <c r="BB703" s="265">
        <v>0</v>
      </c>
    </row>
    <row r="704" spans="2:54" s="213" customFormat="1" ht="13.15" customHeight="1" x14ac:dyDescent="0.2">
      <c r="B704" s="251" t="s">
        <v>1438</v>
      </c>
      <c r="C704" s="252"/>
      <c r="D704" s="253"/>
      <c r="E704" s="254" t="s">
        <v>1977</v>
      </c>
      <c r="F704" s="252"/>
      <c r="G704" s="252"/>
      <c r="H704" s="255" t="s">
        <v>1978</v>
      </c>
      <c r="I704" s="256">
        <v>38322</v>
      </c>
      <c r="J704" s="257">
        <v>16</v>
      </c>
      <c r="K704" s="258">
        <v>7240.5004633920298</v>
      </c>
      <c r="L704" s="259">
        <v>7240.5004633920298</v>
      </c>
      <c r="M704" s="259">
        <v>0</v>
      </c>
      <c r="N704" s="259">
        <v>0</v>
      </c>
      <c r="O704" s="259">
        <v>0</v>
      </c>
      <c r="P704" s="259">
        <v>0</v>
      </c>
      <c r="Q704" s="259">
        <v>0</v>
      </c>
      <c r="R704" s="259">
        <v>0</v>
      </c>
      <c r="S704" s="259">
        <v>0</v>
      </c>
      <c r="T704" s="260">
        <v>0</v>
      </c>
      <c r="U704" s="261">
        <v>0</v>
      </c>
      <c r="V704" s="259">
        <v>0</v>
      </c>
      <c r="W704" s="259">
        <v>0</v>
      </c>
      <c r="X704" s="259">
        <v>0</v>
      </c>
      <c r="Y704" s="259">
        <v>0</v>
      </c>
      <c r="Z704" s="259">
        <v>0</v>
      </c>
      <c r="AA704" s="259">
        <v>0</v>
      </c>
      <c r="AB704" s="259">
        <v>0</v>
      </c>
      <c r="AC704" s="259">
        <v>0</v>
      </c>
      <c r="AD704" s="259">
        <v>0</v>
      </c>
      <c r="AE704" s="262">
        <v>0</v>
      </c>
      <c r="AF704" s="258">
        <v>7240.5004633920298</v>
      </c>
      <c r="AG704" s="259">
        <v>7240.5004633920298</v>
      </c>
      <c r="AH704" s="259">
        <v>0</v>
      </c>
      <c r="AI704" s="259">
        <v>0</v>
      </c>
      <c r="AJ704" s="259">
        <v>0</v>
      </c>
      <c r="AK704" s="259">
        <v>0</v>
      </c>
      <c r="AL704" s="259">
        <v>0</v>
      </c>
      <c r="AM704" s="259">
        <v>0</v>
      </c>
      <c r="AN704" s="259">
        <v>0</v>
      </c>
      <c r="AO704" s="262">
        <v>0</v>
      </c>
      <c r="AP704" s="247"/>
      <c r="AQ704" s="263">
        <v>0</v>
      </c>
      <c r="AR704" s="264">
        <v>0</v>
      </c>
      <c r="AS704" s="264">
        <v>0</v>
      </c>
      <c r="AT704" s="264">
        <v>0</v>
      </c>
      <c r="AU704" s="264">
        <v>0</v>
      </c>
      <c r="AV704" s="264">
        <v>0</v>
      </c>
      <c r="AW704" s="264">
        <v>0</v>
      </c>
      <c r="AX704" s="264">
        <v>0</v>
      </c>
      <c r="AY704" s="264">
        <v>0</v>
      </c>
      <c r="AZ704" s="264">
        <v>0</v>
      </c>
      <c r="BA704" s="264">
        <v>0</v>
      </c>
      <c r="BB704" s="265">
        <v>0</v>
      </c>
    </row>
    <row r="705" spans="2:54" s="213" customFormat="1" ht="13.15" customHeight="1" x14ac:dyDescent="0.2">
      <c r="B705" s="251" t="s">
        <v>718</v>
      </c>
      <c r="C705" s="252"/>
      <c r="D705" s="253"/>
      <c r="E705" s="254" t="s">
        <v>1973</v>
      </c>
      <c r="F705" s="252"/>
      <c r="G705" s="252"/>
      <c r="H705" s="255" t="s">
        <v>1979</v>
      </c>
      <c r="I705" s="256">
        <v>38322</v>
      </c>
      <c r="J705" s="257">
        <v>10</v>
      </c>
      <c r="K705" s="258">
        <v>7240.5004633920298</v>
      </c>
      <c r="L705" s="259">
        <v>7240.5004633920298</v>
      </c>
      <c r="M705" s="259">
        <v>0</v>
      </c>
      <c r="N705" s="259">
        <v>0</v>
      </c>
      <c r="O705" s="259">
        <v>0</v>
      </c>
      <c r="P705" s="259">
        <v>0</v>
      </c>
      <c r="Q705" s="259">
        <v>0</v>
      </c>
      <c r="R705" s="259">
        <v>0</v>
      </c>
      <c r="S705" s="259">
        <v>0</v>
      </c>
      <c r="T705" s="260">
        <v>0</v>
      </c>
      <c r="U705" s="261">
        <v>0</v>
      </c>
      <c r="V705" s="259">
        <v>0</v>
      </c>
      <c r="W705" s="259">
        <v>0</v>
      </c>
      <c r="X705" s="259">
        <v>0</v>
      </c>
      <c r="Y705" s="259">
        <v>0</v>
      </c>
      <c r="Z705" s="259">
        <v>0</v>
      </c>
      <c r="AA705" s="259">
        <v>0</v>
      </c>
      <c r="AB705" s="259">
        <v>0</v>
      </c>
      <c r="AC705" s="259">
        <v>0</v>
      </c>
      <c r="AD705" s="259">
        <v>0</v>
      </c>
      <c r="AE705" s="262">
        <v>0</v>
      </c>
      <c r="AF705" s="258">
        <v>7240.5004633920298</v>
      </c>
      <c r="AG705" s="259">
        <v>7240.5004633920298</v>
      </c>
      <c r="AH705" s="259">
        <v>0</v>
      </c>
      <c r="AI705" s="259">
        <v>0</v>
      </c>
      <c r="AJ705" s="259">
        <v>0</v>
      </c>
      <c r="AK705" s="259">
        <v>0</v>
      </c>
      <c r="AL705" s="259">
        <v>0</v>
      </c>
      <c r="AM705" s="259">
        <v>0</v>
      </c>
      <c r="AN705" s="259">
        <v>0</v>
      </c>
      <c r="AO705" s="262">
        <v>0</v>
      </c>
      <c r="AP705" s="247"/>
      <c r="AQ705" s="263">
        <v>0</v>
      </c>
      <c r="AR705" s="264">
        <v>0</v>
      </c>
      <c r="AS705" s="264">
        <v>0</v>
      </c>
      <c r="AT705" s="264">
        <v>0</v>
      </c>
      <c r="AU705" s="264">
        <v>0</v>
      </c>
      <c r="AV705" s="264">
        <v>0</v>
      </c>
      <c r="AW705" s="264">
        <v>0</v>
      </c>
      <c r="AX705" s="264">
        <v>0</v>
      </c>
      <c r="AY705" s="264">
        <v>0</v>
      </c>
      <c r="AZ705" s="264">
        <v>0</v>
      </c>
      <c r="BA705" s="264">
        <v>0</v>
      </c>
      <c r="BB705" s="265">
        <v>0</v>
      </c>
    </row>
    <row r="706" spans="2:54" s="213" customFormat="1" ht="13.15" customHeight="1" x14ac:dyDescent="0.2">
      <c r="B706" s="251" t="s">
        <v>1865</v>
      </c>
      <c r="C706" s="252"/>
      <c r="D706" s="253"/>
      <c r="E706" s="254" t="s">
        <v>1980</v>
      </c>
      <c r="F706" s="252"/>
      <c r="G706" s="252"/>
      <c r="H706" s="255" t="s">
        <v>1981</v>
      </c>
      <c r="I706" s="256">
        <v>38632</v>
      </c>
      <c r="J706" s="257">
        <v>7</v>
      </c>
      <c r="K706" s="258">
        <v>1116.4851714550509</v>
      </c>
      <c r="L706" s="259">
        <v>0</v>
      </c>
      <c r="M706" s="259">
        <v>0</v>
      </c>
      <c r="N706" s="259">
        <v>0</v>
      </c>
      <c r="O706" s="259">
        <v>1116.4851714550509</v>
      </c>
      <c r="P706" s="259">
        <v>0</v>
      </c>
      <c r="Q706" s="259">
        <v>0</v>
      </c>
      <c r="R706" s="259">
        <v>1116.4851714550509</v>
      </c>
      <c r="S706" s="259">
        <v>1116.4851714550509</v>
      </c>
      <c r="T706" s="260">
        <v>0</v>
      </c>
      <c r="U706" s="261">
        <v>0</v>
      </c>
      <c r="V706" s="259">
        <v>0</v>
      </c>
      <c r="W706" s="259">
        <v>0</v>
      </c>
      <c r="X706" s="259">
        <v>0</v>
      </c>
      <c r="Y706" s="259">
        <v>0</v>
      </c>
      <c r="Z706" s="259">
        <v>0</v>
      </c>
      <c r="AA706" s="259">
        <v>0</v>
      </c>
      <c r="AB706" s="259">
        <v>0</v>
      </c>
      <c r="AC706" s="259">
        <v>0</v>
      </c>
      <c r="AD706" s="259">
        <v>0</v>
      </c>
      <c r="AE706" s="262">
        <v>0</v>
      </c>
      <c r="AF706" s="258">
        <v>1116.4851714550509</v>
      </c>
      <c r="AG706" s="259">
        <v>0</v>
      </c>
      <c r="AH706" s="259">
        <v>0</v>
      </c>
      <c r="AI706" s="259">
        <v>0</v>
      </c>
      <c r="AJ706" s="259">
        <v>1116.4851714550509</v>
      </c>
      <c r="AK706" s="259">
        <v>0</v>
      </c>
      <c r="AL706" s="259">
        <v>0</v>
      </c>
      <c r="AM706" s="259">
        <v>1116.4851714550509</v>
      </c>
      <c r="AN706" s="259">
        <v>1116.4851714550509</v>
      </c>
      <c r="AO706" s="262">
        <v>0</v>
      </c>
      <c r="AP706" s="247"/>
      <c r="AQ706" s="263">
        <v>0</v>
      </c>
      <c r="AR706" s="264">
        <v>0</v>
      </c>
      <c r="AS706" s="264">
        <v>0</v>
      </c>
      <c r="AT706" s="264">
        <v>0</v>
      </c>
      <c r="AU706" s="264">
        <v>0</v>
      </c>
      <c r="AV706" s="264">
        <v>0</v>
      </c>
      <c r="AW706" s="264">
        <v>0</v>
      </c>
      <c r="AX706" s="264">
        <v>0</v>
      </c>
      <c r="AY706" s="264">
        <v>0</v>
      </c>
      <c r="AZ706" s="264">
        <v>0</v>
      </c>
      <c r="BA706" s="264">
        <v>0</v>
      </c>
      <c r="BB706" s="265">
        <v>0</v>
      </c>
    </row>
    <row r="707" spans="2:54" s="213" customFormat="1" ht="13.15" customHeight="1" x14ac:dyDescent="0.2">
      <c r="B707" s="251" t="s">
        <v>1438</v>
      </c>
      <c r="C707" s="252"/>
      <c r="D707" s="253"/>
      <c r="E707" s="254" t="s">
        <v>1982</v>
      </c>
      <c r="F707" s="252"/>
      <c r="G707" s="252"/>
      <c r="H707" s="255" t="s">
        <v>1983</v>
      </c>
      <c r="I707" s="256">
        <v>38705</v>
      </c>
      <c r="J707" s="257">
        <v>16</v>
      </c>
      <c r="K707" s="258">
        <v>2930.9545875810936</v>
      </c>
      <c r="L707" s="259">
        <v>0</v>
      </c>
      <c r="M707" s="259">
        <v>0</v>
      </c>
      <c r="N707" s="259">
        <v>0</v>
      </c>
      <c r="O707" s="259">
        <v>2930.9545875810936</v>
      </c>
      <c r="P707" s="259">
        <v>0</v>
      </c>
      <c r="Q707" s="259">
        <v>0</v>
      </c>
      <c r="R707" s="259">
        <v>2930.9545875810936</v>
      </c>
      <c r="S707" s="259">
        <v>2930.9545875810936</v>
      </c>
      <c r="T707" s="260">
        <v>0</v>
      </c>
      <c r="U707" s="261">
        <v>0</v>
      </c>
      <c r="V707" s="259">
        <v>0</v>
      </c>
      <c r="W707" s="259">
        <v>0</v>
      </c>
      <c r="X707" s="259">
        <v>0</v>
      </c>
      <c r="Y707" s="259">
        <v>0</v>
      </c>
      <c r="Z707" s="259">
        <v>0</v>
      </c>
      <c r="AA707" s="259">
        <v>0</v>
      </c>
      <c r="AB707" s="259">
        <v>0</v>
      </c>
      <c r="AC707" s="259">
        <v>0</v>
      </c>
      <c r="AD707" s="259">
        <v>0</v>
      </c>
      <c r="AE707" s="262">
        <v>0</v>
      </c>
      <c r="AF707" s="258">
        <v>2930.9545875810936</v>
      </c>
      <c r="AG707" s="259">
        <v>0</v>
      </c>
      <c r="AH707" s="259">
        <v>0</v>
      </c>
      <c r="AI707" s="259">
        <v>0</v>
      </c>
      <c r="AJ707" s="259">
        <v>2930.9545875810936</v>
      </c>
      <c r="AK707" s="259">
        <v>0</v>
      </c>
      <c r="AL707" s="259">
        <v>0</v>
      </c>
      <c r="AM707" s="259">
        <v>2930.9545875810936</v>
      </c>
      <c r="AN707" s="259">
        <v>2930.9545875810936</v>
      </c>
      <c r="AO707" s="262">
        <v>0</v>
      </c>
      <c r="AP707" s="247"/>
      <c r="AQ707" s="263">
        <v>0</v>
      </c>
      <c r="AR707" s="264">
        <v>0</v>
      </c>
      <c r="AS707" s="264">
        <v>0</v>
      </c>
      <c r="AT707" s="264">
        <v>0</v>
      </c>
      <c r="AU707" s="264">
        <v>0</v>
      </c>
      <c r="AV707" s="264">
        <v>0</v>
      </c>
      <c r="AW707" s="264">
        <v>0</v>
      </c>
      <c r="AX707" s="264">
        <v>0</v>
      </c>
      <c r="AY707" s="264">
        <v>0</v>
      </c>
      <c r="AZ707" s="264">
        <v>0</v>
      </c>
      <c r="BA707" s="264">
        <v>0</v>
      </c>
      <c r="BB707" s="265">
        <v>0</v>
      </c>
    </row>
    <row r="708" spans="2:54" s="213" customFormat="1" ht="12.75" x14ac:dyDescent="0.2">
      <c r="B708" s="251" t="s">
        <v>1883</v>
      </c>
      <c r="C708" s="252"/>
      <c r="D708" s="253"/>
      <c r="E708" s="254" t="s">
        <v>1984</v>
      </c>
      <c r="F708" s="252"/>
      <c r="G708" s="252"/>
      <c r="H708" s="255" t="s">
        <v>1985</v>
      </c>
      <c r="I708" s="256">
        <v>38716</v>
      </c>
      <c r="J708" s="257">
        <v>7</v>
      </c>
      <c r="K708" s="258">
        <v>36202.502316960148</v>
      </c>
      <c r="L708" s="259">
        <v>0</v>
      </c>
      <c r="M708" s="259">
        <v>0</v>
      </c>
      <c r="N708" s="259">
        <v>0</v>
      </c>
      <c r="O708" s="259">
        <v>36202.502316960148</v>
      </c>
      <c r="P708" s="259">
        <v>0</v>
      </c>
      <c r="Q708" s="259">
        <v>0</v>
      </c>
      <c r="R708" s="259">
        <v>36202.502316960148</v>
      </c>
      <c r="S708" s="259">
        <v>36202.502316960148</v>
      </c>
      <c r="T708" s="260">
        <v>0</v>
      </c>
      <c r="U708" s="261">
        <v>0</v>
      </c>
      <c r="V708" s="259">
        <v>0</v>
      </c>
      <c r="W708" s="259">
        <v>0</v>
      </c>
      <c r="X708" s="259">
        <v>0</v>
      </c>
      <c r="Y708" s="259">
        <v>0</v>
      </c>
      <c r="Z708" s="259">
        <v>0</v>
      </c>
      <c r="AA708" s="259">
        <v>0</v>
      </c>
      <c r="AB708" s="259">
        <v>0</v>
      </c>
      <c r="AC708" s="259">
        <v>0</v>
      </c>
      <c r="AD708" s="259">
        <v>0</v>
      </c>
      <c r="AE708" s="262">
        <v>0</v>
      </c>
      <c r="AF708" s="258">
        <v>36202.502316960148</v>
      </c>
      <c r="AG708" s="259">
        <v>0</v>
      </c>
      <c r="AH708" s="259">
        <v>0</v>
      </c>
      <c r="AI708" s="259">
        <v>0</v>
      </c>
      <c r="AJ708" s="259">
        <v>36202.502316960148</v>
      </c>
      <c r="AK708" s="259">
        <v>0</v>
      </c>
      <c r="AL708" s="259">
        <v>0</v>
      </c>
      <c r="AM708" s="259">
        <v>36202.502316960148</v>
      </c>
      <c r="AN708" s="259">
        <v>36202.502316960148</v>
      </c>
      <c r="AO708" s="262">
        <v>0</v>
      </c>
      <c r="AP708" s="247"/>
      <c r="AQ708" s="263">
        <v>0</v>
      </c>
      <c r="AR708" s="264">
        <v>0</v>
      </c>
      <c r="AS708" s="264">
        <v>0</v>
      </c>
      <c r="AT708" s="264">
        <v>0</v>
      </c>
      <c r="AU708" s="264">
        <v>0</v>
      </c>
      <c r="AV708" s="264">
        <v>0</v>
      </c>
      <c r="AW708" s="264">
        <v>0</v>
      </c>
      <c r="AX708" s="264">
        <v>0</v>
      </c>
      <c r="AY708" s="264">
        <v>0</v>
      </c>
      <c r="AZ708" s="264">
        <v>0</v>
      </c>
      <c r="BA708" s="264">
        <v>0</v>
      </c>
      <c r="BB708" s="265">
        <v>0</v>
      </c>
    </row>
    <row r="709" spans="2:54" s="213" customFormat="1" ht="12.75" x14ac:dyDescent="0.2">
      <c r="B709" s="251" t="s">
        <v>1878</v>
      </c>
      <c r="C709" s="252"/>
      <c r="D709" s="253"/>
      <c r="E709" s="254" t="s">
        <v>1986</v>
      </c>
      <c r="F709" s="252"/>
      <c r="G709" s="252"/>
      <c r="H709" s="255" t="s">
        <v>1987</v>
      </c>
      <c r="I709" s="256">
        <v>33970</v>
      </c>
      <c r="J709" s="257">
        <v>7</v>
      </c>
      <c r="K709" s="258">
        <v>15712.465245597776</v>
      </c>
      <c r="L709" s="259">
        <v>0</v>
      </c>
      <c r="M709" s="259">
        <v>0</v>
      </c>
      <c r="N709" s="259">
        <v>0</v>
      </c>
      <c r="O709" s="259">
        <v>15712.465245597776</v>
      </c>
      <c r="P709" s="259">
        <v>0</v>
      </c>
      <c r="Q709" s="259">
        <v>0</v>
      </c>
      <c r="R709" s="259">
        <v>15712.465245597776</v>
      </c>
      <c r="S709" s="259">
        <v>15712.465245597776</v>
      </c>
      <c r="T709" s="260">
        <v>0</v>
      </c>
      <c r="U709" s="261">
        <v>0</v>
      </c>
      <c r="V709" s="259">
        <v>0</v>
      </c>
      <c r="W709" s="259">
        <v>0</v>
      </c>
      <c r="X709" s="259">
        <v>0</v>
      </c>
      <c r="Y709" s="259">
        <v>0</v>
      </c>
      <c r="Z709" s="259">
        <v>0</v>
      </c>
      <c r="AA709" s="259">
        <v>0</v>
      </c>
      <c r="AB709" s="259">
        <v>0</v>
      </c>
      <c r="AC709" s="259">
        <v>0</v>
      </c>
      <c r="AD709" s="259">
        <v>0</v>
      </c>
      <c r="AE709" s="262">
        <v>0</v>
      </c>
      <c r="AF709" s="258">
        <v>15712.465245597776</v>
      </c>
      <c r="AG709" s="259">
        <v>0</v>
      </c>
      <c r="AH709" s="259">
        <v>0</v>
      </c>
      <c r="AI709" s="259">
        <v>0</v>
      </c>
      <c r="AJ709" s="259">
        <v>15712.465245597776</v>
      </c>
      <c r="AK709" s="259">
        <v>0</v>
      </c>
      <c r="AL709" s="259">
        <v>0</v>
      </c>
      <c r="AM709" s="259">
        <v>15712.465245597776</v>
      </c>
      <c r="AN709" s="259">
        <v>15712.465245597776</v>
      </c>
      <c r="AO709" s="262">
        <v>0</v>
      </c>
      <c r="AP709" s="247"/>
      <c r="AQ709" s="263">
        <v>0</v>
      </c>
      <c r="AR709" s="264">
        <v>0</v>
      </c>
      <c r="AS709" s="264">
        <v>0</v>
      </c>
      <c r="AT709" s="264">
        <v>0</v>
      </c>
      <c r="AU709" s="264">
        <v>0</v>
      </c>
      <c r="AV709" s="264">
        <v>0</v>
      </c>
      <c r="AW709" s="264">
        <v>0</v>
      </c>
      <c r="AX709" s="264">
        <v>0</v>
      </c>
      <c r="AY709" s="264">
        <v>0</v>
      </c>
      <c r="AZ709" s="264">
        <v>0</v>
      </c>
      <c r="BA709" s="264">
        <v>0</v>
      </c>
      <c r="BB709" s="265">
        <v>0</v>
      </c>
    </row>
    <row r="710" spans="2:54" s="213" customFormat="1" ht="12.75" x14ac:dyDescent="0.2">
      <c r="B710" s="251" t="s">
        <v>1438</v>
      </c>
      <c r="C710" s="252"/>
      <c r="D710" s="253"/>
      <c r="E710" s="254" t="s">
        <v>1988</v>
      </c>
      <c r="F710" s="252"/>
      <c r="G710" s="252"/>
      <c r="H710" s="255" t="s">
        <v>1989</v>
      </c>
      <c r="I710" s="256">
        <v>35796</v>
      </c>
      <c r="J710" s="257">
        <v>16</v>
      </c>
      <c r="K710" s="258">
        <v>9191.3809082483785</v>
      </c>
      <c r="L710" s="259">
        <v>0</v>
      </c>
      <c r="M710" s="259">
        <v>0</v>
      </c>
      <c r="N710" s="259">
        <v>0</v>
      </c>
      <c r="O710" s="259">
        <v>9191.3809082483785</v>
      </c>
      <c r="P710" s="259">
        <v>0</v>
      </c>
      <c r="Q710" s="259">
        <v>0</v>
      </c>
      <c r="R710" s="259">
        <v>9191.3809082483785</v>
      </c>
      <c r="S710" s="259">
        <v>9191.3809082483785</v>
      </c>
      <c r="T710" s="260">
        <v>0</v>
      </c>
      <c r="U710" s="261">
        <v>0</v>
      </c>
      <c r="V710" s="259">
        <v>0</v>
      </c>
      <c r="W710" s="259">
        <v>0</v>
      </c>
      <c r="X710" s="259">
        <v>0</v>
      </c>
      <c r="Y710" s="259">
        <v>0</v>
      </c>
      <c r="Z710" s="259">
        <v>0</v>
      </c>
      <c r="AA710" s="259">
        <v>0</v>
      </c>
      <c r="AB710" s="259">
        <v>0</v>
      </c>
      <c r="AC710" s="259">
        <v>0</v>
      </c>
      <c r="AD710" s="259">
        <v>0</v>
      </c>
      <c r="AE710" s="262">
        <v>0</v>
      </c>
      <c r="AF710" s="258">
        <v>9191.3809082483785</v>
      </c>
      <c r="AG710" s="259">
        <v>0</v>
      </c>
      <c r="AH710" s="259">
        <v>0</v>
      </c>
      <c r="AI710" s="259">
        <v>0</v>
      </c>
      <c r="AJ710" s="259">
        <v>9191.3809082483785</v>
      </c>
      <c r="AK710" s="259">
        <v>0</v>
      </c>
      <c r="AL710" s="259">
        <v>0</v>
      </c>
      <c r="AM710" s="259">
        <v>9191.3809082483785</v>
      </c>
      <c r="AN710" s="259">
        <v>9191.3809082483785</v>
      </c>
      <c r="AO710" s="262">
        <v>0</v>
      </c>
      <c r="AP710" s="247"/>
      <c r="AQ710" s="263">
        <v>0</v>
      </c>
      <c r="AR710" s="264">
        <v>0</v>
      </c>
      <c r="AS710" s="264">
        <v>0</v>
      </c>
      <c r="AT710" s="264">
        <v>0</v>
      </c>
      <c r="AU710" s="264">
        <v>0</v>
      </c>
      <c r="AV710" s="264">
        <v>0</v>
      </c>
      <c r="AW710" s="264">
        <v>0</v>
      </c>
      <c r="AX710" s="264">
        <v>0</v>
      </c>
      <c r="AY710" s="264">
        <v>0</v>
      </c>
      <c r="AZ710" s="264">
        <v>0</v>
      </c>
      <c r="BA710" s="264">
        <v>0</v>
      </c>
      <c r="BB710" s="265">
        <v>0</v>
      </c>
    </row>
    <row r="711" spans="2:54" s="213" customFormat="1" ht="12.75" x14ac:dyDescent="0.2">
      <c r="B711" s="251" t="s">
        <v>1438</v>
      </c>
      <c r="C711" s="252"/>
      <c r="D711" s="253"/>
      <c r="E711" s="254" t="s">
        <v>1990</v>
      </c>
      <c r="F711" s="252"/>
      <c r="G711" s="252"/>
      <c r="H711" s="255" t="s">
        <v>1991</v>
      </c>
      <c r="I711" s="256">
        <v>35796</v>
      </c>
      <c r="J711" s="257">
        <v>16</v>
      </c>
      <c r="K711" s="258">
        <v>8381.3137164040781</v>
      </c>
      <c r="L711" s="259">
        <v>0</v>
      </c>
      <c r="M711" s="259">
        <v>0</v>
      </c>
      <c r="N711" s="259">
        <v>0</v>
      </c>
      <c r="O711" s="259">
        <v>8381.3137164040781</v>
      </c>
      <c r="P711" s="259">
        <v>0</v>
      </c>
      <c r="Q711" s="259">
        <v>0</v>
      </c>
      <c r="R711" s="259">
        <v>8381.3137164040781</v>
      </c>
      <c r="S711" s="259">
        <v>8381.3137164040781</v>
      </c>
      <c r="T711" s="260">
        <v>0</v>
      </c>
      <c r="U711" s="261">
        <v>0</v>
      </c>
      <c r="V711" s="259">
        <v>0</v>
      </c>
      <c r="W711" s="259">
        <v>0</v>
      </c>
      <c r="X711" s="259">
        <v>0</v>
      </c>
      <c r="Y711" s="259">
        <v>0</v>
      </c>
      <c r="Z711" s="259">
        <v>0</v>
      </c>
      <c r="AA711" s="259">
        <v>0</v>
      </c>
      <c r="AB711" s="259">
        <v>0</v>
      </c>
      <c r="AC711" s="259">
        <v>0</v>
      </c>
      <c r="AD711" s="259">
        <v>0</v>
      </c>
      <c r="AE711" s="262">
        <v>0</v>
      </c>
      <c r="AF711" s="258">
        <v>8381.3137164040781</v>
      </c>
      <c r="AG711" s="259">
        <v>0</v>
      </c>
      <c r="AH711" s="259">
        <v>0</v>
      </c>
      <c r="AI711" s="259">
        <v>0</v>
      </c>
      <c r="AJ711" s="259">
        <v>8381.3137164040781</v>
      </c>
      <c r="AK711" s="259">
        <v>0</v>
      </c>
      <c r="AL711" s="259">
        <v>0</v>
      </c>
      <c r="AM711" s="259">
        <v>8381.3137164040781</v>
      </c>
      <c r="AN711" s="259">
        <v>8381.3137164040781</v>
      </c>
      <c r="AO711" s="262">
        <v>0</v>
      </c>
      <c r="AP711" s="247"/>
      <c r="AQ711" s="263">
        <v>0</v>
      </c>
      <c r="AR711" s="264">
        <v>0</v>
      </c>
      <c r="AS711" s="264">
        <v>0</v>
      </c>
      <c r="AT711" s="264">
        <v>0</v>
      </c>
      <c r="AU711" s="264">
        <v>0</v>
      </c>
      <c r="AV711" s="264">
        <v>0</v>
      </c>
      <c r="AW711" s="264">
        <v>0</v>
      </c>
      <c r="AX711" s="264">
        <v>0</v>
      </c>
      <c r="AY711" s="264">
        <v>0</v>
      </c>
      <c r="AZ711" s="264">
        <v>0</v>
      </c>
      <c r="BA711" s="264">
        <v>0</v>
      </c>
      <c r="BB711" s="265">
        <v>0</v>
      </c>
    </row>
    <row r="712" spans="2:54" s="213" customFormat="1" ht="12.75" x14ac:dyDescent="0.2">
      <c r="B712" s="251" t="s">
        <v>1865</v>
      </c>
      <c r="C712" s="252"/>
      <c r="D712" s="253"/>
      <c r="E712" s="254" t="s">
        <v>1992</v>
      </c>
      <c r="F712" s="252"/>
      <c r="G712" s="252"/>
      <c r="H712" s="255" t="s">
        <v>1993</v>
      </c>
      <c r="I712" s="256">
        <v>35431</v>
      </c>
      <c r="J712" s="257">
        <v>7</v>
      </c>
      <c r="K712" s="258">
        <v>9510.8491658943458</v>
      </c>
      <c r="L712" s="259">
        <v>0</v>
      </c>
      <c r="M712" s="259">
        <v>0</v>
      </c>
      <c r="N712" s="259">
        <v>0</v>
      </c>
      <c r="O712" s="259">
        <v>9510.8491658943458</v>
      </c>
      <c r="P712" s="259">
        <v>0</v>
      </c>
      <c r="Q712" s="259">
        <v>0</v>
      </c>
      <c r="R712" s="259">
        <v>9510.8491658943458</v>
      </c>
      <c r="S712" s="259">
        <v>9510.8491658943458</v>
      </c>
      <c r="T712" s="260">
        <v>0</v>
      </c>
      <c r="U712" s="261">
        <v>0</v>
      </c>
      <c r="V712" s="259">
        <v>0</v>
      </c>
      <c r="W712" s="259">
        <v>0</v>
      </c>
      <c r="X712" s="259">
        <v>0</v>
      </c>
      <c r="Y712" s="259">
        <v>0</v>
      </c>
      <c r="Z712" s="259">
        <v>0</v>
      </c>
      <c r="AA712" s="259">
        <v>0</v>
      </c>
      <c r="AB712" s="259">
        <v>0</v>
      </c>
      <c r="AC712" s="259">
        <v>0</v>
      </c>
      <c r="AD712" s="259">
        <v>0</v>
      </c>
      <c r="AE712" s="262">
        <v>0</v>
      </c>
      <c r="AF712" s="258">
        <v>9510.8491658943458</v>
      </c>
      <c r="AG712" s="259">
        <v>0</v>
      </c>
      <c r="AH712" s="259">
        <v>0</v>
      </c>
      <c r="AI712" s="259">
        <v>0</v>
      </c>
      <c r="AJ712" s="259">
        <v>9510.8491658943458</v>
      </c>
      <c r="AK712" s="259">
        <v>0</v>
      </c>
      <c r="AL712" s="259">
        <v>0</v>
      </c>
      <c r="AM712" s="259">
        <v>9510.8491658943458</v>
      </c>
      <c r="AN712" s="259">
        <v>9510.8491658943458</v>
      </c>
      <c r="AO712" s="262">
        <v>0</v>
      </c>
      <c r="AP712" s="247"/>
      <c r="AQ712" s="263">
        <v>0</v>
      </c>
      <c r="AR712" s="264">
        <v>0</v>
      </c>
      <c r="AS712" s="264">
        <v>0</v>
      </c>
      <c r="AT712" s="264">
        <v>0</v>
      </c>
      <c r="AU712" s="264">
        <v>0</v>
      </c>
      <c r="AV712" s="264">
        <v>0</v>
      </c>
      <c r="AW712" s="264">
        <v>0</v>
      </c>
      <c r="AX712" s="264">
        <v>0</v>
      </c>
      <c r="AY712" s="264">
        <v>0</v>
      </c>
      <c r="AZ712" s="264">
        <v>0</v>
      </c>
      <c r="BA712" s="264">
        <v>0</v>
      </c>
      <c r="BB712" s="265">
        <v>0</v>
      </c>
    </row>
    <row r="713" spans="2:54" s="213" customFormat="1" ht="12.75" x14ac:dyDescent="0.2">
      <c r="B713" s="251" t="s">
        <v>1865</v>
      </c>
      <c r="C713" s="252"/>
      <c r="D713" s="253"/>
      <c r="E713" s="254" t="s">
        <v>1994</v>
      </c>
      <c r="F713" s="252"/>
      <c r="G713" s="252"/>
      <c r="H713" s="255" t="s">
        <v>1995</v>
      </c>
      <c r="I713" s="256">
        <v>35065</v>
      </c>
      <c r="J713" s="257">
        <v>7</v>
      </c>
      <c r="K713" s="258">
        <v>1419.1380908248379</v>
      </c>
      <c r="L713" s="259">
        <v>0</v>
      </c>
      <c r="M713" s="259">
        <v>0</v>
      </c>
      <c r="N713" s="259">
        <v>0</v>
      </c>
      <c r="O713" s="259">
        <v>1419.1380908248379</v>
      </c>
      <c r="P713" s="259">
        <v>0</v>
      </c>
      <c r="Q713" s="259">
        <v>0</v>
      </c>
      <c r="R713" s="259">
        <v>1419.1380908248379</v>
      </c>
      <c r="S713" s="259">
        <v>1419.1380908248379</v>
      </c>
      <c r="T713" s="260">
        <v>0</v>
      </c>
      <c r="U713" s="261">
        <v>0</v>
      </c>
      <c r="V713" s="259">
        <v>0</v>
      </c>
      <c r="W713" s="259">
        <v>0</v>
      </c>
      <c r="X713" s="259">
        <v>0</v>
      </c>
      <c r="Y713" s="259">
        <v>0</v>
      </c>
      <c r="Z713" s="259">
        <v>0</v>
      </c>
      <c r="AA713" s="259">
        <v>0</v>
      </c>
      <c r="AB713" s="259">
        <v>0</v>
      </c>
      <c r="AC713" s="259">
        <v>0</v>
      </c>
      <c r="AD713" s="259">
        <v>0</v>
      </c>
      <c r="AE713" s="262">
        <v>0</v>
      </c>
      <c r="AF713" s="258">
        <v>1419.1380908248379</v>
      </c>
      <c r="AG713" s="259">
        <v>0</v>
      </c>
      <c r="AH713" s="259">
        <v>0</v>
      </c>
      <c r="AI713" s="259">
        <v>0</v>
      </c>
      <c r="AJ713" s="259">
        <v>1419.1380908248379</v>
      </c>
      <c r="AK713" s="259">
        <v>0</v>
      </c>
      <c r="AL713" s="259">
        <v>0</v>
      </c>
      <c r="AM713" s="259">
        <v>1419.1380908248379</v>
      </c>
      <c r="AN713" s="259">
        <v>1419.1380908248379</v>
      </c>
      <c r="AO713" s="262">
        <v>0</v>
      </c>
      <c r="AP713" s="247"/>
      <c r="AQ713" s="263">
        <v>0</v>
      </c>
      <c r="AR713" s="264">
        <v>0</v>
      </c>
      <c r="AS713" s="264">
        <v>0</v>
      </c>
      <c r="AT713" s="264">
        <v>0</v>
      </c>
      <c r="AU713" s="264">
        <v>0</v>
      </c>
      <c r="AV713" s="264">
        <v>0</v>
      </c>
      <c r="AW713" s="264">
        <v>0</v>
      </c>
      <c r="AX713" s="264">
        <v>0</v>
      </c>
      <c r="AY713" s="264">
        <v>0</v>
      </c>
      <c r="AZ713" s="264">
        <v>0</v>
      </c>
      <c r="BA713" s="264">
        <v>0</v>
      </c>
      <c r="BB713" s="265">
        <v>0</v>
      </c>
    </row>
    <row r="714" spans="2:54" s="213" customFormat="1" ht="12.75" x14ac:dyDescent="0.2">
      <c r="B714" s="251" t="s">
        <v>1438</v>
      </c>
      <c r="C714" s="252"/>
      <c r="D714" s="253"/>
      <c r="E714" s="254" t="s">
        <v>1996</v>
      </c>
      <c r="F714" s="252"/>
      <c r="G714" s="252"/>
      <c r="H714" s="255" t="s">
        <v>1997</v>
      </c>
      <c r="I714" s="256">
        <v>37165</v>
      </c>
      <c r="J714" s="257">
        <v>16</v>
      </c>
      <c r="K714" s="258">
        <v>760.97659870250232</v>
      </c>
      <c r="L714" s="259">
        <v>760.97659870250232</v>
      </c>
      <c r="M714" s="259">
        <v>0</v>
      </c>
      <c r="N714" s="259">
        <v>0</v>
      </c>
      <c r="O714" s="259">
        <v>0</v>
      </c>
      <c r="P714" s="259">
        <v>0</v>
      </c>
      <c r="Q714" s="259">
        <v>0</v>
      </c>
      <c r="R714" s="259">
        <v>0</v>
      </c>
      <c r="S714" s="259">
        <v>0</v>
      </c>
      <c r="T714" s="260">
        <v>0</v>
      </c>
      <c r="U714" s="261">
        <v>0</v>
      </c>
      <c r="V714" s="259">
        <v>0</v>
      </c>
      <c r="W714" s="259">
        <v>0</v>
      </c>
      <c r="X714" s="259">
        <v>0</v>
      </c>
      <c r="Y714" s="259">
        <v>0</v>
      </c>
      <c r="Z714" s="259">
        <v>0</v>
      </c>
      <c r="AA714" s="259">
        <v>0</v>
      </c>
      <c r="AB714" s="259">
        <v>0</v>
      </c>
      <c r="AC714" s="259">
        <v>0</v>
      </c>
      <c r="AD714" s="259">
        <v>0</v>
      </c>
      <c r="AE714" s="262">
        <v>0</v>
      </c>
      <c r="AF714" s="258">
        <v>760.97659870250232</v>
      </c>
      <c r="AG714" s="259">
        <v>760.97659870250232</v>
      </c>
      <c r="AH714" s="259">
        <v>0</v>
      </c>
      <c r="AI714" s="259">
        <v>0</v>
      </c>
      <c r="AJ714" s="259">
        <v>0</v>
      </c>
      <c r="AK714" s="259">
        <v>0</v>
      </c>
      <c r="AL714" s="259">
        <v>0</v>
      </c>
      <c r="AM714" s="259">
        <v>0</v>
      </c>
      <c r="AN714" s="259">
        <v>0</v>
      </c>
      <c r="AO714" s="262">
        <v>0</v>
      </c>
      <c r="AP714" s="247"/>
      <c r="AQ714" s="263">
        <v>0</v>
      </c>
      <c r="AR714" s="264">
        <v>0</v>
      </c>
      <c r="AS714" s="264">
        <v>0</v>
      </c>
      <c r="AT714" s="264">
        <v>0</v>
      </c>
      <c r="AU714" s="264">
        <v>0</v>
      </c>
      <c r="AV714" s="264">
        <v>0</v>
      </c>
      <c r="AW714" s="264">
        <v>0</v>
      </c>
      <c r="AX714" s="264">
        <v>0</v>
      </c>
      <c r="AY714" s="264">
        <v>0</v>
      </c>
      <c r="AZ714" s="264">
        <v>0</v>
      </c>
      <c r="BA714" s="264">
        <v>0</v>
      </c>
      <c r="BB714" s="265">
        <v>0</v>
      </c>
    </row>
    <row r="715" spans="2:54" s="213" customFormat="1" ht="12.75" x14ac:dyDescent="0.2">
      <c r="B715" s="251" t="s">
        <v>1865</v>
      </c>
      <c r="C715" s="252"/>
      <c r="D715" s="253"/>
      <c r="E715" s="254" t="s">
        <v>1998</v>
      </c>
      <c r="F715" s="252"/>
      <c r="G715" s="252"/>
      <c r="H715" s="255" t="s">
        <v>1999</v>
      </c>
      <c r="I715" s="256">
        <v>37257</v>
      </c>
      <c r="J715" s="257">
        <v>7</v>
      </c>
      <c r="K715" s="258">
        <v>1374.5366079703429</v>
      </c>
      <c r="L715" s="259">
        <v>0</v>
      </c>
      <c r="M715" s="259">
        <v>0</v>
      </c>
      <c r="N715" s="259">
        <v>0</v>
      </c>
      <c r="O715" s="259">
        <v>1374.5366079703429</v>
      </c>
      <c r="P715" s="259">
        <v>0</v>
      </c>
      <c r="Q715" s="259">
        <v>0</v>
      </c>
      <c r="R715" s="259">
        <v>1374.5366079703429</v>
      </c>
      <c r="S715" s="259">
        <v>1374.5366079703429</v>
      </c>
      <c r="T715" s="260">
        <v>0</v>
      </c>
      <c r="U715" s="261">
        <v>0</v>
      </c>
      <c r="V715" s="259">
        <v>0</v>
      </c>
      <c r="W715" s="259">
        <v>0</v>
      </c>
      <c r="X715" s="259">
        <v>0</v>
      </c>
      <c r="Y715" s="259">
        <v>0</v>
      </c>
      <c r="Z715" s="259">
        <v>0</v>
      </c>
      <c r="AA715" s="259">
        <v>0</v>
      </c>
      <c r="AB715" s="259">
        <v>0</v>
      </c>
      <c r="AC715" s="259">
        <v>0</v>
      </c>
      <c r="AD715" s="259">
        <v>0</v>
      </c>
      <c r="AE715" s="262">
        <v>0</v>
      </c>
      <c r="AF715" s="258">
        <v>1374.5366079703429</v>
      </c>
      <c r="AG715" s="259">
        <v>0</v>
      </c>
      <c r="AH715" s="259">
        <v>0</v>
      </c>
      <c r="AI715" s="259">
        <v>0</v>
      </c>
      <c r="AJ715" s="259">
        <v>1374.5366079703429</v>
      </c>
      <c r="AK715" s="259">
        <v>0</v>
      </c>
      <c r="AL715" s="259">
        <v>0</v>
      </c>
      <c r="AM715" s="259">
        <v>1374.5366079703429</v>
      </c>
      <c r="AN715" s="259">
        <v>1374.5366079703429</v>
      </c>
      <c r="AO715" s="262">
        <v>0</v>
      </c>
      <c r="AP715" s="247"/>
      <c r="AQ715" s="263">
        <v>0</v>
      </c>
      <c r="AR715" s="264">
        <v>0</v>
      </c>
      <c r="AS715" s="264">
        <v>0</v>
      </c>
      <c r="AT715" s="264">
        <v>0</v>
      </c>
      <c r="AU715" s="264">
        <v>0</v>
      </c>
      <c r="AV715" s="264">
        <v>0</v>
      </c>
      <c r="AW715" s="264">
        <v>0</v>
      </c>
      <c r="AX715" s="264">
        <v>0</v>
      </c>
      <c r="AY715" s="264">
        <v>0</v>
      </c>
      <c r="AZ715" s="264">
        <v>0</v>
      </c>
      <c r="BA715" s="264">
        <v>0</v>
      </c>
      <c r="BB715" s="265">
        <v>0</v>
      </c>
    </row>
    <row r="716" spans="2:54" s="213" customFormat="1" ht="12.75" x14ac:dyDescent="0.2">
      <c r="B716" s="251" t="s">
        <v>1878</v>
      </c>
      <c r="C716" s="252"/>
      <c r="D716" s="253"/>
      <c r="E716" s="254" t="s">
        <v>2000</v>
      </c>
      <c r="F716" s="252"/>
      <c r="G716" s="252"/>
      <c r="H716" s="255" t="s">
        <v>2001</v>
      </c>
      <c r="I716" s="256">
        <v>32509</v>
      </c>
      <c r="J716" s="257">
        <v>7</v>
      </c>
      <c r="K716" s="258">
        <v>2965.129749768304</v>
      </c>
      <c r="L716" s="259">
        <v>0</v>
      </c>
      <c r="M716" s="259">
        <v>0</v>
      </c>
      <c r="N716" s="259">
        <v>0</v>
      </c>
      <c r="O716" s="259">
        <v>2965.129749768304</v>
      </c>
      <c r="P716" s="259">
        <v>0</v>
      </c>
      <c r="Q716" s="259">
        <v>0</v>
      </c>
      <c r="R716" s="259">
        <v>2965.129749768304</v>
      </c>
      <c r="S716" s="259">
        <v>2965.129749768304</v>
      </c>
      <c r="T716" s="260">
        <v>0</v>
      </c>
      <c r="U716" s="261">
        <v>0</v>
      </c>
      <c r="V716" s="259">
        <v>0</v>
      </c>
      <c r="W716" s="259">
        <v>0</v>
      </c>
      <c r="X716" s="259">
        <v>0</v>
      </c>
      <c r="Y716" s="259">
        <v>0</v>
      </c>
      <c r="Z716" s="259">
        <v>0</v>
      </c>
      <c r="AA716" s="259">
        <v>0</v>
      </c>
      <c r="AB716" s="259">
        <v>0</v>
      </c>
      <c r="AC716" s="259">
        <v>0</v>
      </c>
      <c r="AD716" s="259">
        <v>0</v>
      </c>
      <c r="AE716" s="262">
        <v>0</v>
      </c>
      <c r="AF716" s="258">
        <v>2965.129749768304</v>
      </c>
      <c r="AG716" s="259">
        <v>0</v>
      </c>
      <c r="AH716" s="259">
        <v>0</v>
      </c>
      <c r="AI716" s="259">
        <v>0</v>
      </c>
      <c r="AJ716" s="259">
        <v>2965.129749768304</v>
      </c>
      <c r="AK716" s="259">
        <v>0</v>
      </c>
      <c r="AL716" s="259">
        <v>0</v>
      </c>
      <c r="AM716" s="259">
        <v>2965.129749768304</v>
      </c>
      <c r="AN716" s="259">
        <v>2965.129749768304</v>
      </c>
      <c r="AO716" s="262">
        <v>0</v>
      </c>
      <c r="AP716" s="247"/>
      <c r="AQ716" s="263">
        <v>0</v>
      </c>
      <c r="AR716" s="264">
        <v>0</v>
      </c>
      <c r="AS716" s="264">
        <v>0</v>
      </c>
      <c r="AT716" s="264">
        <v>0</v>
      </c>
      <c r="AU716" s="264">
        <v>0</v>
      </c>
      <c r="AV716" s="264">
        <v>0</v>
      </c>
      <c r="AW716" s="264">
        <v>0</v>
      </c>
      <c r="AX716" s="264">
        <v>0</v>
      </c>
      <c r="AY716" s="264">
        <v>0</v>
      </c>
      <c r="AZ716" s="264">
        <v>0</v>
      </c>
      <c r="BA716" s="264">
        <v>0</v>
      </c>
      <c r="BB716" s="265">
        <v>0</v>
      </c>
    </row>
    <row r="717" spans="2:54" s="213" customFormat="1" ht="12.75" x14ac:dyDescent="0.2">
      <c r="B717" s="251" t="s">
        <v>718</v>
      </c>
      <c r="C717" s="252"/>
      <c r="D717" s="253"/>
      <c r="E717" s="254" t="s">
        <v>2002</v>
      </c>
      <c r="F717" s="252"/>
      <c r="G717" s="252"/>
      <c r="H717" s="255" t="s">
        <v>2003</v>
      </c>
      <c r="I717" s="256">
        <v>30682</v>
      </c>
      <c r="J717" s="257">
        <v>10</v>
      </c>
      <c r="K717" s="258">
        <v>512.62743280815573</v>
      </c>
      <c r="L717" s="259">
        <v>0</v>
      </c>
      <c r="M717" s="259">
        <v>0</v>
      </c>
      <c r="N717" s="259">
        <v>0</v>
      </c>
      <c r="O717" s="259">
        <v>512.62743280815573</v>
      </c>
      <c r="P717" s="259">
        <v>0</v>
      </c>
      <c r="Q717" s="259">
        <v>0</v>
      </c>
      <c r="R717" s="259">
        <v>512.62743280815573</v>
      </c>
      <c r="S717" s="259">
        <v>512.62743280815573</v>
      </c>
      <c r="T717" s="260">
        <v>0</v>
      </c>
      <c r="U717" s="261">
        <v>0</v>
      </c>
      <c r="V717" s="259">
        <v>0</v>
      </c>
      <c r="W717" s="259">
        <v>0</v>
      </c>
      <c r="X717" s="259">
        <v>0</v>
      </c>
      <c r="Y717" s="259">
        <v>0</v>
      </c>
      <c r="Z717" s="259">
        <v>0</v>
      </c>
      <c r="AA717" s="259">
        <v>0</v>
      </c>
      <c r="AB717" s="259">
        <v>0</v>
      </c>
      <c r="AC717" s="259">
        <v>0</v>
      </c>
      <c r="AD717" s="259">
        <v>0</v>
      </c>
      <c r="AE717" s="262">
        <v>0</v>
      </c>
      <c r="AF717" s="258">
        <v>512.62743280815573</v>
      </c>
      <c r="AG717" s="259">
        <v>0</v>
      </c>
      <c r="AH717" s="259">
        <v>0</v>
      </c>
      <c r="AI717" s="259">
        <v>0</v>
      </c>
      <c r="AJ717" s="259">
        <v>512.62743280815573</v>
      </c>
      <c r="AK717" s="259">
        <v>0</v>
      </c>
      <c r="AL717" s="259">
        <v>0</v>
      </c>
      <c r="AM717" s="259">
        <v>512.62743280815573</v>
      </c>
      <c r="AN717" s="259">
        <v>512.62743280815573</v>
      </c>
      <c r="AO717" s="262">
        <v>0</v>
      </c>
      <c r="AP717" s="247"/>
      <c r="AQ717" s="263">
        <v>0</v>
      </c>
      <c r="AR717" s="264">
        <v>0</v>
      </c>
      <c r="AS717" s="264">
        <v>0</v>
      </c>
      <c r="AT717" s="264">
        <v>0</v>
      </c>
      <c r="AU717" s="264">
        <v>0</v>
      </c>
      <c r="AV717" s="264">
        <v>0</v>
      </c>
      <c r="AW717" s="264">
        <v>0</v>
      </c>
      <c r="AX717" s="264">
        <v>0</v>
      </c>
      <c r="AY717" s="264">
        <v>0</v>
      </c>
      <c r="AZ717" s="264">
        <v>0</v>
      </c>
      <c r="BA717" s="264">
        <v>0</v>
      </c>
      <c r="BB717" s="265">
        <v>0</v>
      </c>
    </row>
    <row r="718" spans="2:54" s="213" customFormat="1" ht="12.75" x14ac:dyDescent="0.2">
      <c r="B718" s="251" t="s">
        <v>718</v>
      </c>
      <c r="C718" s="252"/>
      <c r="D718" s="253"/>
      <c r="E718" s="254" t="s">
        <v>2004</v>
      </c>
      <c r="F718" s="252"/>
      <c r="G718" s="252"/>
      <c r="H718" s="255" t="s">
        <v>2005</v>
      </c>
      <c r="I718" s="256">
        <v>31048</v>
      </c>
      <c r="J718" s="257">
        <v>10</v>
      </c>
      <c r="K718" s="258">
        <v>1606.5222428174236</v>
      </c>
      <c r="L718" s="259">
        <v>0</v>
      </c>
      <c r="M718" s="259">
        <v>0</v>
      </c>
      <c r="N718" s="259">
        <v>0</v>
      </c>
      <c r="O718" s="259">
        <v>1606.5222428174236</v>
      </c>
      <c r="P718" s="259">
        <v>0</v>
      </c>
      <c r="Q718" s="259">
        <v>0</v>
      </c>
      <c r="R718" s="259">
        <v>1606.5222428174236</v>
      </c>
      <c r="S718" s="259">
        <v>1606.5222428174236</v>
      </c>
      <c r="T718" s="260">
        <v>0</v>
      </c>
      <c r="U718" s="261">
        <v>0</v>
      </c>
      <c r="V718" s="259">
        <v>0</v>
      </c>
      <c r="W718" s="259">
        <v>0</v>
      </c>
      <c r="X718" s="259">
        <v>0</v>
      </c>
      <c r="Y718" s="259">
        <v>0</v>
      </c>
      <c r="Z718" s="259">
        <v>0</v>
      </c>
      <c r="AA718" s="259">
        <v>0</v>
      </c>
      <c r="AB718" s="259">
        <v>0</v>
      </c>
      <c r="AC718" s="259">
        <v>0</v>
      </c>
      <c r="AD718" s="259">
        <v>0</v>
      </c>
      <c r="AE718" s="262">
        <v>0</v>
      </c>
      <c r="AF718" s="258">
        <v>1606.5222428174236</v>
      </c>
      <c r="AG718" s="259">
        <v>0</v>
      </c>
      <c r="AH718" s="259">
        <v>0</v>
      </c>
      <c r="AI718" s="259">
        <v>0</v>
      </c>
      <c r="AJ718" s="259">
        <v>1606.5222428174236</v>
      </c>
      <c r="AK718" s="259">
        <v>0</v>
      </c>
      <c r="AL718" s="259">
        <v>0</v>
      </c>
      <c r="AM718" s="259">
        <v>1606.5222428174236</v>
      </c>
      <c r="AN718" s="259">
        <v>1606.5222428174236</v>
      </c>
      <c r="AO718" s="262">
        <v>0</v>
      </c>
      <c r="AP718" s="247"/>
      <c r="AQ718" s="263">
        <v>0</v>
      </c>
      <c r="AR718" s="264">
        <v>0</v>
      </c>
      <c r="AS718" s="264">
        <v>0</v>
      </c>
      <c r="AT718" s="264">
        <v>0</v>
      </c>
      <c r="AU718" s="264">
        <v>0</v>
      </c>
      <c r="AV718" s="264">
        <v>0</v>
      </c>
      <c r="AW718" s="264">
        <v>0</v>
      </c>
      <c r="AX718" s="264">
        <v>0</v>
      </c>
      <c r="AY718" s="264">
        <v>0</v>
      </c>
      <c r="AZ718" s="264">
        <v>0</v>
      </c>
      <c r="BA718" s="264">
        <v>0</v>
      </c>
      <c r="BB718" s="265">
        <v>0</v>
      </c>
    </row>
    <row r="719" spans="2:54" s="213" customFormat="1" ht="12.75" x14ac:dyDescent="0.2">
      <c r="B719" s="251" t="s">
        <v>718</v>
      </c>
      <c r="C719" s="252"/>
      <c r="D719" s="253"/>
      <c r="E719" s="254" t="s">
        <v>2006</v>
      </c>
      <c r="F719" s="252"/>
      <c r="G719" s="252"/>
      <c r="H719" s="255" t="s">
        <v>2007</v>
      </c>
      <c r="I719" s="256">
        <v>31413</v>
      </c>
      <c r="J719" s="257">
        <v>10</v>
      </c>
      <c r="K719" s="258">
        <v>883.34105653382767</v>
      </c>
      <c r="L719" s="259">
        <v>0</v>
      </c>
      <c r="M719" s="259">
        <v>0</v>
      </c>
      <c r="N719" s="259">
        <v>0</v>
      </c>
      <c r="O719" s="259">
        <v>883.34105653382767</v>
      </c>
      <c r="P719" s="259">
        <v>0</v>
      </c>
      <c r="Q719" s="259">
        <v>0</v>
      </c>
      <c r="R719" s="259">
        <v>883.34105653382767</v>
      </c>
      <c r="S719" s="259">
        <v>883.34105653382767</v>
      </c>
      <c r="T719" s="260">
        <v>0</v>
      </c>
      <c r="U719" s="261">
        <v>0</v>
      </c>
      <c r="V719" s="259">
        <v>0</v>
      </c>
      <c r="W719" s="259">
        <v>0</v>
      </c>
      <c r="X719" s="259">
        <v>0</v>
      </c>
      <c r="Y719" s="259">
        <v>0</v>
      </c>
      <c r="Z719" s="259">
        <v>0</v>
      </c>
      <c r="AA719" s="259">
        <v>0</v>
      </c>
      <c r="AB719" s="259">
        <v>0</v>
      </c>
      <c r="AC719" s="259">
        <v>0</v>
      </c>
      <c r="AD719" s="259">
        <v>0</v>
      </c>
      <c r="AE719" s="262">
        <v>0</v>
      </c>
      <c r="AF719" s="258">
        <v>883.34105653382767</v>
      </c>
      <c r="AG719" s="259">
        <v>0</v>
      </c>
      <c r="AH719" s="259">
        <v>0</v>
      </c>
      <c r="AI719" s="259">
        <v>0</v>
      </c>
      <c r="AJ719" s="259">
        <v>883.34105653382767</v>
      </c>
      <c r="AK719" s="259">
        <v>0</v>
      </c>
      <c r="AL719" s="259">
        <v>0</v>
      </c>
      <c r="AM719" s="259">
        <v>883.34105653382767</v>
      </c>
      <c r="AN719" s="259">
        <v>883.34105653382767</v>
      </c>
      <c r="AO719" s="262">
        <v>0</v>
      </c>
      <c r="AP719" s="247"/>
      <c r="AQ719" s="263">
        <v>0</v>
      </c>
      <c r="AR719" s="264">
        <v>0</v>
      </c>
      <c r="AS719" s="264">
        <v>0</v>
      </c>
      <c r="AT719" s="264">
        <v>0</v>
      </c>
      <c r="AU719" s="264">
        <v>0</v>
      </c>
      <c r="AV719" s="264">
        <v>0</v>
      </c>
      <c r="AW719" s="264">
        <v>0</v>
      </c>
      <c r="AX719" s="264">
        <v>0</v>
      </c>
      <c r="AY719" s="264">
        <v>0</v>
      </c>
      <c r="AZ719" s="264">
        <v>0</v>
      </c>
      <c r="BA719" s="264">
        <v>0</v>
      </c>
      <c r="BB719" s="265">
        <v>0</v>
      </c>
    </row>
    <row r="720" spans="2:54" s="213" customFormat="1" ht="12.75" x14ac:dyDescent="0.2">
      <c r="B720" s="251" t="s">
        <v>718</v>
      </c>
      <c r="C720" s="252"/>
      <c r="D720" s="253"/>
      <c r="E720" s="254" t="s">
        <v>2008</v>
      </c>
      <c r="F720" s="252"/>
      <c r="G720" s="252"/>
      <c r="H720" s="255" t="s">
        <v>2009</v>
      </c>
      <c r="I720" s="256">
        <v>33970</v>
      </c>
      <c r="J720" s="257">
        <v>10</v>
      </c>
      <c r="K720" s="258">
        <v>1200.1853568118629</v>
      </c>
      <c r="L720" s="259">
        <v>0</v>
      </c>
      <c r="M720" s="259">
        <v>0</v>
      </c>
      <c r="N720" s="259">
        <v>0</v>
      </c>
      <c r="O720" s="259">
        <v>1200.1853568118629</v>
      </c>
      <c r="P720" s="259">
        <v>0</v>
      </c>
      <c r="Q720" s="259">
        <v>0</v>
      </c>
      <c r="R720" s="259">
        <v>1200.1853568118629</v>
      </c>
      <c r="S720" s="259">
        <v>1200.1853568118629</v>
      </c>
      <c r="T720" s="260">
        <v>0</v>
      </c>
      <c r="U720" s="261">
        <v>0</v>
      </c>
      <c r="V720" s="259">
        <v>0</v>
      </c>
      <c r="W720" s="259">
        <v>0</v>
      </c>
      <c r="X720" s="259">
        <v>0</v>
      </c>
      <c r="Y720" s="259">
        <v>0</v>
      </c>
      <c r="Z720" s="259">
        <v>0</v>
      </c>
      <c r="AA720" s="259">
        <v>0</v>
      </c>
      <c r="AB720" s="259">
        <v>0</v>
      </c>
      <c r="AC720" s="259">
        <v>0</v>
      </c>
      <c r="AD720" s="259">
        <v>0</v>
      </c>
      <c r="AE720" s="262">
        <v>0</v>
      </c>
      <c r="AF720" s="258">
        <v>1200.1853568118629</v>
      </c>
      <c r="AG720" s="259">
        <v>0</v>
      </c>
      <c r="AH720" s="259">
        <v>0</v>
      </c>
      <c r="AI720" s="259">
        <v>0</v>
      </c>
      <c r="AJ720" s="259">
        <v>1200.1853568118629</v>
      </c>
      <c r="AK720" s="259">
        <v>0</v>
      </c>
      <c r="AL720" s="259">
        <v>0</v>
      </c>
      <c r="AM720" s="259">
        <v>1200.1853568118629</v>
      </c>
      <c r="AN720" s="259">
        <v>1200.1853568118629</v>
      </c>
      <c r="AO720" s="262">
        <v>0</v>
      </c>
      <c r="AP720" s="247"/>
      <c r="AQ720" s="263">
        <v>0</v>
      </c>
      <c r="AR720" s="264">
        <v>0</v>
      </c>
      <c r="AS720" s="264">
        <v>0</v>
      </c>
      <c r="AT720" s="264">
        <v>0</v>
      </c>
      <c r="AU720" s="264">
        <v>0</v>
      </c>
      <c r="AV720" s="264">
        <v>0</v>
      </c>
      <c r="AW720" s="264">
        <v>0</v>
      </c>
      <c r="AX720" s="264">
        <v>0</v>
      </c>
      <c r="AY720" s="264">
        <v>0</v>
      </c>
      <c r="AZ720" s="264">
        <v>0</v>
      </c>
      <c r="BA720" s="264">
        <v>0</v>
      </c>
      <c r="BB720" s="265">
        <v>0</v>
      </c>
    </row>
    <row r="721" spans="2:54" s="213" customFormat="1" ht="12.75" x14ac:dyDescent="0.2">
      <c r="B721" s="251" t="s">
        <v>718</v>
      </c>
      <c r="C721" s="252"/>
      <c r="D721" s="253"/>
      <c r="E721" s="254" t="s">
        <v>2010</v>
      </c>
      <c r="F721" s="252"/>
      <c r="G721" s="252"/>
      <c r="H721" s="255" t="s">
        <v>2011</v>
      </c>
      <c r="I721" s="256">
        <v>34335</v>
      </c>
      <c r="J721" s="257">
        <v>10</v>
      </c>
      <c r="K721" s="258">
        <v>1285.9128822984246</v>
      </c>
      <c r="L721" s="259">
        <v>0</v>
      </c>
      <c r="M721" s="259">
        <v>0</v>
      </c>
      <c r="N721" s="259">
        <v>0</v>
      </c>
      <c r="O721" s="259">
        <v>1285.9128822984246</v>
      </c>
      <c r="P721" s="259">
        <v>0</v>
      </c>
      <c r="Q721" s="259">
        <v>0</v>
      </c>
      <c r="R721" s="259">
        <v>1285.9128822984246</v>
      </c>
      <c r="S721" s="259">
        <v>1285.9128822984246</v>
      </c>
      <c r="T721" s="260">
        <v>0</v>
      </c>
      <c r="U721" s="261">
        <v>0</v>
      </c>
      <c r="V721" s="259">
        <v>0</v>
      </c>
      <c r="W721" s="259">
        <v>0</v>
      </c>
      <c r="X721" s="259">
        <v>0</v>
      </c>
      <c r="Y721" s="259">
        <v>0</v>
      </c>
      <c r="Z721" s="259">
        <v>0</v>
      </c>
      <c r="AA721" s="259">
        <v>0</v>
      </c>
      <c r="AB721" s="259">
        <v>0</v>
      </c>
      <c r="AC721" s="259">
        <v>0</v>
      </c>
      <c r="AD721" s="259">
        <v>0</v>
      </c>
      <c r="AE721" s="262">
        <v>0</v>
      </c>
      <c r="AF721" s="258">
        <v>1285.9128822984246</v>
      </c>
      <c r="AG721" s="259">
        <v>0</v>
      </c>
      <c r="AH721" s="259">
        <v>0</v>
      </c>
      <c r="AI721" s="259">
        <v>0</v>
      </c>
      <c r="AJ721" s="259">
        <v>1285.9128822984246</v>
      </c>
      <c r="AK721" s="259">
        <v>0</v>
      </c>
      <c r="AL721" s="259">
        <v>0</v>
      </c>
      <c r="AM721" s="259">
        <v>1285.9128822984246</v>
      </c>
      <c r="AN721" s="259">
        <v>1285.9128822984246</v>
      </c>
      <c r="AO721" s="262">
        <v>0</v>
      </c>
      <c r="AP721" s="247"/>
      <c r="AQ721" s="263">
        <v>0</v>
      </c>
      <c r="AR721" s="264">
        <v>0</v>
      </c>
      <c r="AS721" s="264">
        <v>0</v>
      </c>
      <c r="AT721" s="264">
        <v>0</v>
      </c>
      <c r="AU721" s="264">
        <v>0</v>
      </c>
      <c r="AV721" s="264">
        <v>0</v>
      </c>
      <c r="AW721" s="264">
        <v>0</v>
      </c>
      <c r="AX721" s="264">
        <v>0</v>
      </c>
      <c r="AY721" s="264">
        <v>0</v>
      </c>
      <c r="AZ721" s="264">
        <v>0</v>
      </c>
      <c r="BA721" s="264">
        <v>0</v>
      </c>
      <c r="BB721" s="265">
        <v>0</v>
      </c>
    </row>
    <row r="722" spans="2:54" s="213" customFormat="1" ht="12.75" x14ac:dyDescent="0.2">
      <c r="B722" s="251" t="s">
        <v>718</v>
      </c>
      <c r="C722" s="252"/>
      <c r="D722" s="253"/>
      <c r="E722" s="254" t="s">
        <v>2012</v>
      </c>
      <c r="F722" s="252"/>
      <c r="G722" s="252"/>
      <c r="H722" s="255" t="s">
        <v>2013</v>
      </c>
      <c r="I722" s="256">
        <v>35796</v>
      </c>
      <c r="J722" s="257">
        <v>10</v>
      </c>
      <c r="K722" s="258">
        <v>2148.4012974976831</v>
      </c>
      <c r="L722" s="259">
        <v>0</v>
      </c>
      <c r="M722" s="259">
        <v>0</v>
      </c>
      <c r="N722" s="259">
        <v>0</v>
      </c>
      <c r="O722" s="259">
        <v>2148.4012974976831</v>
      </c>
      <c r="P722" s="259">
        <v>0</v>
      </c>
      <c r="Q722" s="259">
        <v>0</v>
      </c>
      <c r="R722" s="259">
        <v>2148.4012974976831</v>
      </c>
      <c r="S722" s="259">
        <v>2148.4012974976831</v>
      </c>
      <c r="T722" s="260">
        <v>0</v>
      </c>
      <c r="U722" s="261">
        <v>0</v>
      </c>
      <c r="V722" s="259">
        <v>0</v>
      </c>
      <c r="W722" s="259">
        <v>0</v>
      </c>
      <c r="X722" s="259">
        <v>0</v>
      </c>
      <c r="Y722" s="259">
        <v>0</v>
      </c>
      <c r="Z722" s="259">
        <v>0</v>
      </c>
      <c r="AA722" s="259">
        <v>0</v>
      </c>
      <c r="AB722" s="259">
        <v>0</v>
      </c>
      <c r="AC722" s="259">
        <v>0</v>
      </c>
      <c r="AD722" s="259">
        <v>0</v>
      </c>
      <c r="AE722" s="262">
        <v>0</v>
      </c>
      <c r="AF722" s="258">
        <v>2148.4012974976831</v>
      </c>
      <c r="AG722" s="259">
        <v>0</v>
      </c>
      <c r="AH722" s="259">
        <v>0</v>
      </c>
      <c r="AI722" s="259">
        <v>0</v>
      </c>
      <c r="AJ722" s="259">
        <v>2148.4012974976831</v>
      </c>
      <c r="AK722" s="259">
        <v>0</v>
      </c>
      <c r="AL722" s="259">
        <v>0</v>
      </c>
      <c r="AM722" s="259">
        <v>2148.4012974976831</v>
      </c>
      <c r="AN722" s="259">
        <v>2148.4012974976831</v>
      </c>
      <c r="AO722" s="262">
        <v>0</v>
      </c>
      <c r="AP722" s="247"/>
      <c r="AQ722" s="263">
        <v>0</v>
      </c>
      <c r="AR722" s="264">
        <v>0</v>
      </c>
      <c r="AS722" s="264">
        <v>0</v>
      </c>
      <c r="AT722" s="264">
        <v>0</v>
      </c>
      <c r="AU722" s="264">
        <v>0</v>
      </c>
      <c r="AV722" s="264">
        <v>0</v>
      </c>
      <c r="AW722" s="264">
        <v>0</v>
      </c>
      <c r="AX722" s="264">
        <v>0</v>
      </c>
      <c r="AY722" s="264">
        <v>0</v>
      </c>
      <c r="AZ722" s="264">
        <v>0</v>
      </c>
      <c r="BA722" s="264">
        <v>0</v>
      </c>
      <c r="BB722" s="265">
        <v>0</v>
      </c>
    </row>
    <row r="723" spans="2:54" s="213" customFormat="1" ht="12.75" x14ac:dyDescent="0.2">
      <c r="B723" s="251" t="s">
        <v>718</v>
      </c>
      <c r="C723" s="252"/>
      <c r="D723" s="253"/>
      <c r="E723" s="254" t="s">
        <v>2014</v>
      </c>
      <c r="F723" s="252"/>
      <c r="G723" s="252"/>
      <c r="H723" s="255" t="s">
        <v>2015</v>
      </c>
      <c r="I723" s="256">
        <v>35796</v>
      </c>
      <c r="J723" s="257">
        <v>10</v>
      </c>
      <c r="K723" s="258">
        <v>794.13809082483783</v>
      </c>
      <c r="L723" s="259">
        <v>0</v>
      </c>
      <c r="M723" s="259">
        <v>0</v>
      </c>
      <c r="N723" s="259">
        <v>0</v>
      </c>
      <c r="O723" s="259">
        <v>794.13809082483783</v>
      </c>
      <c r="P723" s="259">
        <v>0</v>
      </c>
      <c r="Q723" s="259">
        <v>0</v>
      </c>
      <c r="R723" s="259">
        <v>794.13809082483783</v>
      </c>
      <c r="S723" s="259">
        <v>794.13809082483783</v>
      </c>
      <c r="T723" s="260">
        <v>0</v>
      </c>
      <c r="U723" s="261">
        <v>0</v>
      </c>
      <c r="V723" s="259">
        <v>0</v>
      </c>
      <c r="W723" s="259">
        <v>0</v>
      </c>
      <c r="X723" s="259">
        <v>0</v>
      </c>
      <c r="Y723" s="259">
        <v>0</v>
      </c>
      <c r="Z723" s="259">
        <v>0</v>
      </c>
      <c r="AA723" s="259">
        <v>0</v>
      </c>
      <c r="AB723" s="259">
        <v>0</v>
      </c>
      <c r="AC723" s="259">
        <v>0</v>
      </c>
      <c r="AD723" s="259">
        <v>0</v>
      </c>
      <c r="AE723" s="262">
        <v>0</v>
      </c>
      <c r="AF723" s="258">
        <v>794.13809082483783</v>
      </c>
      <c r="AG723" s="259">
        <v>0</v>
      </c>
      <c r="AH723" s="259">
        <v>0</v>
      </c>
      <c r="AI723" s="259">
        <v>0</v>
      </c>
      <c r="AJ723" s="259">
        <v>794.13809082483783</v>
      </c>
      <c r="AK723" s="259">
        <v>0</v>
      </c>
      <c r="AL723" s="259">
        <v>0</v>
      </c>
      <c r="AM723" s="259">
        <v>794.13809082483783</v>
      </c>
      <c r="AN723" s="259">
        <v>794.13809082483783</v>
      </c>
      <c r="AO723" s="262">
        <v>0</v>
      </c>
      <c r="AP723" s="247"/>
      <c r="AQ723" s="263">
        <v>0</v>
      </c>
      <c r="AR723" s="264">
        <v>0</v>
      </c>
      <c r="AS723" s="264">
        <v>0</v>
      </c>
      <c r="AT723" s="264">
        <v>0</v>
      </c>
      <c r="AU723" s="264">
        <v>0</v>
      </c>
      <c r="AV723" s="264">
        <v>0</v>
      </c>
      <c r="AW723" s="264">
        <v>0</v>
      </c>
      <c r="AX723" s="264">
        <v>0</v>
      </c>
      <c r="AY723" s="264">
        <v>0</v>
      </c>
      <c r="AZ723" s="264">
        <v>0</v>
      </c>
      <c r="BA723" s="264">
        <v>0</v>
      </c>
      <c r="BB723" s="265">
        <v>0</v>
      </c>
    </row>
    <row r="724" spans="2:54" s="213" customFormat="1" ht="12.75" x14ac:dyDescent="0.2">
      <c r="B724" s="251" t="s">
        <v>1438</v>
      </c>
      <c r="C724" s="252"/>
      <c r="D724" s="253"/>
      <c r="E724" s="254" t="s">
        <v>2016</v>
      </c>
      <c r="F724" s="252"/>
      <c r="G724" s="252"/>
      <c r="H724" s="255" t="s">
        <v>2017</v>
      </c>
      <c r="I724" s="256">
        <v>36526</v>
      </c>
      <c r="J724" s="257">
        <v>16</v>
      </c>
      <c r="K724" s="258">
        <v>6062.3262279888786</v>
      </c>
      <c r="L724" s="259">
        <v>2571.5361445783133</v>
      </c>
      <c r="M724" s="259">
        <v>0</v>
      </c>
      <c r="N724" s="259">
        <v>0</v>
      </c>
      <c r="O724" s="259">
        <v>3490.7900834105653</v>
      </c>
      <c r="P724" s="259">
        <v>0</v>
      </c>
      <c r="Q724" s="259">
        <v>0</v>
      </c>
      <c r="R724" s="259">
        <v>3490.7900834105653</v>
      </c>
      <c r="S724" s="259">
        <v>2016.9665846943285</v>
      </c>
      <c r="T724" s="260">
        <v>1473.8234987162368</v>
      </c>
      <c r="U724" s="261">
        <v>0</v>
      </c>
      <c r="V724" s="259">
        <v>0</v>
      </c>
      <c r="W724" s="259">
        <v>0</v>
      </c>
      <c r="X724" s="259">
        <v>0</v>
      </c>
      <c r="Y724" s="259">
        <v>0</v>
      </c>
      <c r="Z724" s="259">
        <v>0</v>
      </c>
      <c r="AA724" s="259">
        <v>0</v>
      </c>
      <c r="AB724" s="259">
        <v>0</v>
      </c>
      <c r="AC724" s="259">
        <v>378.89538924930491</v>
      </c>
      <c r="AD724" s="259">
        <v>-378.89538924930491</v>
      </c>
      <c r="AE724" s="262">
        <v>378.89538924930491</v>
      </c>
      <c r="AF724" s="258">
        <v>6062.3262279888786</v>
      </c>
      <c r="AG724" s="259">
        <v>2571.5361445783133</v>
      </c>
      <c r="AH724" s="259">
        <v>0</v>
      </c>
      <c r="AI724" s="259">
        <v>0</v>
      </c>
      <c r="AJ724" s="259">
        <v>3490.7900834105653</v>
      </c>
      <c r="AK724" s="259">
        <v>0</v>
      </c>
      <c r="AL724" s="259">
        <v>0</v>
      </c>
      <c r="AM724" s="259">
        <v>3490.7900834105653</v>
      </c>
      <c r="AN724" s="259">
        <v>1638.0711954450235</v>
      </c>
      <c r="AO724" s="262">
        <v>1852.7188879655419</v>
      </c>
      <c r="AP724" s="247"/>
      <c r="AQ724" s="263">
        <v>1852.7188879470148</v>
      </c>
      <c r="AR724" s="264">
        <v>0</v>
      </c>
      <c r="AS724" s="264">
        <v>0</v>
      </c>
      <c r="AT724" s="264">
        <v>0</v>
      </c>
      <c r="AU724" s="264">
        <v>0</v>
      </c>
      <c r="AV724" s="264">
        <v>0</v>
      </c>
      <c r="AW724" s="264">
        <v>0</v>
      </c>
      <c r="AX724" s="264">
        <v>0</v>
      </c>
      <c r="AY724" s="264">
        <v>0</v>
      </c>
      <c r="AZ724" s="264">
        <v>0</v>
      </c>
      <c r="BA724" s="264">
        <v>0</v>
      </c>
      <c r="BB724" s="265">
        <v>0</v>
      </c>
    </row>
    <row r="725" spans="2:54" s="213" customFormat="1" ht="12.75" x14ac:dyDescent="0.2">
      <c r="B725" s="251" t="s">
        <v>1438</v>
      </c>
      <c r="C725" s="252"/>
      <c r="D725" s="253"/>
      <c r="E725" s="254" t="s">
        <v>2018</v>
      </c>
      <c r="F725" s="252"/>
      <c r="G725" s="252"/>
      <c r="H725" s="255" t="s">
        <v>2019</v>
      </c>
      <c r="I725" s="256">
        <v>36526</v>
      </c>
      <c r="J725" s="257">
        <v>16</v>
      </c>
      <c r="K725" s="258">
        <v>6062.3262279888786</v>
      </c>
      <c r="L725" s="259">
        <v>2571.5361445783133</v>
      </c>
      <c r="M725" s="259">
        <v>0</v>
      </c>
      <c r="N725" s="259">
        <v>0</v>
      </c>
      <c r="O725" s="259">
        <v>3490.7900834105653</v>
      </c>
      <c r="P725" s="259">
        <v>0</v>
      </c>
      <c r="Q725" s="259">
        <v>0</v>
      </c>
      <c r="R725" s="259">
        <v>3490.7900834105653</v>
      </c>
      <c r="S725" s="259">
        <v>2016.9665846943285</v>
      </c>
      <c r="T725" s="260">
        <v>1473.8234987162368</v>
      </c>
      <c r="U725" s="261">
        <v>0</v>
      </c>
      <c r="V725" s="259">
        <v>0</v>
      </c>
      <c r="W725" s="259">
        <v>0</v>
      </c>
      <c r="X725" s="259">
        <v>0</v>
      </c>
      <c r="Y725" s="259">
        <v>0</v>
      </c>
      <c r="Z725" s="259">
        <v>0</v>
      </c>
      <c r="AA725" s="259">
        <v>0</v>
      </c>
      <c r="AB725" s="259">
        <v>0</v>
      </c>
      <c r="AC725" s="259">
        <v>378.89538924930491</v>
      </c>
      <c r="AD725" s="259">
        <v>-378.89538924930491</v>
      </c>
      <c r="AE725" s="262">
        <v>378.89538924930491</v>
      </c>
      <c r="AF725" s="258">
        <v>6062.3262279888786</v>
      </c>
      <c r="AG725" s="259">
        <v>2571.5361445783133</v>
      </c>
      <c r="AH725" s="259">
        <v>0</v>
      </c>
      <c r="AI725" s="259">
        <v>0</v>
      </c>
      <c r="AJ725" s="259">
        <v>3490.7900834105653</v>
      </c>
      <c r="AK725" s="259">
        <v>0</v>
      </c>
      <c r="AL725" s="259">
        <v>0</v>
      </c>
      <c r="AM725" s="259">
        <v>3490.7900834105653</v>
      </c>
      <c r="AN725" s="259">
        <v>1638.0711954450235</v>
      </c>
      <c r="AO725" s="262">
        <v>1852.7188879655419</v>
      </c>
      <c r="AP725" s="247"/>
      <c r="AQ725" s="263">
        <v>1852.7188879470148</v>
      </c>
      <c r="AR725" s="264">
        <v>0</v>
      </c>
      <c r="AS725" s="264">
        <v>0</v>
      </c>
      <c r="AT725" s="264">
        <v>0</v>
      </c>
      <c r="AU725" s="264">
        <v>0</v>
      </c>
      <c r="AV725" s="264">
        <v>0</v>
      </c>
      <c r="AW725" s="264">
        <v>0</v>
      </c>
      <c r="AX725" s="264">
        <v>0</v>
      </c>
      <c r="AY725" s="264">
        <v>0</v>
      </c>
      <c r="AZ725" s="264">
        <v>0</v>
      </c>
      <c r="BA725" s="264">
        <v>0</v>
      </c>
      <c r="BB725" s="265">
        <v>0</v>
      </c>
    </row>
    <row r="726" spans="2:54" s="213" customFormat="1" ht="12.75" x14ac:dyDescent="0.2">
      <c r="B726" s="251" t="s">
        <v>1160</v>
      </c>
      <c r="C726" s="252"/>
      <c r="D726" s="253"/>
      <c r="E726" s="254" t="s">
        <v>2020</v>
      </c>
      <c r="F726" s="252"/>
      <c r="G726" s="252"/>
      <c r="H726" s="255" t="s">
        <v>2021</v>
      </c>
      <c r="I726" s="256">
        <v>36161</v>
      </c>
      <c r="J726" s="257">
        <v>10</v>
      </c>
      <c r="K726" s="258">
        <v>724.05004633920305</v>
      </c>
      <c r="L726" s="259">
        <v>0</v>
      </c>
      <c r="M726" s="259">
        <v>0</v>
      </c>
      <c r="N726" s="259">
        <v>0</v>
      </c>
      <c r="O726" s="259">
        <v>724.05004633920305</v>
      </c>
      <c r="P726" s="259">
        <v>0</v>
      </c>
      <c r="Q726" s="259">
        <v>0</v>
      </c>
      <c r="R726" s="259">
        <v>724.05004633920305</v>
      </c>
      <c r="S726" s="259">
        <v>724.05004633920305</v>
      </c>
      <c r="T726" s="260">
        <v>0</v>
      </c>
      <c r="U726" s="261">
        <v>0</v>
      </c>
      <c r="V726" s="259">
        <v>0</v>
      </c>
      <c r="W726" s="259">
        <v>0</v>
      </c>
      <c r="X726" s="259">
        <v>0</v>
      </c>
      <c r="Y726" s="259">
        <v>0</v>
      </c>
      <c r="Z726" s="259">
        <v>0</v>
      </c>
      <c r="AA726" s="259">
        <v>0</v>
      </c>
      <c r="AB726" s="259">
        <v>0</v>
      </c>
      <c r="AC726" s="259">
        <v>0</v>
      </c>
      <c r="AD726" s="259">
        <v>0</v>
      </c>
      <c r="AE726" s="262">
        <v>0</v>
      </c>
      <c r="AF726" s="258">
        <v>724.05004633920305</v>
      </c>
      <c r="AG726" s="259">
        <v>0</v>
      </c>
      <c r="AH726" s="259">
        <v>0</v>
      </c>
      <c r="AI726" s="259">
        <v>0</v>
      </c>
      <c r="AJ726" s="259">
        <v>724.05004633920305</v>
      </c>
      <c r="AK726" s="259">
        <v>0</v>
      </c>
      <c r="AL726" s="259">
        <v>0</v>
      </c>
      <c r="AM726" s="259">
        <v>724.05004633920305</v>
      </c>
      <c r="AN726" s="259">
        <v>724.05004633920305</v>
      </c>
      <c r="AO726" s="262">
        <v>0</v>
      </c>
      <c r="AP726" s="247"/>
      <c r="AQ726" s="263">
        <v>0</v>
      </c>
      <c r="AR726" s="264">
        <v>0</v>
      </c>
      <c r="AS726" s="264">
        <v>0</v>
      </c>
      <c r="AT726" s="264">
        <v>0</v>
      </c>
      <c r="AU726" s="264">
        <v>0</v>
      </c>
      <c r="AV726" s="264">
        <v>0</v>
      </c>
      <c r="AW726" s="264">
        <v>0</v>
      </c>
      <c r="AX726" s="264">
        <v>0</v>
      </c>
      <c r="AY726" s="264">
        <v>0</v>
      </c>
      <c r="AZ726" s="264">
        <v>0</v>
      </c>
      <c r="BA726" s="264">
        <v>0</v>
      </c>
      <c r="BB726" s="265">
        <v>0</v>
      </c>
    </row>
    <row r="727" spans="2:54" s="213" customFormat="1" ht="12.75" x14ac:dyDescent="0.2">
      <c r="B727" s="251" t="s">
        <v>718</v>
      </c>
      <c r="C727" s="252"/>
      <c r="D727" s="253"/>
      <c r="E727" s="254" t="s">
        <v>2022</v>
      </c>
      <c r="F727" s="252"/>
      <c r="G727" s="252"/>
      <c r="H727" s="255" t="s">
        <v>2023</v>
      </c>
      <c r="I727" s="256">
        <v>36526</v>
      </c>
      <c r="J727" s="257">
        <v>10</v>
      </c>
      <c r="K727" s="258">
        <v>2606.5801668211307</v>
      </c>
      <c r="L727" s="259">
        <v>0</v>
      </c>
      <c r="M727" s="259">
        <v>0</v>
      </c>
      <c r="N727" s="259">
        <v>0</v>
      </c>
      <c r="O727" s="259">
        <v>2606.5801668211307</v>
      </c>
      <c r="P727" s="259">
        <v>0</v>
      </c>
      <c r="Q727" s="259">
        <v>0</v>
      </c>
      <c r="R727" s="259">
        <v>2606.5801668211307</v>
      </c>
      <c r="S727" s="259">
        <v>2606.5801668211307</v>
      </c>
      <c r="T727" s="260">
        <v>0</v>
      </c>
      <c r="U727" s="261">
        <v>0</v>
      </c>
      <c r="V727" s="259">
        <v>0</v>
      </c>
      <c r="W727" s="259">
        <v>0</v>
      </c>
      <c r="X727" s="259">
        <v>0</v>
      </c>
      <c r="Y727" s="259">
        <v>0</v>
      </c>
      <c r="Z727" s="259">
        <v>0</v>
      </c>
      <c r="AA727" s="259">
        <v>0</v>
      </c>
      <c r="AB727" s="259">
        <v>0</v>
      </c>
      <c r="AC727" s="259">
        <v>0</v>
      </c>
      <c r="AD727" s="259">
        <v>0</v>
      </c>
      <c r="AE727" s="262">
        <v>0</v>
      </c>
      <c r="AF727" s="258">
        <v>2606.5801668211307</v>
      </c>
      <c r="AG727" s="259">
        <v>0</v>
      </c>
      <c r="AH727" s="259">
        <v>0</v>
      </c>
      <c r="AI727" s="259">
        <v>0</v>
      </c>
      <c r="AJ727" s="259">
        <v>2606.5801668211307</v>
      </c>
      <c r="AK727" s="259">
        <v>0</v>
      </c>
      <c r="AL727" s="259">
        <v>0</v>
      </c>
      <c r="AM727" s="259">
        <v>2606.5801668211307</v>
      </c>
      <c r="AN727" s="259">
        <v>2606.5801668211307</v>
      </c>
      <c r="AO727" s="262">
        <v>0</v>
      </c>
      <c r="AP727" s="247"/>
      <c r="AQ727" s="263">
        <v>0</v>
      </c>
      <c r="AR727" s="264">
        <v>0</v>
      </c>
      <c r="AS727" s="264">
        <v>0</v>
      </c>
      <c r="AT727" s="264">
        <v>0</v>
      </c>
      <c r="AU727" s="264">
        <v>0</v>
      </c>
      <c r="AV727" s="264">
        <v>0</v>
      </c>
      <c r="AW727" s="264">
        <v>0</v>
      </c>
      <c r="AX727" s="264">
        <v>0</v>
      </c>
      <c r="AY727" s="264">
        <v>0</v>
      </c>
      <c r="AZ727" s="264">
        <v>0</v>
      </c>
      <c r="BA727" s="264">
        <v>0</v>
      </c>
      <c r="BB727" s="265">
        <v>0</v>
      </c>
    </row>
    <row r="728" spans="2:54" s="213" customFormat="1" ht="12.75" x14ac:dyDescent="0.2">
      <c r="B728" s="251" t="s">
        <v>718</v>
      </c>
      <c r="C728" s="252"/>
      <c r="D728" s="253"/>
      <c r="E728" s="254" t="s">
        <v>2024</v>
      </c>
      <c r="F728" s="252"/>
      <c r="G728" s="252"/>
      <c r="H728" s="255" t="s">
        <v>2025</v>
      </c>
      <c r="I728" s="256">
        <v>36526</v>
      </c>
      <c r="J728" s="257">
        <v>10</v>
      </c>
      <c r="K728" s="258">
        <v>2606.5801668211307</v>
      </c>
      <c r="L728" s="259">
        <v>0</v>
      </c>
      <c r="M728" s="259">
        <v>0</v>
      </c>
      <c r="N728" s="259">
        <v>0</v>
      </c>
      <c r="O728" s="259">
        <v>2606.5801668211307</v>
      </c>
      <c r="P728" s="259">
        <v>0</v>
      </c>
      <c r="Q728" s="259">
        <v>0</v>
      </c>
      <c r="R728" s="259">
        <v>2606.5801668211307</v>
      </c>
      <c r="S728" s="259">
        <v>2606.5801668211307</v>
      </c>
      <c r="T728" s="260">
        <v>0</v>
      </c>
      <c r="U728" s="261">
        <v>0</v>
      </c>
      <c r="V728" s="259">
        <v>0</v>
      </c>
      <c r="W728" s="259">
        <v>0</v>
      </c>
      <c r="X728" s="259">
        <v>0</v>
      </c>
      <c r="Y728" s="259">
        <v>0</v>
      </c>
      <c r="Z728" s="259">
        <v>0</v>
      </c>
      <c r="AA728" s="259">
        <v>0</v>
      </c>
      <c r="AB728" s="259">
        <v>0</v>
      </c>
      <c r="AC728" s="259">
        <v>0</v>
      </c>
      <c r="AD728" s="259">
        <v>0</v>
      </c>
      <c r="AE728" s="262">
        <v>0</v>
      </c>
      <c r="AF728" s="258">
        <v>2606.5801668211307</v>
      </c>
      <c r="AG728" s="259">
        <v>0</v>
      </c>
      <c r="AH728" s="259">
        <v>0</v>
      </c>
      <c r="AI728" s="259">
        <v>0</v>
      </c>
      <c r="AJ728" s="259">
        <v>2606.5801668211307</v>
      </c>
      <c r="AK728" s="259">
        <v>0</v>
      </c>
      <c r="AL728" s="259">
        <v>0</v>
      </c>
      <c r="AM728" s="259">
        <v>2606.5801668211307</v>
      </c>
      <c r="AN728" s="259">
        <v>2606.5801668211307</v>
      </c>
      <c r="AO728" s="262">
        <v>0</v>
      </c>
      <c r="AP728" s="247"/>
      <c r="AQ728" s="263">
        <v>0</v>
      </c>
      <c r="AR728" s="264">
        <v>0</v>
      </c>
      <c r="AS728" s="264">
        <v>0</v>
      </c>
      <c r="AT728" s="264">
        <v>0</v>
      </c>
      <c r="AU728" s="264">
        <v>0</v>
      </c>
      <c r="AV728" s="264">
        <v>0</v>
      </c>
      <c r="AW728" s="264">
        <v>0</v>
      </c>
      <c r="AX728" s="264">
        <v>0</v>
      </c>
      <c r="AY728" s="264">
        <v>0</v>
      </c>
      <c r="AZ728" s="264">
        <v>0</v>
      </c>
      <c r="BA728" s="264">
        <v>0</v>
      </c>
      <c r="BB728" s="265">
        <v>0</v>
      </c>
    </row>
    <row r="729" spans="2:54" s="213" customFormat="1" ht="12.75" x14ac:dyDescent="0.2">
      <c r="B729" s="251" t="s">
        <v>1438</v>
      </c>
      <c r="C729" s="252"/>
      <c r="D729" s="253"/>
      <c r="E729" s="254" t="s">
        <v>2026</v>
      </c>
      <c r="F729" s="252"/>
      <c r="G729" s="252"/>
      <c r="H729" s="255" t="s">
        <v>2027</v>
      </c>
      <c r="I729" s="256">
        <v>36526</v>
      </c>
      <c r="J729" s="257">
        <v>16</v>
      </c>
      <c r="K729" s="258">
        <v>4054.680259499537</v>
      </c>
      <c r="L729" s="259">
        <v>0</v>
      </c>
      <c r="M729" s="259">
        <v>0</v>
      </c>
      <c r="N729" s="259">
        <v>0</v>
      </c>
      <c r="O729" s="259">
        <v>4054.680259499537</v>
      </c>
      <c r="P729" s="259">
        <v>0</v>
      </c>
      <c r="Q729" s="259">
        <v>0</v>
      </c>
      <c r="R729" s="259">
        <v>4054.680259499537</v>
      </c>
      <c r="S729" s="259">
        <v>4054.680259499537</v>
      </c>
      <c r="T729" s="260">
        <v>0</v>
      </c>
      <c r="U729" s="261">
        <v>0</v>
      </c>
      <c r="V729" s="259">
        <v>0</v>
      </c>
      <c r="W729" s="259">
        <v>0</v>
      </c>
      <c r="X729" s="259">
        <v>0</v>
      </c>
      <c r="Y729" s="259">
        <v>0</v>
      </c>
      <c r="Z729" s="259">
        <v>0</v>
      </c>
      <c r="AA729" s="259">
        <v>0</v>
      </c>
      <c r="AB729" s="259">
        <v>0</v>
      </c>
      <c r="AC729" s="259">
        <v>0</v>
      </c>
      <c r="AD729" s="259">
        <v>0</v>
      </c>
      <c r="AE729" s="262">
        <v>0</v>
      </c>
      <c r="AF729" s="258">
        <v>4054.680259499537</v>
      </c>
      <c r="AG729" s="259">
        <v>0</v>
      </c>
      <c r="AH729" s="259">
        <v>0</v>
      </c>
      <c r="AI729" s="259">
        <v>0</v>
      </c>
      <c r="AJ729" s="259">
        <v>4054.680259499537</v>
      </c>
      <c r="AK729" s="259">
        <v>0</v>
      </c>
      <c r="AL729" s="259">
        <v>0</v>
      </c>
      <c r="AM729" s="259">
        <v>4054.680259499537</v>
      </c>
      <c r="AN729" s="259">
        <v>4054.680259499537</v>
      </c>
      <c r="AO729" s="262">
        <v>0</v>
      </c>
      <c r="AP729" s="247"/>
      <c r="AQ729" s="263">
        <v>0</v>
      </c>
      <c r="AR729" s="264">
        <v>0</v>
      </c>
      <c r="AS729" s="264">
        <v>0</v>
      </c>
      <c r="AT729" s="264">
        <v>0</v>
      </c>
      <c r="AU729" s="264">
        <v>0</v>
      </c>
      <c r="AV729" s="264">
        <v>0</v>
      </c>
      <c r="AW729" s="264">
        <v>0</v>
      </c>
      <c r="AX729" s="264">
        <v>0</v>
      </c>
      <c r="AY729" s="264">
        <v>0</v>
      </c>
      <c r="AZ729" s="264">
        <v>0</v>
      </c>
      <c r="BA729" s="264">
        <v>0</v>
      </c>
      <c r="BB729" s="265">
        <v>0</v>
      </c>
    </row>
    <row r="730" spans="2:54" s="213" customFormat="1" ht="12.75" x14ac:dyDescent="0.2">
      <c r="B730" s="251" t="s">
        <v>1438</v>
      </c>
      <c r="C730" s="252"/>
      <c r="D730" s="253"/>
      <c r="E730" s="254" t="s">
        <v>2026</v>
      </c>
      <c r="F730" s="252"/>
      <c r="G730" s="252"/>
      <c r="H730" s="255" t="s">
        <v>2028</v>
      </c>
      <c r="I730" s="256">
        <v>36526</v>
      </c>
      <c r="J730" s="257">
        <v>16</v>
      </c>
      <c r="K730" s="258">
        <v>4054.680259499537</v>
      </c>
      <c r="L730" s="259">
        <v>0</v>
      </c>
      <c r="M730" s="259">
        <v>0</v>
      </c>
      <c r="N730" s="259">
        <v>0</v>
      </c>
      <c r="O730" s="259">
        <v>4054.680259499537</v>
      </c>
      <c r="P730" s="259">
        <v>0</v>
      </c>
      <c r="Q730" s="259">
        <v>0</v>
      </c>
      <c r="R730" s="259">
        <v>4054.680259499537</v>
      </c>
      <c r="S730" s="259">
        <v>4054.680259499537</v>
      </c>
      <c r="T730" s="260">
        <v>0</v>
      </c>
      <c r="U730" s="261">
        <v>0</v>
      </c>
      <c r="V730" s="259">
        <v>0</v>
      </c>
      <c r="W730" s="259">
        <v>0</v>
      </c>
      <c r="X730" s="259">
        <v>0</v>
      </c>
      <c r="Y730" s="259">
        <v>0</v>
      </c>
      <c r="Z730" s="259">
        <v>0</v>
      </c>
      <c r="AA730" s="259">
        <v>0</v>
      </c>
      <c r="AB730" s="259">
        <v>0</v>
      </c>
      <c r="AC730" s="259">
        <v>0</v>
      </c>
      <c r="AD730" s="259">
        <v>0</v>
      </c>
      <c r="AE730" s="262">
        <v>0</v>
      </c>
      <c r="AF730" s="258">
        <v>4054.680259499537</v>
      </c>
      <c r="AG730" s="259">
        <v>0</v>
      </c>
      <c r="AH730" s="259">
        <v>0</v>
      </c>
      <c r="AI730" s="259">
        <v>0</v>
      </c>
      <c r="AJ730" s="259">
        <v>4054.680259499537</v>
      </c>
      <c r="AK730" s="259">
        <v>0</v>
      </c>
      <c r="AL730" s="259">
        <v>0</v>
      </c>
      <c r="AM730" s="259">
        <v>4054.680259499537</v>
      </c>
      <c r="AN730" s="259">
        <v>4054.680259499537</v>
      </c>
      <c r="AO730" s="262">
        <v>0</v>
      </c>
      <c r="AP730" s="247"/>
      <c r="AQ730" s="263">
        <v>0</v>
      </c>
      <c r="AR730" s="264">
        <v>0</v>
      </c>
      <c r="AS730" s="264">
        <v>0</v>
      </c>
      <c r="AT730" s="264">
        <v>0</v>
      </c>
      <c r="AU730" s="264">
        <v>0</v>
      </c>
      <c r="AV730" s="264">
        <v>0</v>
      </c>
      <c r="AW730" s="264">
        <v>0</v>
      </c>
      <c r="AX730" s="264">
        <v>0</v>
      </c>
      <c r="AY730" s="264">
        <v>0</v>
      </c>
      <c r="AZ730" s="264">
        <v>0</v>
      </c>
      <c r="BA730" s="264">
        <v>0</v>
      </c>
      <c r="BB730" s="265">
        <v>0</v>
      </c>
    </row>
    <row r="731" spans="2:54" s="213" customFormat="1" ht="12.75" x14ac:dyDescent="0.2">
      <c r="B731" s="251" t="s">
        <v>1438</v>
      </c>
      <c r="C731" s="252"/>
      <c r="D731" s="253"/>
      <c r="E731" s="254" t="s">
        <v>2029</v>
      </c>
      <c r="F731" s="252"/>
      <c r="G731" s="252"/>
      <c r="H731" s="255" t="s">
        <v>2030</v>
      </c>
      <c r="I731" s="256">
        <v>38626</v>
      </c>
      <c r="J731" s="257">
        <v>16</v>
      </c>
      <c r="K731" s="258">
        <v>14309.192539388323</v>
      </c>
      <c r="L731" s="259">
        <v>14309.192539388323</v>
      </c>
      <c r="M731" s="259">
        <v>0</v>
      </c>
      <c r="N731" s="259">
        <v>0</v>
      </c>
      <c r="O731" s="259">
        <v>0</v>
      </c>
      <c r="P731" s="259">
        <v>0</v>
      </c>
      <c r="Q731" s="259">
        <v>0</v>
      </c>
      <c r="R731" s="259">
        <v>0</v>
      </c>
      <c r="S731" s="259">
        <v>0</v>
      </c>
      <c r="T731" s="260">
        <v>0</v>
      </c>
      <c r="U731" s="261">
        <v>0</v>
      </c>
      <c r="V731" s="259">
        <v>0</v>
      </c>
      <c r="W731" s="259">
        <v>0</v>
      </c>
      <c r="X731" s="259">
        <v>0</v>
      </c>
      <c r="Y731" s="259">
        <v>0</v>
      </c>
      <c r="Z731" s="259">
        <v>0</v>
      </c>
      <c r="AA731" s="259">
        <v>0</v>
      </c>
      <c r="AB731" s="259">
        <v>0</v>
      </c>
      <c r="AC731" s="259">
        <v>0</v>
      </c>
      <c r="AD731" s="259">
        <v>0</v>
      </c>
      <c r="AE731" s="262">
        <v>0</v>
      </c>
      <c r="AF731" s="258">
        <v>14309.192539388323</v>
      </c>
      <c r="AG731" s="259">
        <v>14309.192539388323</v>
      </c>
      <c r="AH731" s="259">
        <v>0</v>
      </c>
      <c r="AI731" s="259">
        <v>0</v>
      </c>
      <c r="AJ731" s="259">
        <v>0</v>
      </c>
      <c r="AK731" s="259">
        <v>0</v>
      </c>
      <c r="AL731" s="259">
        <v>0</v>
      </c>
      <c r="AM731" s="259">
        <v>0</v>
      </c>
      <c r="AN731" s="259">
        <v>0</v>
      </c>
      <c r="AO731" s="262">
        <v>0</v>
      </c>
      <c r="AP731" s="247"/>
      <c r="AQ731" s="263">
        <v>0</v>
      </c>
      <c r="AR731" s="264">
        <v>0</v>
      </c>
      <c r="AS731" s="264">
        <v>0</v>
      </c>
      <c r="AT731" s="264">
        <v>0</v>
      </c>
      <c r="AU731" s="264">
        <v>0</v>
      </c>
      <c r="AV731" s="264">
        <v>0</v>
      </c>
      <c r="AW731" s="264">
        <v>0</v>
      </c>
      <c r="AX731" s="264">
        <v>0</v>
      </c>
      <c r="AY731" s="264">
        <v>0</v>
      </c>
      <c r="AZ731" s="264">
        <v>0</v>
      </c>
      <c r="BA731" s="264">
        <v>0</v>
      </c>
      <c r="BB731" s="265">
        <v>0</v>
      </c>
    </row>
    <row r="732" spans="2:54" s="213" customFormat="1" ht="12.75" x14ac:dyDescent="0.2">
      <c r="B732" s="251" t="s">
        <v>1865</v>
      </c>
      <c r="C732" s="252"/>
      <c r="D732" s="253"/>
      <c r="E732" s="254" t="s">
        <v>2031</v>
      </c>
      <c r="F732" s="252"/>
      <c r="G732" s="252"/>
      <c r="H732" s="255" t="s">
        <v>2032</v>
      </c>
      <c r="I732" s="256">
        <v>37987</v>
      </c>
      <c r="J732" s="257">
        <v>7</v>
      </c>
      <c r="K732" s="258">
        <v>1435.7767608897127</v>
      </c>
      <c r="L732" s="259">
        <v>1435.7767608897127</v>
      </c>
      <c r="M732" s="259">
        <v>0</v>
      </c>
      <c r="N732" s="259">
        <v>0</v>
      </c>
      <c r="O732" s="259">
        <v>0</v>
      </c>
      <c r="P732" s="259">
        <v>0</v>
      </c>
      <c r="Q732" s="259">
        <v>0</v>
      </c>
      <c r="R732" s="259">
        <v>0</v>
      </c>
      <c r="S732" s="259">
        <v>0</v>
      </c>
      <c r="T732" s="260">
        <v>0</v>
      </c>
      <c r="U732" s="261">
        <v>0</v>
      </c>
      <c r="V732" s="259">
        <v>0</v>
      </c>
      <c r="W732" s="259">
        <v>0</v>
      </c>
      <c r="X732" s="259">
        <v>0</v>
      </c>
      <c r="Y732" s="259">
        <v>0</v>
      </c>
      <c r="Z732" s="259">
        <v>0</v>
      </c>
      <c r="AA732" s="259">
        <v>0</v>
      </c>
      <c r="AB732" s="259">
        <v>0</v>
      </c>
      <c r="AC732" s="259">
        <v>0</v>
      </c>
      <c r="AD732" s="259">
        <v>0</v>
      </c>
      <c r="AE732" s="262">
        <v>0</v>
      </c>
      <c r="AF732" s="258">
        <v>1435.7767608897127</v>
      </c>
      <c r="AG732" s="259">
        <v>1435.7767608897127</v>
      </c>
      <c r="AH732" s="259">
        <v>0</v>
      </c>
      <c r="AI732" s="259">
        <v>0</v>
      </c>
      <c r="AJ732" s="259">
        <v>0</v>
      </c>
      <c r="AK732" s="259">
        <v>0</v>
      </c>
      <c r="AL732" s="259">
        <v>0</v>
      </c>
      <c r="AM732" s="259">
        <v>0</v>
      </c>
      <c r="AN732" s="259">
        <v>0</v>
      </c>
      <c r="AO732" s="262">
        <v>0</v>
      </c>
      <c r="AP732" s="247"/>
      <c r="AQ732" s="263">
        <v>0</v>
      </c>
      <c r="AR732" s="264">
        <v>0</v>
      </c>
      <c r="AS732" s="264">
        <v>0</v>
      </c>
      <c r="AT732" s="264">
        <v>0</v>
      </c>
      <c r="AU732" s="264">
        <v>0</v>
      </c>
      <c r="AV732" s="264">
        <v>0</v>
      </c>
      <c r="AW732" s="264">
        <v>0</v>
      </c>
      <c r="AX732" s="264">
        <v>0</v>
      </c>
      <c r="AY732" s="264">
        <v>0</v>
      </c>
      <c r="AZ732" s="264">
        <v>0</v>
      </c>
      <c r="BA732" s="264">
        <v>0</v>
      </c>
      <c r="BB732" s="265">
        <v>0</v>
      </c>
    </row>
    <row r="733" spans="2:54" s="213" customFormat="1" ht="12.75" x14ac:dyDescent="0.2">
      <c r="B733" s="251" t="s">
        <v>718</v>
      </c>
      <c r="C733" s="252"/>
      <c r="D733" s="253"/>
      <c r="E733" s="254" t="s">
        <v>2033</v>
      </c>
      <c r="F733" s="252"/>
      <c r="G733" s="252"/>
      <c r="H733" s="255" t="s">
        <v>2034</v>
      </c>
      <c r="I733" s="256">
        <v>38626</v>
      </c>
      <c r="J733" s="257">
        <v>10</v>
      </c>
      <c r="K733" s="258">
        <v>6430.5462233549588</v>
      </c>
      <c r="L733" s="259">
        <v>6430.5462233549588</v>
      </c>
      <c r="M733" s="259">
        <v>0</v>
      </c>
      <c r="N733" s="259">
        <v>0</v>
      </c>
      <c r="O733" s="259">
        <v>0</v>
      </c>
      <c r="P733" s="259">
        <v>0</v>
      </c>
      <c r="Q733" s="259">
        <v>0</v>
      </c>
      <c r="R733" s="259">
        <v>0</v>
      </c>
      <c r="S733" s="259">
        <v>0</v>
      </c>
      <c r="T733" s="260">
        <v>0</v>
      </c>
      <c r="U733" s="261">
        <v>0</v>
      </c>
      <c r="V733" s="259">
        <v>0</v>
      </c>
      <c r="W733" s="259">
        <v>0</v>
      </c>
      <c r="X733" s="259">
        <v>0</v>
      </c>
      <c r="Y733" s="259">
        <v>0</v>
      </c>
      <c r="Z733" s="259">
        <v>0</v>
      </c>
      <c r="AA733" s="259">
        <v>0</v>
      </c>
      <c r="AB733" s="259">
        <v>0</v>
      </c>
      <c r="AC733" s="259">
        <v>0</v>
      </c>
      <c r="AD733" s="259">
        <v>0</v>
      </c>
      <c r="AE733" s="262">
        <v>0</v>
      </c>
      <c r="AF733" s="258">
        <v>6430.5462233549588</v>
      </c>
      <c r="AG733" s="259">
        <v>6430.5462233549588</v>
      </c>
      <c r="AH733" s="259">
        <v>0</v>
      </c>
      <c r="AI733" s="259">
        <v>0</v>
      </c>
      <c r="AJ733" s="259">
        <v>0</v>
      </c>
      <c r="AK733" s="259">
        <v>0</v>
      </c>
      <c r="AL733" s="259">
        <v>0</v>
      </c>
      <c r="AM733" s="259">
        <v>0</v>
      </c>
      <c r="AN733" s="259">
        <v>0</v>
      </c>
      <c r="AO733" s="262">
        <v>0</v>
      </c>
      <c r="AP733" s="247"/>
      <c r="AQ733" s="263">
        <v>0</v>
      </c>
      <c r="AR733" s="264">
        <v>0</v>
      </c>
      <c r="AS733" s="264">
        <v>0</v>
      </c>
      <c r="AT733" s="264">
        <v>0</v>
      </c>
      <c r="AU733" s="264">
        <v>0</v>
      </c>
      <c r="AV733" s="264">
        <v>0</v>
      </c>
      <c r="AW733" s="264">
        <v>0</v>
      </c>
      <c r="AX733" s="264">
        <v>0</v>
      </c>
      <c r="AY733" s="264">
        <v>0</v>
      </c>
      <c r="AZ733" s="264">
        <v>0</v>
      </c>
      <c r="BA733" s="264">
        <v>0</v>
      </c>
      <c r="BB733" s="265">
        <v>0</v>
      </c>
    </row>
    <row r="734" spans="2:54" s="213" customFormat="1" ht="12.75" x14ac:dyDescent="0.2">
      <c r="B734" s="251" t="s">
        <v>743</v>
      </c>
      <c r="C734" s="252"/>
      <c r="D734" s="253"/>
      <c r="E734" s="254" t="s">
        <v>2035</v>
      </c>
      <c r="F734" s="252"/>
      <c r="G734" s="252"/>
      <c r="H734" s="255" t="s">
        <v>2036</v>
      </c>
      <c r="I734" s="256">
        <v>38733</v>
      </c>
      <c r="J734" s="257">
        <v>45</v>
      </c>
      <c r="K734" s="258">
        <v>1086.0750695088045</v>
      </c>
      <c r="L734" s="259">
        <v>0</v>
      </c>
      <c r="M734" s="259">
        <v>0</v>
      </c>
      <c r="N734" s="259">
        <v>0</v>
      </c>
      <c r="O734" s="259">
        <v>1086.0750695088045</v>
      </c>
      <c r="P734" s="259">
        <v>0</v>
      </c>
      <c r="Q734" s="259">
        <v>0</v>
      </c>
      <c r="R734" s="259">
        <v>1086.0750695088045</v>
      </c>
      <c r="S734" s="259">
        <v>1086.0750695088045</v>
      </c>
      <c r="T734" s="260">
        <v>0</v>
      </c>
      <c r="U734" s="261">
        <v>0</v>
      </c>
      <c r="V734" s="259">
        <v>0</v>
      </c>
      <c r="W734" s="259">
        <v>0</v>
      </c>
      <c r="X734" s="259">
        <v>0</v>
      </c>
      <c r="Y734" s="259">
        <v>0</v>
      </c>
      <c r="Z734" s="259">
        <v>0</v>
      </c>
      <c r="AA734" s="259">
        <v>0</v>
      </c>
      <c r="AB734" s="259">
        <v>0</v>
      </c>
      <c r="AC734" s="259">
        <v>0</v>
      </c>
      <c r="AD734" s="259">
        <v>0</v>
      </c>
      <c r="AE734" s="262">
        <v>0</v>
      </c>
      <c r="AF734" s="258">
        <v>1086.0750695088045</v>
      </c>
      <c r="AG734" s="259">
        <v>0</v>
      </c>
      <c r="AH734" s="259">
        <v>0</v>
      </c>
      <c r="AI734" s="259">
        <v>0</v>
      </c>
      <c r="AJ734" s="259">
        <v>1086.0750695088045</v>
      </c>
      <c r="AK734" s="259">
        <v>0</v>
      </c>
      <c r="AL734" s="259">
        <v>0</v>
      </c>
      <c r="AM734" s="259">
        <v>1086.0750695088045</v>
      </c>
      <c r="AN734" s="259">
        <v>1086.0750695088045</v>
      </c>
      <c r="AO734" s="262">
        <v>0</v>
      </c>
      <c r="AP734" s="247"/>
      <c r="AQ734" s="263">
        <v>0</v>
      </c>
      <c r="AR734" s="264">
        <v>0</v>
      </c>
      <c r="AS734" s="264">
        <v>0</v>
      </c>
      <c r="AT734" s="264">
        <v>0</v>
      </c>
      <c r="AU734" s="264">
        <v>0</v>
      </c>
      <c r="AV734" s="264">
        <v>0</v>
      </c>
      <c r="AW734" s="264">
        <v>0</v>
      </c>
      <c r="AX734" s="264">
        <v>0</v>
      </c>
      <c r="AY734" s="264">
        <v>0</v>
      </c>
      <c r="AZ734" s="264">
        <v>0</v>
      </c>
      <c r="BA734" s="264">
        <v>0</v>
      </c>
      <c r="BB734" s="265">
        <v>0</v>
      </c>
    </row>
    <row r="735" spans="2:54" s="213" customFormat="1" ht="12.75" x14ac:dyDescent="0.2">
      <c r="B735" s="251" t="s">
        <v>718</v>
      </c>
      <c r="C735" s="252"/>
      <c r="D735" s="253"/>
      <c r="E735" s="254" t="s">
        <v>2037</v>
      </c>
      <c r="F735" s="252"/>
      <c r="G735" s="252"/>
      <c r="H735" s="255" t="s">
        <v>2038</v>
      </c>
      <c r="I735" s="256">
        <v>38861</v>
      </c>
      <c r="J735" s="257">
        <v>10</v>
      </c>
      <c r="K735" s="258">
        <v>4909.0593141797963</v>
      </c>
      <c r="L735" s="259">
        <v>0</v>
      </c>
      <c r="M735" s="259">
        <v>0</v>
      </c>
      <c r="N735" s="259">
        <v>0</v>
      </c>
      <c r="O735" s="259">
        <v>4909.0593141797963</v>
      </c>
      <c r="P735" s="259">
        <v>0</v>
      </c>
      <c r="Q735" s="259">
        <v>0</v>
      </c>
      <c r="R735" s="259">
        <v>4909.0593141797963</v>
      </c>
      <c r="S735" s="259">
        <v>4909.0593141797963</v>
      </c>
      <c r="T735" s="260">
        <v>0</v>
      </c>
      <c r="U735" s="261">
        <v>0</v>
      </c>
      <c r="V735" s="259">
        <v>0</v>
      </c>
      <c r="W735" s="259">
        <v>0</v>
      </c>
      <c r="X735" s="259">
        <v>0</v>
      </c>
      <c r="Y735" s="259">
        <v>0</v>
      </c>
      <c r="Z735" s="259">
        <v>0</v>
      </c>
      <c r="AA735" s="259">
        <v>0</v>
      </c>
      <c r="AB735" s="259">
        <v>0</v>
      </c>
      <c r="AC735" s="259">
        <v>0</v>
      </c>
      <c r="AD735" s="259">
        <v>0</v>
      </c>
      <c r="AE735" s="262">
        <v>0</v>
      </c>
      <c r="AF735" s="258">
        <v>4909.0593141797963</v>
      </c>
      <c r="AG735" s="259">
        <v>0</v>
      </c>
      <c r="AH735" s="259">
        <v>0</v>
      </c>
      <c r="AI735" s="259">
        <v>0</v>
      </c>
      <c r="AJ735" s="259">
        <v>4909.0593141797963</v>
      </c>
      <c r="AK735" s="259">
        <v>0</v>
      </c>
      <c r="AL735" s="259">
        <v>0</v>
      </c>
      <c r="AM735" s="259">
        <v>4909.0593141797963</v>
      </c>
      <c r="AN735" s="259">
        <v>4909.0593141797963</v>
      </c>
      <c r="AO735" s="262">
        <v>0</v>
      </c>
      <c r="AP735" s="247"/>
      <c r="AQ735" s="263">
        <v>0</v>
      </c>
      <c r="AR735" s="264">
        <v>0</v>
      </c>
      <c r="AS735" s="264">
        <v>0</v>
      </c>
      <c r="AT735" s="264">
        <v>0</v>
      </c>
      <c r="AU735" s="264">
        <v>0</v>
      </c>
      <c r="AV735" s="264">
        <v>0</v>
      </c>
      <c r="AW735" s="264">
        <v>0</v>
      </c>
      <c r="AX735" s="264">
        <v>0</v>
      </c>
      <c r="AY735" s="264">
        <v>0</v>
      </c>
      <c r="AZ735" s="264">
        <v>0</v>
      </c>
      <c r="BA735" s="264">
        <v>0</v>
      </c>
      <c r="BB735" s="265">
        <v>0</v>
      </c>
    </row>
    <row r="736" spans="2:54" s="213" customFormat="1" ht="12.75" x14ac:dyDescent="0.2">
      <c r="B736" s="251" t="s">
        <v>1878</v>
      </c>
      <c r="C736" s="252"/>
      <c r="D736" s="253"/>
      <c r="E736" s="254" t="s">
        <v>2039</v>
      </c>
      <c r="F736" s="252"/>
      <c r="G736" s="252"/>
      <c r="H736" s="255" t="s">
        <v>2040</v>
      </c>
      <c r="I736" s="256">
        <v>38996</v>
      </c>
      <c r="J736" s="257">
        <v>7</v>
      </c>
      <c r="K736" s="258">
        <v>53997.045875810938</v>
      </c>
      <c r="L736" s="259">
        <v>0</v>
      </c>
      <c r="M736" s="259">
        <v>0</v>
      </c>
      <c r="N736" s="259">
        <v>0</v>
      </c>
      <c r="O736" s="259">
        <v>53997.045875810938</v>
      </c>
      <c r="P736" s="259">
        <v>0</v>
      </c>
      <c r="Q736" s="259">
        <v>0</v>
      </c>
      <c r="R736" s="259">
        <v>53997.045875810938</v>
      </c>
      <c r="S736" s="259">
        <v>53997.045875810938</v>
      </c>
      <c r="T736" s="260">
        <v>0</v>
      </c>
      <c r="U736" s="261">
        <v>0</v>
      </c>
      <c r="V736" s="259">
        <v>0</v>
      </c>
      <c r="W736" s="259">
        <v>0</v>
      </c>
      <c r="X736" s="259">
        <v>0</v>
      </c>
      <c r="Y736" s="259">
        <v>0</v>
      </c>
      <c r="Z736" s="259">
        <v>0</v>
      </c>
      <c r="AA736" s="259">
        <v>0</v>
      </c>
      <c r="AB736" s="259">
        <v>0</v>
      </c>
      <c r="AC736" s="259">
        <v>0</v>
      </c>
      <c r="AD736" s="259">
        <v>0</v>
      </c>
      <c r="AE736" s="262">
        <v>0</v>
      </c>
      <c r="AF736" s="258">
        <v>53997.045875810938</v>
      </c>
      <c r="AG736" s="259">
        <v>0</v>
      </c>
      <c r="AH736" s="259">
        <v>0</v>
      </c>
      <c r="AI736" s="259">
        <v>0</v>
      </c>
      <c r="AJ736" s="259">
        <v>53997.045875810938</v>
      </c>
      <c r="AK736" s="259">
        <v>0</v>
      </c>
      <c r="AL736" s="259">
        <v>0</v>
      </c>
      <c r="AM736" s="259">
        <v>53997.045875810938</v>
      </c>
      <c r="AN736" s="259">
        <v>53997.045875810938</v>
      </c>
      <c r="AO736" s="262">
        <v>0</v>
      </c>
      <c r="AP736" s="247"/>
      <c r="AQ736" s="263">
        <v>0</v>
      </c>
      <c r="AR736" s="264">
        <v>0</v>
      </c>
      <c r="AS736" s="264">
        <v>0</v>
      </c>
      <c r="AT736" s="264">
        <v>0</v>
      </c>
      <c r="AU736" s="264">
        <v>0</v>
      </c>
      <c r="AV736" s="264">
        <v>0</v>
      </c>
      <c r="AW736" s="264">
        <v>0</v>
      </c>
      <c r="AX736" s="264">
        <v>0</v>
      </c>
      <c r="AY736" s="264">
        <v>0</v>
      </c>
      <c r="AZ736" s="264">
        <v>0</v>
      </c>
      <c r="BA736" s="264">
        <v>0</v>
      </c>
      <c r="BB736" s="265">
        <v>0</v>
      </c>
    </row>
    <row r="737" spans="2:54" s="213" customFormat="1" ht="12.75" x14ac:dyDescent="0.2">
      <c r="B737" s="251" t="s">
        <v>1438</v>
      </c>
      <c r="C737" s="252"/>
      <c r="D737" s="253"/>
      <c r="E737" s="254" t="s">
        <v>2041</v>
      </c>
      <c r="F737" s="252"/>
      <c r="G737" s="252"/>
      <c r="H737" s="255" t="s">
        <v>2042</v>
      </c>
      <c r="I737" s="256">
        <v>39052</v>
      </c>
      <c r="J737" s="257">
        <v>16</v>
      </c>
      <c r="K737" s="258">
        <v>22083.236793327156</v>
      </c>
      <c r="L737" s="259">
        <v>0</v>
      </c>
      <c r="M737" s="259">
        <v>0</v>
      </c>
      <c r="N737" s="259">
        <v>0</v>
      </c>
      <c r="O737" s="259">
        <v>22083.236793327156</v>
      </c>
      <c r="P737" s="259">
        <v>0</v>
      </c>
      <c r="Q737" s="259">
        <v>0</v>
      </c>
      <c r="R737" s="259">
        <v>22083.236793327156</v>
      </c>
      <c r="S737" s="259">
        <v>22083.236793327156</v>
      </c>
      <c r="T737" s="260">
        <v>0</v>
      </c>
      <c r="U737" s="261">
        <v>0</v>
      </c>
      <c r="V737" s="259">
        <v>0</v>
      </c>
      <c r="W737" s="259">
        <v>0</v>
      </c>
      <c r="X737" s="259">
        <v>0</v>
      </c>
      <c r="Y737" s="259">
        <v>0</v>
      </c>
      <c r="Z737" s="259">
        <v>0</v>
      </c>
      <c r="AA737" s="259">
        <v>0</v>
      </c>
      <c r="AB737" s="259">
        <v>0</v>
      </c>
      <c r="AC737" s="259">
        <v>0</v>
      </c>
      <c r="AD737" s="259">
        <v>0</v>
      </c>
      <c r="AE737" s="262">
        <v>0</v>
      </c>
      <c r="AF737" s="258">
        <v>22083.236793327156</v>
      </c>
      <c r="AG737" s="259">
        <v>0</v>
      </c>
      <c r="AH737" s="259">
        <v>0</v>
      </c>
      <c r="AI737" s="259">
        <v>0</v>
      </c>
      <c r="AJ737" s="259">
        <v>22083.236793327156</v>
      </c>
      <c r="AK737" s="259">
        <v>0</v>
      </c>
      <c r="AL737" s="259">
        <v>0</v>
      </c>
      <c r="AM737" s="259">
        <v>22083.236793327156</v>
      </c>
      <c r="AN737" s="259">
        <v>22083.236793327156</v>
      </c>
      <c r="AO737" s="262">
        <v>0</v>
      </c>
      <c r="AP737" s="247"/>
      <c r="AQ737" s="263">
        <v>0</v>
      </c>
      <c r="AR737" s="264">
        <v>0</v>
      </c>
      <c r="AS737" s="264">
        <v>0</v>
      </c>
      <c r="AT737" s="264">
        <v>0</v>
      </c>
      <c r="AU737" s="264">
        <v>0</v>
      </c>
      <c r="AV737" s="264">
        <v>0</v>
      </c>
      <c r="AW737" s="264">
        <v>0</v>
      </c>
      <c r="AX737" s="264">
        <v>0</v>
      </c>
      <c r="AY737" s="264">
        <v>0</v>
      </c>
      <c r="AZ737" s="264">
        <v>0</v>
      </c>
      <c r="BA737" s="264">
        <v>0</v>
      </c>
      <c r="BB737" s="265">
        <v>0</v>
      </c>
    </row>
    <row r="738" spans="2:54" s="213" customFormat="1" ht="12.75" x14ac:dyDescent="0.2">
      <c r="B738" s="251" t="s">
        <v>1865</v>
      </c>
      <c r="C738" s="252"/>
      <c r="D738" s="253"/>
      <c r="E738" s="254" t="s">
        <v>2043</v>
      </c>
      <c r="F738" s="252"/>
      <c r="G738" s="252"/>
      <c r="H738" s="255" t="s">
        <v>2044</v>
      </c>
      <c r="I738" s="256">
        <v>39326</v>
      </c>
      <c r="J738" s="257">
        <v>7</v>
      </c>
      <c r="K738" s="258">
        <v>623.91392493049125</v>
      </c>
      <c r="L738" s="259">
        <v>623.91392493049125</v>
      </c>
      <c r="M738" s="259">
        <v>0</v>
      </c>
      <c r="N738" s="259">
        <v>0</v>
      </c>
      <c r="O738" s="259">
        <v>0</v>
      </c>
      <c r="P738" s="259">
        <v>0</v>
      </c>
      <c r="Q738" s="259">
        <v>0</v>
      </c>
      <c r="R738" s="259">
        <v>0</v>
      </c>
      <c r="S738" s="259">
        <v>0</v>
      </c>
      <c r="T738" s="260">
        <v>0</v>
      </c>
      <c r="U738" s="261">
        <v>0</v>
      </c>
      <c r="V738" s="259">
        <v>0</v>
      </c>
      <c r="W738" s="259">
        <v>0</v>
      </c>
      <c r="X738" s="259">
        <v>0</v>
      </c>
      <c r="Y738" s="259">
        <v>0</v>
      </c>
      <c r="Z738" s="259">
        <v>0</v>
      </c>
      <c r="AA738" s="259">
        <v>0</v>
      </c>
      <c r="AB738" s="259">
        <v>0</v>
      </c>
      <c r="AC738" s="259">
        <v>0</v>
      </c>
      <c r="AD738" s="259">
        <v>0</v>
      </c>
      <c r="AE738" s="262">
        <v>0</v>
      </c>
      <c r="AF738" s="258">
        <v>623.91392493049125</v>
      </c>
      <c r="AG738" s="259">
        <v>623.91392493049125</v>
      </c>
      <c r="AH738" s="259">
        <v>0</v>
      </c>
      <c r="AI738" s="259">
        <v>0</v>
      </c>
      <c r="AJ738" s="259">
        <v>0</v>
      </c>
      <c r="AK738" s="259">
        <v>0</v>
      </c>
      <c r="AL738" s="259">
        <v>0</v>
      </c>
      <c r="AM738" s="259">
        <v>0</v>
      </c>
      <c r="AN738" s="259">
        <v>0</v>
      </c>
      <c r="AO738" s="262">
        <v>0</v>
      </c>
      <c r="AP738" s="247"/>
      <c r="AQ738" s="263">
        <v>0</v>
      </c>
      <c r="AR738" s="264">
        <v>0</v>
      </c>
      <c r="AS738" s="264">
        <v>0</v>
      </c>
      <c r="AT738" s="264">
        <v>0</v>
      </c>
      <c r="AU738" s="264">
        <v>0</v>
      </c>
      <c r="AV738" s="264">
        <v>0</v>
      </c>
      <c r="AW738" s="264">
        <v>0</v>
      </c>
      <c r="AX738" s="264">
        <v>0</v>
      </c>
      <c r="AY738" s="264">
        <v>0</v>
      </c>
      <c r="AZ738" s="264">
        <v>0</v>
      </c>
      <c r="BA738" s="264">
        <v>0</v>
      </c>
      <c r="BB738" s="265">
        <v>0</v>
      </c>
    </row>
    <row r="739" spans="2:54" s="213" customFormat="1" ht="12.75" x14ac:dyDescent="0.2">
      <c r="B739" s="251" t="s">
        <v>1865</v>
      </c>
      <c r="C739" s="252"/>
      <c r="D739" s="253"/>
      <c r="E739" s="254" t="s">
        <v>2045</v>
      </c>
      <c r="F739" s="252"/>
      <c r="G739" s="252"/>
      <c r="H739" s="255" t="s">
        <v>2046</v>
      </c>
      <c r="I739" s="256">
        <v>39326</v>
      </c>
      <c r="J739" s="257">
        <v>7</v>
      </c>
      <c r="K739" s="258">
        <v>623.91392493049125</v>
      </c>
      <c r="L739" s="259">
        <v>623.91392493049125</v>
      </c>
      <c r="M739" s="259">
        <v>0</v>
      </c>
      <c r="N739" s="259">
        <v>0</v>
      </c>
      <c r="O739" s="259">
        <v>0</v>
      </c>
      <c r="P739" s="259">
        <v>0</v>
      </c>
      <c r="Q739" s="259">
        <v>0</v>
      </c>
      <c r="R739" s="259">
        <v>0</v>
      </c>
      <c r="S739" s="259">
        <v>0</v>
      </c>
      <c r="T739" s="260">
        <v>0</v>
      </c>
      <c r="U739" s="261">
        <v>0</v>
      </c>
      <c r="V739" s="259">
        <v>0</v>
      </c>
      <c r="W739" s="259">
        <v>0</v>
      </c>
      <c r="X739" s="259">
        <v>0</v>
      </c>
      <c r="Y739" s="259">
        <v>0</v>
      </c>
      <c r="Z739" s="259">
        <v>0</v>
      </c>
      <c r="AA739" s="259">
        <v>0</v>
      </c>
      <c r="AB739" s="259">
        <v>0</v>
      </c>
      <c r="AC739" s="259">
        <v>0</v>
      </c>
      <c r="AD739" s="259">
        <v>0</v>
      </c>
      <c r="AE739" s="262">
        <v>0</v>
      </c>
      <c r="AF739" s="258">
        <v>623.91392493049125</v>
      </c>
      <c r="AG739" s="259">
        <v>623.91392493049125</v>
      </c>
      <c r="AH739" s="259">
        <v>0</v>
      </c>
      <c r="AI739" s="259">
        <v>0</v>
      </c>
      <c r="AJ739" s="259">
        <v>0</v>
      </c>
      <c r="AK739" s="259">
        <v>0</v>
      </c>
      <c r="AL739" s="259">
        <v>0</v>
      </c>
      <c r="AM739" s="259">
        <v>0</v>
      </c>
      <c r="AN739" s="259">
        <v>0</v>
      </c>
      <c r="AO739" s="262">
        <v>0</v>
      </c>
      <c r="AP739" s="247"/>
      <c r="AQ739" s="263">
        <v>0</v>
      </c>
      <c r="AR739" s="264">
        <v>0</v>
      </c>
      <c r="AS739" s="264">
        <v>0</v>
      </c>
      <c r="AT739" s="264">
        <v>0</v>
      </c>
      <c r="AU739" s="264">
        <v>0</v>
      </c>
      <c r="AV739" s="264">
        <v>0</v>
      </c>
      <c r="AW739" s="264">
        <v>0</v>
      </c>
      <c r="AX739" s="264">
        <v>0</v>
      </c>
      <c r="AY739" s="264">
        <v>0</v>
      </c>
      <c r="AZ739" s="264">
        <v>0</v>
      </c>
      <c r="BA739" s="264">
        <v>0</v>
      </c>
      <c r="BB739" s="265">
        <v>0</v>
      </c>
    </row>
    <row r="740" spans="2:54" s="213" customFormat="1" ht="12.75" x14ac:dyDescent="0.2">
      <c r="B740" s="251" t="s">
        <v>1438</v>
      </c>
      <c r="C740" s="252"/>
      <c r="D740" s="253"/>
      <c r="E740" s="254" t="s">
        <v>2047</v>
      </c>
      <c r="F740" s="252"/>
      <c r="G740" s="252"/>
      <c r="H740" s="255" t="s">
        <v>2048</v>
      </c>
      <c r="I740" s="256">
        <v>39387</v>
      </c>
      <c r="J740" s="257">
        <v>16</v>
      </c>
      <c r="K740" s="258">
        <v>11526.876737720111</v>
      </c>
      <c r="L740" s="259">
        <v>11526.876737720111</v>
      </c>
      <c r="M740" s="259">
        <v>0</v>
      </c>
      <c r="N740" s="259">
        <v>0</v>
      </c>
      <c r="O740" s="259">
        <v>0</v>
      </c>
      <c r="P740" s="259">
        <v>0</v>
      </c>
      <c r="Q740" s="259">
        <v>0</v>
      </c>
      <c r="R740" s="259">
        <v>0</v>
      </c>
      <c r="S740" s="259">
        <v>0</v>
      </c>
      <c r="T740" s="260">
        <v>0</v>
      </c>
      <c r="U740" s="261">
        <v>0</v>
      </c>
      <c r="V740" s="259">
        <v>0</v>
      </c>
      <c r="W740" s="259">
        <v>0</v>
      </c>
      <c r="X740" s="259">
        <v>0</v>
      </c>
      <c r="Y740" s="259">
        <v>0</v>
      </c>
      <c r="Z740" s="259">
        <v>0</v>
      </c>
      <c r="AA740" s="259">
        <v>0</v>
      </c>
      <c r="AB740" s="259">
        <v>0</v>
      </c>
      <c r="AC740" s="259">
        <v>0</v>
      </c>
      <c r="AD740" s="259">
        <v>0</v>
      </c>
      <c r="AE740" s="262">
        <v>0</v>
      </c>
      <c r="AF740" s="258">
        <v>11526.876737720111</v>
      </c>
      <c r="AG740" s="259">
        <v>11526.876737720111</v>
      </c>
      <c r="AH740" s="259">
        <v>0</v>
      </c>
      <c r="AI740" s="259">
        <v>0</v>
      </c>
      <c r="AJ740" s="259">
        <v>0</v>
      </c>
      <c r="AK740" s="259">
        <v>0</v>
      </c>
      <c r="AL740" s="259">
        <v>0</v>
      </c>
      <c r="AM740" s="259">
        <v>0</v>
      </c>
      <c r="AN740" s="259">
        <v>0</v>
      </c>
      <c r="AO740" s="262">
        <v>0</v>
      </c>
      <c r="AP740" s="247"/>
      <c r="AQ740" s="263">
        <v>0</v>
      </c>
      <c r="AR740" s="264">
        <v>0</v>
      </c>
      <c r="AS740" s="264">
        <v>0</v>
      </c>
      <c r="AT740" s="264">
        <v>0</v>
      </c>
      <c r="AU740" s="264">
        <v>0</v>
      </c>
      <c r="AV740" s="264">
        <v>0</v>
      </c>
      <c r="AW740" s="264">
        <v>0</v>
      </c>
      <c r="AX740" s="264">
        <v>0</v>
      </c>
      <c r="AY740" s="264">
        <v>0</v>
      </c>
      <c r="AZ740" s="264">
        <v>0</v>
      </c>
      <c r="BA740" s="264">
        <v>0</v>
      </c>
      <c r="BB740" s="265">
        <v>0</v>
      </c>
    </row>
    <row r="741" spans="2:54" s="213" customFormat="1" ht="12.75" x14ac:dyDescent="0.2">
      <c r="B741" s="251" t="s">
        <v>1160</v>
      </c>
      <c r="C741" s="252"/>
      <c r="D741" s="253"/>
      <c r="E741" s="254" t="s">
        <v>2049</v>
      </c>
      <c r="F741" s="252"/>
      <c r="G741" s="252"/>
      <c r="H741" s="255" t="s">
        <v>2050</v>
      </c>
      <c r="I741" s="256">
        <v>39539</v>
      </c>
      <c r="J741" s="257">
        <v>10</v>
      </c>
      <c r="K741" s="258">
        <v>613.63241427247453</v>
      </c>
      <c r="L741" s="259">
        <v>0</v>
      </c>
      <c r="M741" s="259">
        <v>0</v>
      </c>
      <c r="N741" s="259">
        <v>0</v>
      </c>
      <c r="O741" s="259">
        <v>613.63241427247453</v>
      </c>
      <c r="P741" s="259">
        <v>0</v>
      </c>
      <c r="Q741" s="259">
        <v>0</v>
      </c>
      <c r="R741" s="259">
        <v>613.63241427247453</v>
      </c>
      <c r="S741" s="259">
        <v>613.63241427247453</v>
      </c>
      <c r="T741" s="260">
        <v>0</v>
      </c>
      <c r="U741" s="261">
        <v>0</v>
      </c>
      <c r="V741" s="259">
        <v>0</v>
      </c>
      <c r="W741" s="259">
        <v>0</v>
      </c>
      <c r="X741" s="259">
        <v>0</v>
      </c>
      <c r="Y741" s="259">
        <v>0</v>
      </c>
      <c r="Z741" s="259">
        <v>0</v>
      </c>
      <c r="AA741" s="259">
        <v>0</v>
      </c>
      <c r="AB741" s="259">
        <v>0</v>
      </c>
      <c r="AC741" s="259">
        <v>0</v>
      </c>
      <c r="AD741" s="259">
        <v>0</v>
      </c>
      <c r="AE741" s="262">
        <v>0</v>
      </c>
      <c r="AF741" s="258">
        <v>613.63241427247453</v>
      </c>
      <c r="AG741" s="259">
        <v>0</v>
      </c>
      <c r="AH741" s="259">
        <v>0</v>
      </c>
      <c r="AI741" s="259">
        <v>0</v>
      </c>
      <c r="AJ741" s="259">
        <v>613.63241427247453</v>
      </c>
      <c r="AK741" s="259">
        <v>0</v>
      </c>
      <c r="AL741" s="259">
        <v>0</v>
      </c>
      <c r="AM741" s="259">
        <v>613.63241427247453</v>
      </c>
      <c r="AN741" s="259">
        <v>613.63241427247453</v>
      </c>
      <c r="AO741" s="262">
        <v>0</v>
      </c>
      <c r="AP741" s="247"/>
      <c r="AQ741" s="263">
        <v>0</v>
      </c>
      <c r="AR741" s="264">
        <v>0</v>
      </c>
      <c r="AS741" s="264">
        <v>0</v>
      </c>
      <c r="AT741" s="264">
        <v>0</v>
      </c>
      <c r="AU741" s="264">
        <v>0</v>
      </c>
      <c r="AV741" s="264">
        <v>0</v>
      </c>
      <c r="AW741" s="264">
        <v>0</v>
      </c>
      <c r="AX741" s="264">
        <v>0</v>
      </c>
      <c r="AY741" s="264">
        <v>0</v>
      </c>
      <c r="AZ741" s="264">
        <v>0</v>
      </c>
      <c r="BA741" s="264">
        <v>0</v>
      </c>
      <c r="BB741" s="265">
        <v>0</v>
      </c>
    </row>
    <row r="742" spans="2:54" s="213" customFormat="1" ht="12.75" x14ac:dyDescent="0.2">
      <c r="B742" s="251" t="s">
        <v>2051</v>
      </c>
      <c r="C742" s="252"/>
      <c r="D742" s="253"/>
      <c r="E742" s="254" t="s">
        <v>2052</v>
      </c>
      <c r="F742" s="252"/>
      <c r="G742" s="252"/>
      <c r="H742" s="255" t="s">
        <v>2053</v>
      </c>
      <c r="I742" s="256">
        <v>39689</v>
      </c>
      <c r="J742" s="257">
        <v>16</v>
      </c>
      <c r="K742" s="258">
        <v>6701.8072289156626</v>
      </c>
      <c r="L742" s="259">
        <v>6701.8072289156626</v>
      </c>
      <c r="M742" s="259">
        <v>0</v>
      </c>
      <c r="N742" s="259">
        <v>0</v>
      </c>
      <c r="O742" s="259">
        <v>0</v>
      </c>
      <c r="P742" s="259">
        <v>0</v>
      </c>
      <c r="Q742" s="259">
        <v>0</v>
      </c>
      <c r="R742" s="259">
        <v>0</v>
      </c>
      <c r="S742" s="259">
        <v>0</v>
      </c>
      <c r="T742" s="260">
        <v>0</v>
      </c>
      <c r="U742" s="261">
        <v>0</v>
      </c>
      <c r="V742" s="259">
        <v>0</v>
      </c>
      <c r="W742" s="259">
        <v>0</v>
      </c>
      <c r="X742" s="259">
        <v>0</v>
      </c>
      <c r="Y742" s="259">
        <v>0</v>
      </c>
      <c r="Z742" s="259">
        <v>0</v>
      </c>
      <c r="AA742" s="259">
        <v>0</v>
      </c>
      <c r="AB742" s="259">
        <v>0</v>
      </c>
      <c r="AC742" s="259">
        <v>0</v>
      </c>
      <c r="AD742" s="259">
        <v>0</v>
      </c>
      <c r="AE742" s="262">
        <v>0</v>
      </c>
      <c r="AF742" s="258">
        <v>6701.8072289156626</v>
      </c>
      <c r="AG742" s="259">
        <v>6701.8072289156626</v>
      </c>
      <c r="AH742" s="259">
        <v>0</v>
      </c>
      <c r="AI742" s="259">
        <v>0</v>
      </c>
      <c r="AJ742" s="259">
        <v>0</v>
      </c>
      <c r="AK742" s="259">
        <v>0</v>
      </c>
      <c r="AL742" s="259">
        <v>0</v>
      </c>
      <c r="AM742" s="259">
        <v>0</v>
      </c>
      <c r="AN742" s="259">
        <v>0</v>
      </c>
      <c r="AO742" s="262">
        <v>0</v>
      </c>
      <c r="AP742" s="247"/>
      <c r="AQ742" s="263">
        <v>0</v>
      </c>
      <c r="AR742" s="264">
        <v>0</v>
      </c>
      <c r="AS742" s="264">
        <v>0</v>
      </c>
      <c r="AT742" s="264">
        <v>0</v>
      </c>
      <c r="AU742" s="264">
        <v>0</v>
      </c>
      <c r="AV742" s="264">
        <v>0</v>
      </c>
      <c r="AW742" s="264">
        <v>0</v>
      </c>
      <c r="AX742" s="264">
        <v>0</v>
      </c>
      <c r="AY742" s="264">
        <v>0</v>
      </c>
      <c r="AZ742" s="264">
        <v>0</v>
      </c>
      <c r="BA742" s="264">
        <v>0</v>
      </c>
      <c r="BB742" s="265">
        <v>0</v>
      </c>
    </row>
    <row r="743" spans="2:54" s="213" customFormat="1" ht="12.75" x14ac:dyDescent="0.2">
      <c r="B743" s="251" t="s">
        <v>1160</v>
      </c>
      <c r="C743" s="252"/>
      <c r="D743" s="253"/>
      <c r="E743" s="254" t="s">
        <v>2054</v>
      </c>
      <c r="F743" s="252"/>
      <c r="G743" s="252"/>
      <c r="H743" s="255" t="s">
        <v>2055</v>
      </c>
      <c r="I743" s="256">
        <v>39681</v>
      </c>
      <c r="J743" s="257">
        <v>10</v>
      </c>
      <c r="K743" s="258">
        <v>1484.8818350324375</v>
      </c>
      <c r="L743" s="259">
        <v>1484.8818350324375</v>
      </c>
      <c r="M743" s="259">
        <v>0</v>
      </c>
      <c r="N743" s="259">
        <v>0</v>
      </c>
      <c r="O743" s="259">
        <v>0</v>
      </c>
      <c r="P743" s="259">
        <v>0</v>
      </c>
      <c r="Q743" s="259">
        <v>0</v>
      </c>
      <c r="R743" s="259">
        <v>0</v>
      </c>
      <c r="S743" s="259">
        <v>0</v>
      </c>
      <c r="T743" s="260">
        <v>0</v>
      </c>
      <c r="U743" s="261">
        <v>0</v>
      </c>
      <c r="V743" s="259">
        <v>0</v>
      </c>
      <c r="W743" s="259">
        <v>0</v>
      </c>
      <c r="X743" s="259">
        <v>0</v>
      </c>
      <c r="Y743" s="259">
        <v>0</v>
      </c>
      <c r="Z743" s="259">
        <v>0</v>
      </c>
      <c r="AA743" s="259">
        <v>0</v>
      </c>
      <c r="AB743" s="259">
        <v>0</v>
      </c>
      <c r="AC743" s="259">
        <v>0</v>
      </c>
      <c r="AD743" s="259">
        <v>0</v>
      </c>
      <c r="AE743" s="262">
        <v>0</v>
      </c>
      <c r="AF743" s="258">
        <v>1484.8818350324375</v>
      </c>
      <c r="AG743" s="259">
        <v>1484.8818350324375</v>
      </c>
      <c r="AH743" s="259">
        <v>0</v>
      </c>
      <c r="AI743" s="259">
        <v>0</v>
      </c>
      <c r="AJ743" s="259">
        <v>0</v>
      </c>
      <c r="AK743" s="259">
        <v>0</v>
      </c>
      <c r="AL743" s="259">
        <v>0</v>
      </c>
      <c r="AM743" s="259">
        <v>0</v>
      </c>
      <c r="AN743" s="259">
        <v>0</v>
      </c>
      <c r="AO743" s="262">
        <v>0</v>
      </c>
      <c r="AP743" s="247"/>
      <c r="AQ743" s="263">
        <v>0</v>
      </c>
      <c r="AR743" s="264">
        <v>0</v>
      </c>
      <c r="AS743" s="264">
        <v>0</v>
      </c>
      <c r="AT743" s="264">
        <v>0</v>
      </c>
      <c r="AU743" s="264">
        <v>0</v>
      </c>
      <c r="AV743" s="264">
        <v>0</v>
      </c>
      <c r="AW743" s="264">
        <v>0</v>
      </c>
      <c r="AX743" s="264">
        <v>0</v>
      </c>
      <c r="AY743" s="264">
        <v>0</v>
      </c>
      <c r="AZ743" s="264">
        <v>0</v>
      </c>
      <c r="BA743" s="264">
        <v>0</v>
      </c>
      <c r="BB743" s="265">
        <v>0</v>
      </c>
    </row>
    <row r="744" spans="2:54" s="213" customFormat="1" ht="12.75" x14ac:dyDescent="0.2">
      <c r="B744" s="251" t="s">
        <v>1160</v>
      </c>
      <c r="C744" s="252"/>
      <c r="D744" s="253"/>
      <c r="E744" s="254" t="s">
        <v>2056</v>
      </c>
      <c r="F744" s="252"/>
      <c r="G744" s="252"/>
      <c r="H744" s="255" t="s">
        <v>2057</v>
      </c>
      <c r="I744" s="256">
        <v>39681</v>
      </c>
      <c r="J744" s="257">
        <v>10</v>
      </c>
      <c r="K744" s="258">
        <v>620.07645968489339</v>
      </c>
      <c r="L744" s="259">
        <v>620.07645968489339</v>
      </c>
      <c r="M744" s="259">
        <v>0</v>
      </c>
      <c r="N744" s="259">
        <v>0</v>
      </c>
      <c r="O744" s="259">
        <v>0</v>
      </c>
      <c r="P744" s="259">
        <v>0</v>
      </c>
      <c r="Q744" s="259">
        <v>0</v>
      </c>
      <c r="R744" s="259">
        <v>0</v>
      </c>
      <c r="S744" s="259">
        <v>0</v>
      </c>
      <c r="T744" s="260">
        <v>0</v>
      </c>
      <c r="U744" s="261">
        <v>0</v>
      </c>
      <c r="V744" s="259">
        <v>0</v>
      </c>
      <c r="W744" s="259">
        <v>0</v>
      </c>
      <c r="X744" s="259">
        <v>0</v>
      </c>
      <c r="Y744" s="259">
        <v>0</v>
      </c>
      <c r="Z744" s="259">
        <v>0</v>
      </c>
      <c r="AA744" s="259">
        <v>0</v>
      </c>
      <c r="AB744" s="259">
        <v>0</v>
      </c>
      <c r="AC744" s="259">
        <v>0</v>
      </c>
      <c r="AD744" s="259">
        <v>0</v>
      </c>
      <c r="AE744" s="262">
        <v>0</v>
      </c>
      <c r="AF744" s="258">
        <v>620.07645968489339</v>
      </c>
      <c r="AG744" s="259">
        <v>620.07645968489339</v>
      </c>
      <c r="AH744" s="259">
        <v>0</v>
      </c>
      <c r="AI744" s="259">
        <v>0</v>
      </c>
      <c r="AJ744" s="259">
        <v>0</v>
      </c>
      <c r="AK744" s="259">
        <v>0</v>
      </c>
      <c r="AL744" s="259">
        <v>0</v>
      </c>
      <c r="AM744" s="259">
        <v>0</v>
      </c>
      <c r="AN744" s="259">
        <v>0</v>
      </c>
      <c r="AO744" s="262">
        <v>0</v>
      </c>
      <c r="AP744" s="247"/>
      <c r="AQ744" s="263">
        <v>0</v>
      </c>
      <c r="AR744" s="264">
        <v>0</v>
      </c>
      <c r="AS744" s="264">
        <v>0</v>
      </c>
      <c r="AT744" s="264">
        <v>0</v>
      </c>
      <c r="AU744" s="264">
        <v>0</v>
      </c>
      <c r="AV744" s="264">
        <v>0</v>
      </c>
      <c r="AW744" s="264">
        <v>0</v>
      </c>
      <c r="AX744" s="264">
        <v>0</v>
      </c>
      <c r="AY744" s="264">
        <v>0</v>
      </c>
      <c r="AZ744" s="264">
        <v>0</v>
      </c>
      <c r="BA744" s="264">
        <v>0</v>
      </c>
      <c r="BB744" s="265">
        <v>0</v>
      </c>
    </row>
    <row r="745" spans="2:54" s="213" customFormat="1" ht="12.75" x14ac:dyDescent="0.2">
      <c r="B745" s="251" t="s">
        <v>1160</v>
      </c>
      <c r="C745" s="252"/>
      <c r="D745" s="253"/>
      <c r="E745" s="254" t="s">
        <v>2056</v>
      </c>
      <c r="F745" s="252"/>
      <c r="G745" s="252"/>
      <c r="H745" s="255" t="s">
        <v>2058</v>
      </c>
      <c r="I745" s="256">
        <v>39681</v>
      </c>
      <c r="J745" s="257">
        <v>10</v>
      </c>
      <c r="K745" s="258">
        <v>620.07645968489339</v>
      </c>
      <c r="L745" s="259">
        <v>620.07645968489339</v>
      </c>
      <c r="M745" s="259">
        <v>0</v>
      </c>
      <c r="N745" s="259">
        <v>0</v>
      </c>
      <c r="O745" s="259">
        <v>0</v>
      </c>
      <c r="P745" s="259">
        <v>0</v>
      </c>
      <c r="Q745" s="259">
        <v>0</v>
      </c>
      <c r="R745" s="259">
        <v>0</v>
      </c>
      <c r="S745" s="259">
        <v>0</v>
      </c>
      <c r="T745" s="260">
        <v>0</v>
      </c>
      <c r="U745" s="261">
        <v>0</v>
      </c>
      <c r="V745" s="259">
        <v>0</v>
      </c>
      <c r="W745" s="259">
        <v>0</v>
      </c>
      <c r="X745" s="259">
        <v>0</v>
      </c>
      <c r="Y745" s="259">
        <v>0</v>
      </c>
      <c r="Z745" s="259">
        <v>0</v>
      </c>
      <c r="AA745" s="259">
        <v>0</v>
      </c>
      <c r="AB745" s="259">
        <v>0</v>
      </c>
      <c r="AC745" s="259">
        <v>0</v>
      </c>
      <c r="AD745" s="259">
        <v>0</v>
      </c>
      <c r="AE745" s="262">
        <v>0</v>
      </c>
      <c r="AF745" s="258">
        <v>620.07645968489339</v>
      </c>
      <c r="AG745" s="259">
        <v>620.07645968489339</v>
      </c>
      <c r="AH745" s="259">
        <v>0</v>
      </c>
      <c r="AI745" s="259">
        <v>0</v>
      </c>
      <c r="AJ745" s="259">
        <v>0</v>
      </c>
      <c r="AK745" s="259">
        <v>0</v>
      </c>
      <c r="AL745" s="259">
        <v>0</v>
      </c>
      <c r="AM745" s="259">
        <v>0</v>
      </c>
      <c r="AN745" s="259">
        <v>0</v>
      </c>
      <c r="AO745" s="262">
        <v>0</v>
      </c>
      <c r="AP745" s="247"/>
      <c r="AQ745" s="263">
        <v>0</v>
      </c>
      <c r="AR745" s="264">
        <v>0</v>
      </c>
      <c r="AS745" s="264">
        <v>0</v>
      </c>
      <c r="AT745" s="264">
        <v>0</v>
      </c>
      <c r="AU745" s="264">
        <v>0</v>
      </c>
      <c r="AV745" s="264">
        <v>0</v>
      </c>
      <c r="AW745" s="264">
        <v>0</v>
      </c>
      <c r="AX745" s="264">
        <v>0</v>
      </c>
      <c r="AY745" s="264">
        <v>0</v>
      </c>
      <c r="AZ745" s="264">
        <v>0</v>
      </c>
      <c r="BA745" s="264">
        <v>0</v>
      </c>
      <c r="BB745" s="265">
        <v>0</v>
      </c>
    </row>
    <row r="746" spans="2:54" s="213" customFormat="1" ht="12.75" x14ac:dyDescent="0.2">
      <c r="B746" s="251" t="s">
        <v>1160</v>
      </c>
      <c r="C746" s="252"/>
      <c r="D746" s="253"/>
      <c r="E746" s="254" t="s">
        <v>2059</v>
      </c>
      <c r="F746" s="252"/>
      <c r="G746" s="252"/>
      <c r="H746" s="255" t="s">
        <v>2060</v>
      </c>
      <c r="I746" s="256">
        <v>39681</v>
      </c>
      <c r="J746" s="257">
        <v>10</v>
      </c>
      <c r="K746" s="258">
        <v>2188.0792400370715</v>
      </c>
      <c r="L746" s="259">
        <v>2188.0792400370715</v>
      </c>
      <c r="M746" s="259">
        <v>0</v>
      </c>
      <c r="N746" s="259">
        <v>0</v>
      </c>
      <c r="O746" s="259">
        <v>0</v>
      </c>
      <c r="P746" s="259">
        <v>0</v>
      </c>
      <c r="Q746" s="259">
        <v>0</v>
      </c>
      <c r="R746" s="259">
        <v>0</v>
      </c>
      <c r="S746" s="259">
        <v>0</v>
      </c>
      <c r="T746" s="260">
        <v>0</v>
      </c>
      <c r="U746" s="261">
        <v>0</v>
      </c>
      <c r="V746" s="259">
        <v>0</v>
      </c>
      <c r="W746" s="259">
        <v>0</v>
      </c>
      <c r="X746" s="259">
        <v>0</v>
      </c>
      <c r="Y746" s="259">
        <v>0</v>
      </c>
      <c r="Z746" s="259">
        <v>0</v>
      </c>
      <c r="AA746" s="259">
        <v>0</v>
      </c>
      <c r="AB746" s="259">
        <v>0</v>
      </c>
      <c r="AC746" s="259">
        <v>0</v>
      </c>
      <c r="AD746" s="259">
        <v>0</v>
      </c>
      <c r="AE746" s="262">
        <v>0</v>
      </c>
      <c r="AF746" s="258">
        <v>2188.0792400370715</v>
      </c>
      <c r="AG746" s="259">
        <v>2188.0792400370715</v>
      </c>
      <c r="AH746" s="259">
        <v>0</v>
      </c>
      <c r="AI746" s="259">
        <v>0</v>
      </c>
      <c r="AJ746" s="259">
        <v>0</v>
      </c>
      <c r="AK746" s="259">
        <v>0</v>
      </c>
      <c r="AL746" s="259">
        <v>0</v>
      </c>
      <c r="AM746" s="259">
        <v>0</v>
      </c>
      <c r="AN746" s="259">
        <v>0</v>
      </c>
      <c r="AO746" s="262">
        <v>0</v>
      </c>
      <c r="AP746" s="247"/>
      <c r="AQ746" s="263">
        <v>0</v>
      </c>
      <c r="AR746" s="264">
        <v>0</v>
      </c>
      <c r="AS746" s="264">
        <v>0</v>
      </c>
      <c r="AT746" s="264">
        <v>0</v>
      </c>
      <c r="AU746" s="264">
        <v>0</v>
      </c>
      <c r="AV746" s="264">
        <v>0</v>
      </c>
      <c r="AW746" s="264">
        <v>0</v>
      </c>
      <c r="AX746" s="264">
        <v>0</v>
      </c>
      <c r="AY746" s="264">
        <v>0</v>
      </c>
      <c r="AZ746" s="264">
        <v>0</v>
      </c>
      <c r="BA746" s="264">
        <v>0</v>
      </c>
      <c r="BB746" s="265">
        <v>0</v>
      </c>
    </row>
    <row r="747" spans="2:54" s="213" customFormat="1" ht="12.75" x14ac:dyDescent="0.2">
      <c r="B747" s="251" t="s">
        <v>1160</v>
      </c>
      <c r="C747" s="252"/>
      <c r="D747" s="253"/>
      <c r="E747" s="254" t="s">
        <v>2061</v>
      </c>
      <c r="F747" s="252"/>
      <c r="G747" s="252"/>
      <c r="H747" s="255" t="s">
        <v>2062</v>
      </c>
      <c r="I747" s="256">
        <v>39681</v>
      </c>
      <c r="J747" s="257">
        <v>10</v>
      </c>
      <c r="K747" s="258">
        <v>886.23725671918442</v>
      </c>
      <c r="L747" s="259">
        <v>886.23725671918442</v>
      </c>
      <c r="M747" s="259">
        <v>0</v>
      </c>
      <c r="N747" s="259">
        <v>0</v>
      </c>
      <c r="O747" s="259">
        <v>0</v>
      </c>
      <c r="P747" s="259">
        <v>0</v>
      </c>
      <c r="Q747" s="259">
        <v>0</v>
      </c>
      <c r="R747" s="259">
        <v>0</v>
      </c>
      <c r="S747" s="259">
        <v>0</v>
      </c>
      <c r="T747" s="260">
        <v>0</v>
      </c>
      <c r="U747" s="261">
        <v>0</v>
      </c>
      <c r="V747" s="259">
        <v>0</v>
      </c>
      <c r="W747" s="259">
        <v>0</v>
      </c>
      <c r="X747" s="259">
        <v>0</v>
      </c>
      <c r="Y747" s="259">
        <v>0</v>
      </c>
      <c r="Z747" s="259">
        <v>0</v>
      </c>
      <c r="AA747" s="259">
        <v>0</v>
      </c>
      <c r="AB747" s="259">
        <v>0</v>
      </c>
      <c r="AC747" s="259">
        <v>0</v>
      </c>
      <c r="AD747" s="259">
        <v>0</v>
      </c>
      <c r="AE747" s="262">
        <v>0</v>
      </c>
      <c r="AF747" s="258">
        <v>886.23725671918442</v>
      </c>
      <c r="AG747" s="259">
        <v>886.23725671918442</v>
      </c>
      <c r="AH747" s="259">
        <v>0</v>
      </c>
      <c r="AI747" s="259">
        <v>0</v>
      </c>
      <c r="AJ747" s="259">
        <v>0</v>
      </c>
      <c r="AK747" s="259">
        <v>0</v>
      </c>
      <c r="AL747" s="259">
        <v>0</v>
      </c>
      <c r="AM747" s="259">
        <v>0</v>
      </c>
      <c r="AN747" s="259">
        <v>0</v>
      </c>
      <c r="AO747" s="262">
        <v>0</v>
      </c>
      <c r="AP747" s="247"/>
      <c r="AQ747" s="263">
        <v>0</v>
      </c>
      <c r="AR747" s="264">
        <v>0</v>
      </c>
      <c r="AS747" s="264">
        <v>0</v>
      </c>
      <c r="AT747" s="264">
        <v>0</v>
      </c>
      <c r="AU747" s="264">
        <v>0</v>
      </c>
      <c r="AV747" s="264">
        <v>0</v>
      </c>
      <c r="AW747" s="264">
        <v>0</v>
      </c>
      <c r="AX747" s="264">
        <v>0</v>
      </c>
      <c r="AY747" s="264">
        <v>0</v>
      </c>
      <c r="AZ747" s="264">
        <v>0</v>
      </c>
      <c r="BA747" s="264">
        <v>0</v>
      </c>
      <c r="BB747" s="265">
        <v>0</v>
      </c>
    </row>
    <row r="748" spans="2:54" s="213" customFormat="1" ht="12.75" x14ac:dyDescent="0.2">
      <c r="B748" s="251" t="s">
        <v>1438</v>
      </c>
      <c r="C748" s="252"/>
      <c r="D748" s="253"/>
      <c r="E748" s="254" t="s">
        <v>2063</v>
      </c>
      <c r="F748" s="252"/>
      <c r="G748" s="252"/>
      <c r="H748" s="255" t="s">
        <v>2064</v>
      </c>
      <c r="I748" s="256">
        <v>39751</v>
      </c>
      <c r="J748" s="257">
        <v>16</v>
      </c>
      <c r="K748" s="258">
        <v>32563.354379054683</v>
      </c>
      <c r="L748" s="259">
        <v>32563.354379054683</v>
      </c>
      <c r="M748" s="259">
        <v>0</v>
      </c>
      <c r="N748" s="259">
        <v>0</v>
      </c>
      <c r="O748" s="259">
        <v>0</v>
      </c>
      <c r="P748" s="259">
        <v>0</v>
      </c>
      <c r="Q748" s="259">
        <v>0</v>
      </c>
      <c r="R748" s="259">
        <v>0</v>
      </c>
      <c r="S748" s="259">
        <v>0</v>
      </c>
      <c r="T748" s="260">
        <v>0</v>
      </c>
      <c r="U748" s="261">
        <v>0</v>
      </c>
      <c r="V748" s="259">
        <v>0</v>
      </c>
      <c r="W748" s="259">
        <v>0</v>
      </c>
      <c r="X748" s="259">
        <v>0</v>
      </c>
      <c r="Y748" s="259">
        <v>0</v>
      </c>
      <c r="Z748" s="259">
        <v>0</v>
      </c>
      <c r="AA748" s="259">
        <v>0</v>
      </c>
      <c r="AB748" s="259">
        <v>0</v>
      </c>
      <c r="AC748" s="259">
        <v>0</v>
      </c>
      <c r="AD748" s="259">
        <v>0</v>
      </c>
      <c r="AE748" s="262">
        <v>0</v>
      </c>
      <c r="AF748" s="258">
        <v>32563.354379054683</v>
      </c>
      <c r="AG748" s="259">
        <v>32563.354379054683</v>
      </c>
      <c r="AH748" s="259">
        <v>0</v>
      </c>
      <c r="AI748" s="259">
        <v>0</v>
      </c>
      <c r="AJ748" s="259">
        <v>0</v>
      </c>
      <c r="AK748" s="259">
        <v>0</v>
      </c>
      <c r="AL748" s="259">
        <v>0</v>
      </c>
      <c r="AM748" s="259">
        <v>0</v>
      </c>
      <c r="AN748" s="259">
        <v>0</v>
      </c>
      <c r="AO748" s="262">
        <v>0</v>
      </c>
      <c r="AP748" s="247"/>
      <c r="AQ748" s="263">
        <v>0</v>
      </c>
      <c r="AR748" s="264">
        <v>0</v>
      </c>
      <c r="AS748" s="264">
        <v>0</v>
      </c>
      <c r="AT748" s="264">
        <v>0</v>
      </c>
      <c r="AU748" s="264">
        <v>0</v>
      </c>
      <c r="AV748" s="264">
        <v>0</v>
      </c>
      <c r="AW748" s="264">
        <v>0</v>
      </c>
      <c r="AX748" s="264">
        <v>0</v>
      </c>
      <c r="AY748" s="264">
        <v>0</v>
      </c>
      <c r="AZ748" s="264">
        <v>0</v>
      </c>
      <c r="BA748" s="264">
        <v>0</v>
      </c>
      <c r="BB748" s="265">
        <v>0</v>
      </c>
    </row>
    <row r="749" spans="2:54" s="213" customFormat="1" ht="12.75" x14ac:dyDescent="0.2">
      <c r="B749" s="251" t="s">
        <v>1438</v>
      </c>
      <c r="C749" s="252"/>
      <c r="D749" s="253"/>
      <c r="E749" s="254" t="s">
        <v>2065</v>
      </c>
      <c r="F749" s="252"/>
      <c r="G749" s="252"/>
      <c r="H749" s="255" t="s">
        <v>2066</v>
      </c>
      <c r="I749" s="256">
        <v>39751</v>
      </c>
      <c r="J749" s="257">
        <v>16</v>
      </c>
      <c r="K749" s="258">
        <v>70932.362140871177</v>
      </c>
      <c r="L749" s="259">
        <v>70932.362140871177</v>
      </c>
      <c r="M749" s="259">
        <v>0</v>
      </c>
      <c r="N749" s="259">
        <v>0</v>
      </c>
      <c r="O749" s="259">
        <v>0</v>
      </c>
      <c r="P749" s="259">
        <v>0</v>
      </c>
      <c r="Q749" s="259">
        <v>0</v>
      </c>
      <c r="R749" s="259">
        <v>0</v>
      </c>
      <c r="S749" s="259">
        <v>0</v>
      </c>
      <c r="T749" s="260">
        <v>0</v>
      </c>
      <c r="U749" s="261">
        <v>0</v>
      </c>
      <c r="V749" s="259">
        <v>0</v>
      </c>
      <c r="W749" s="259">
        <v>0</v>
      </c>
      <c r="X749" s="259">
        <v>0</v>
      </c>
      <c r="Y749" s="259">
        <v>0</v>
      </c>
      <c r="Z749" s="259">
        <v>0</v>
      </c>
      <c r="AA749" s="259">
        <v>0</v>
      </c>
      <c r="AB749" s="259">
        <v>0</v>
      </c>
      <c r="AC749" s="259">
        <v>0</v>
      </c>
      <c r="AD749" s="259">
        <v>0</v>
      </c>
      <c r="AE749" s="262">
        <v>0</v>
      </c>
      <c r="AF749" s="258">
        <v>70932.362140871177</v>
      </c>
      <c r="AG749" s="259">
        <v>70932.362140871177</v>
      </c>
      <c r="AH749" s="259">
        <v>0</v>
      </c>
      <c r="AI749" s="259">
        <v>0</v>
      </c>
      <c r="AJ749" s="259">
        <v>0</v>
      </c>
      <c r="AK749" s="259">
        <v>0</v>
      </c>
      <c r="AL749" s="259">
        <v>0</v>
      </c>
      <c r="AM749" s="259">
        <v>0</v>
      </c>
      <c r="AN749" s="259">
        <v>0</v>
      </c>
      <c r="AO749" s="262">
        <v>0</v>
      </c>
      <c r="AP749" s="247"/>
      <c r="AQ749" s="263">
        <v>0</v>
      </c>
      <c r="AR749" s="264">
        <v>0</v>
      </c>
      <c r="AS749" s="264">
        <v>0</v>
      </c>
      <c r="AT749" s="264">
        <v>0</v>
      </c>
      <c r="AU749" s="264">
        <v>0</v>
      </c>
      <c r="AV749" s="264">
        <v>0</v>
      </c>
      <c r="AW749" s="264">
        <v>0</v>
      </c>
      <c r="AX749" s="264">
        <v>0</v>
      </c>
      <c r="AY749" s="264">
        <v>0</v>
      </c>
      <c r="AZ749" s="264">
        <v>0</v>
      </c>
      <c r="BA749" s="264">
        <v>0</v>
      </c>
      <c r="BB749" s="265">
        <v>0</v>
      </c>
    </row>
    <row r="750" spans="2:54" s="213" customFormat="1" ht="12.75" x14ac:dyDescent="0.2">
      <c r="B750" s="251" t="s">
        <v>1947</v>
      </c>
      <c r="C750" s="252"/>
      <c r="D750" s="253"/>
      <c r="E750" s="254" t="s">
        <v>2067</v>
      </c>
      <c r="F750" s="252"/>
      <c r="G750" s="252"/>
      <c r="H750" s="255" t="s">
        <v>2068</v>
      </c>
      <c r="I750" s="256">
        <v>39801</v>
      </c>
      <c r="J750" s="257">
        <v>15</v>
      </c>
      <c r="K750" s="258">
        <v>2838.2761816496759</v>
      </c>
      <c r="L750" s="259">
        <v>2838.2761816496759</v>
      </c>
      <c r="M750" s="259">
        <v>0</v>
      </c>
      <c r="N750" s="259">
        <v>0</v>
      </c>
      <c r="O750" s="259">
        <v>0</v>
      </c>
      <c r="P750" s="259">
        <v>0</v>
      </c>
      <c r="Q750" s="259">
        <v>0</v>
      </c>
      <c r="R750" s="259">
        <v>0</v>
      </c>
      <c r="S750" s="259">
        <v>0</v>
      </c>
      <c r="T750" s="260">
        <v>0</v>
      </c>
      <c r="U750" s="261">
        <v>0</v>
      </c>
      <c r="V750" s="259">
        <v>0</v>
      </c>
      <c r="W750" s="259">
        <v>0</v>
      </c>
      <c r="X750" s="259">
        <v>0</v>
      </c>
      <c r="Y750" s="259">
        <v>0</v>
      </c>
      <c r="Z750" s="259">
        <v>0</v>
      </c>
      <c r="AA750" s="259">
        <v>0</v>
      </c>
      <c r="AB750" s="259">
        <v>0</v>
      </c>
      <c r="AC750" s="259">
        <v>0</v>
      </c>
      <c r="AD750" s="259">
        <v>0</v>
      </c>
      <c r="AE750" s="262">
        <v>0</v>
      </c>
      <c r="AF750" s="258">
        <v>2838.2761816496759</v>
      </c>
      <c r="AG750" s="259">
        <v>2838.2761816496759</v>
      </c>
      <c r="AH750" s="259">
        <v>0</v>
      </c>
      <c r="AI750" s="259">
        <v>0</v>
      </c>
      <c r="AJ750" s="259">
        <v>0</v>
      </c>
      <c r="AK750" s="259">
        <v>0</v>
      </c>
      <c r="AL750" s="259">
        <v>0</v>
      </c>
      <c r="AM750" s="259">
        <v>0</v>
      </c>
      <c r="AN750" s="259">
        <v>0</v>
      </c>
      <c r="AO750" s="262">
        <v>0</v>
      </c>
      <c r="AP750" s="247"/>
      <c r="AQ750" s="263">
        <v>0</v>
      </c>
      <c r="AR750" s="264">
        <v>0</v>
      </c>
      <c r="AS750" s="264">
        <v>0</v>
      </c>
      <c r="AT750" s="264">
        <v>0</v>
      </c>
      <c r="AU750" s="264">
        <v>0</v>
      </c>
      <c r="AV750" s="264">
        <v>0</v>
      </c>
      <c r="AW750" s="264">
        <v>0</v>
      </c>
      <c r="AX750" s="264">
        <v>0</v>
      </c>
      <c r="AY750" s="264">
        <v>0</v>
      </c>
      <c r="AZ750" s="264">
        <v>0</v>
      </c>
      <c r="BA750" s="264">
        <v>0</v>
      </c>
      <c r="BB750" s="265">
        <v>0</v>
      </c>
    </row>
    <row r="751" spans="2:54" s="213" customFormat="1" ht="12.75" x14ac:dyDescent="0.2">
      <c r="B751" s="251" t="s">
        <v>718</v>
      </c>
      <c r="C751" s="252"/>
      <c r="D751" s="253"/>
      <c r="E751" s="254" t="s">
        <v>2069</v>
      </c>
      <c r="F751" s="252"/>
      <c r="G751" s="252"/>
      <c r="H751" s="255" t="s">
        <v>2070</v>
      </c>
      <c r="I751" s="256">
        <v>39840</v>
      </c>
      <c r="J751" s="257">
        <v>10</v>
      </c>
      <c r="K751" s="258">
        <v>1118.6573215940687</v>
      </c>
      <c r="L751" s="259">
        <v>0</v>
      </c>
      <c r="M751" s="259">
        <v>0</v>
      </c>
      <c r="N751" s="259">
        <v>0</v>
      </c>
      <c r="O751" s="259">
        <v>1118.6573215940687</v>
      </c>
      <c r="P751" s="259">
        <v>0</v>
      </c>
      <c r="Q751" s="259">
        <v>0</v>
      </c>
      <c r="R751" s="259">
        <v>1118.6573215940687</v>
      </c>
      <c r="S751" s="259">
        <v>1015.9573389712699</v>
      </c>
      <c r="T751" s="260">
        <v>102.69998262279876</v>
      </c>
      <c r="U751" s="261">
        <v>0</v>
      </c>
      <c r="V751" s="259">
        <v>0</v>
      </c>
      <c r="W751" s="259">
        <v>0</v>
      </c>
      <c r="X751" s="259">
        <v>0</v>
      </c>
      <c r="Y751" s="259">
        <v>0</v>
      </c>
      <c r="Z751" s="259">
        <v>0</v>
      </c>
      <c r="AA751" s="259">
        <v>0</v>
      </c>
      <c r="AB751" s="259">
        <v>0</v>
      </c>
      <c r="AC751" s="259">
        <v>111.86573215940686</v>
      </c>
      <c r="AD751" s="259">
        <v>-111.86573215940686</v>
      </c>
      <c r="AE751" s="262">
        <v>111.86573215940686</v>
      </c>
      <c r="AF751" s="258">
        <v>1118.6573215940687</v>
      </c>
      <c r="AG751" s="259">
        <v>0</v>
      </c>
      <c r="AH751" s="259">
        <v>0</v>
      </c>
      <c r="AI751" s="259">
        <v>0</v>
      </c>
      <c r="AJ751" s="259">
        <v>1118.6573215940687</v>
      </c>
      <c r="AK751" s="259">
        <v>0</v>
      </c>
      <c r="AL751" s="259">
        <v>0</v>
      </c>
      <c r="AM751" s="259">
        <v>1118.6573215940687</v>
      </c>
      <c r="AN751" s="259">
        <v>904.09160681186302</v>
      </c>
      <c r="AO751" s="262">
        <v>214.56571478220565</v>
      </c>
      <c r="AP751" s="247"/>
      <c r="AQ751" s="263">
        <v>0</v>
      </c>
      <c r="AR751" s="264">
        <v>0</v>
      </c>
      <c r="AS751" s="264">
        <v>0</v>
      </c>
      <c r="AT751" s="264">
        <v>0</v>
      </c>
      <c r="AU751" s="264">
        <v>0</v>
      </c>
      <c r="AV751" s="264">
        <v>0</v>
      </c>
      <c r="AW751" s="264">
        <v>0</v>
      </c>
      <c r="AX751" s="264">
        <v>0</v>
      </c>
      <c r="AY751" s="264">
        <v>0</v>
      </c>
      <c r="AZ751" s="264">
        <v>0</v>
      </c>
      <c r="BA751" s="264">
        <v>214.56571478005998</v>
      </c>
      <c r="BB751" s="265">
        <v>0</v>
      </c>
    </row>
    <row r="752" spans="2:54" s="213" customFormat="1" ht="12.75" x14ac:dyDescent="0.2">
      <c r="B752" s="251" t="s">
        <v>1865</v>
      </c>
      <c r="C752" s="252"/>
      <c r="D752" s="253"/>
      <c r="E752" s="254" t="s">
        <v>2071</v>
      </c>
      <c r="F752" s="252"/>
      <c r="G752" s="252"/>
      <c r="H752" s="255" t="s">
        <v>2072</v>
      </c>
      <c r="I752" s="256">
        <v>40120</v>
      </c>
      <c r="J752" s="257">
        <v>7</v>
      </c>
      <c r="K752" s="258">
        <v>839.89805375347544</v>
      </c>
      <c r="L752" s="259">
        <v>839.89805375347544</v>
      </c>
      <c r="M752" s="259">
        <v>0</v>
      </c>
      <c r="N752" s="259">
        <v>0</v>
      </c>
      <c r="O752" s="259">
        <v>0</v>
      </c>
      <c r="P752" s="259">
        <v>0</v>
      </c>
      <c r="Q752" s="259">
        <v>0</v>
      </c>
      <c r="R752" s="259">
        <v>0</v>
      </c>
      <c r="S752" s="259">
        <v>0</v>
      </c>
      <c r="T752" s="260">
        <v>0</v>
      </c>
      <c r="U752" s="261">
        <v>0</v>
      </c>
      <c r="V752" s="259">
        <v>0</v>
      </c>
      <c r="W752" s="259">
        <v>0</v>
      </c>
      <c r="X752" s="259">
        <v>0</v>
      </c>
      <c r="Y752" s="259">
        <v>0</v>
      </c>
      <c r="Z752" s="259">
        <v>0</v>
      </c>
      <c r="AA752" s="259">
        <v>0</v>
      </c>
      <c r="AB752" s="259">
        <v>0</v>
      </c>
      <c r="AC752" s="259">
        <v>0</v>
      </c>
      <c r="AD752" s="259">
        <v>0</v>
      </c>
      <c r="AE752" s="262">
        <v>0</v>
      </c>
      <c r="AF752" s="258">
        <v>839.89805375347544</v>
      </c>
      <c r="AG752" s="259">
        <v>839.89805375347544</v>
      </c>
      <c r="AH752" s="259">
        <v>0</v>
      </c>
      <c r="AI752" s="259">
        <v>0</v>
      </c>
      <c r="AJ752" s="259">
        <v>0</v>
      </c>
      <c r="AK752" s="259">
        <v>0</v>
      </c>
      <c r="AL752" s="259">
        <v>0</v>
      </c>
      <c r="AM752" s="259">
        <v>0</v>
      </c>
      <c r="AN752" s="259">
        <v>0</v>
      </c>
      <c r="AO752" s="262">
        <v>0</v>
      </c>
      <c r="AP752" s="247"/>
      <c r="AQ752" s="263">
        <v>0</v>
      </c>
      <c r="AR752" s="264">
        <v>0</v>
      </c>
      <c r="AS752" s="264">
        <v>0</v>
      </c>
      <c r="AT752" s="264">
        <v>0</v>
      </c>
      <c r="AU752" s="264">
        <v>0</v>
      </c>
      <c r="AV752" s="264">
        <v>0</v>
      </c>
      <c r="AW752" s="264">
        <v>0</v>
      </c>
      <c r="AX752" s="264">
        <v>0</v>
      </c>
      <c r="AY752" s="264">
        <v>0</v>
      </c>
      <c r="AZ752" s="264">
        <v>0</v>
      </c>
      <c r="BA752" s="264">
        <v>0</v>
      </c>
      <c r="BB752" s="265">
        <v>0</v>
      </c>
    </row>
    <row r="753" spans="2:54" s="213" customFormat="1" ht="12.75" x14ac:dyDescent="0.2">
      <c r="B753" s="251" t="s">
        <v>1865</v>
      </c>
      <c r="C753" s="252"/>
      <c r="D753" s="253"/>
      <c r="E753" s="254" t="s">
        <v>2073</v>
      </c>
      <c r="F753" s="252"/>
      <c r="G753" s="252"/>
      <c r="H753" s="255" t="s">
        <v>2074</v>
      </c>
      <c r="I753" s="256">
        <v>40120</v>
      </c>
      <c r="J753" s="257">
        <v>7</v>
      </c>
      <c r="K753" s="258">
        <v>767.49304911955517</v>
      </c>
      <c r="L753" s="259">
        <v>767.49304911955517</v>
      </c>
      <c r="M753" s="259">
        <v>0</v>
      </c>
      <c r="N753" s="259">
        <v>0</v>
      </c>
      <c r="O753" s="259">
        <v>0</v>
      </c>
      <c r="P753" s="259">
        <v>0</v>
      </c>
      <c r="Q753" s="259">
        <v>0</v>
      </c>
      <c r="R753" s="259">
        <v>0</v>
      </c>
      <c r="S753" s="259">
        <v>0</v>
      </c>
      <c r="T753" s="260">
        <v>0</v>
      </c>
      <c r="U753" s="261">
        <v>0</v>
      </c>
      <c r="V753" s="259">
        <v>0</v>
      </c>
      <c r="W753" s="259">
        <v>0</v>
      </c>
      <c r="X753" s="259">
        <v>0</v>
      </c>
      <c r="Y753" s="259">
        <v>0</v>
      </c>
      <c r="Z753" s="259">
        <v>0</v>
      </c>
      <c r="AA753" s="259">
        <v>0</v>
      </c>
      <c r="AB753" s="259">
        <v>0</v>
      </c>
      <c r="AC753" s="259">
        <v>0</v>
      </c>
      <c r="AD753" s="259">
        <v>0</v>
      </c>
      <c r="AE753" s="262">
        <v>0</v>
      </c>
      <c r="AF753" s="258">
        <v>767.49304911955517</v>
      </c>
      <c r="AG753" s="259">
        <v>767.49304911955517</v>
      </c>
      <c r="AH753" s="259">
        <v>0</v>
      </c>
      <c r="AI753" s="259">
        <v>0</v>
      </c>
      <c r="AJ753" s="259">
        <v>0</v>
      </c>
      <c r="AK753" s="259">
        <v>0</v>
      </c>
      <c r="AL753" s="259">
        <v>0</v>
      </c>
      <c r="AM753" s="259">
        <v>0</v>
      </c>
      <c r="AN753" s="259">
        <v>0</v>
      </c>
      <c r="AO753" s="262">
        <v>0</v>
      </c>
      <c r="AP753" s="247"/>
      <c r="AQ753" s="263">
        <v>0</v>
      </c>
      <c r="AR753" s="264">
        <v>0</v>
      </c>
      <c r="AS753" s="264">
        <v>0</v>
      </c>
      <c r="AT753" s="264">
        <v>0</v>
      </c>
      <c r="AU753" s="264">
        <v>0</v>
      </c>
      <c r="AV753" s="264">
        <v>0</v>
      </c>
      <c r="AW753" s="264">
        <v>0</v>
      </c>
      <c r="AX753" s="264">
        <v>0</v>
      </c>
      <c r="AY753" s="264">
        <v>0</v>
      </c>
      <c r="AZ753" s="264">
        <v>0</v>
      </c>
      <c r="BA753" s="264">
        <v>0</v>
      </c>
      <c r="BB753" s="265">
        <v>0</v>
      </c>
    </row>
    <row r="754" spans="2:54" s="213" customFormat="1" ht="12.75" x14ac:dyDescent="0.2">
      <c r="B754" s="251" t="s">
        <v>1865</v>
      </c>
      <c r="C754" s="252"/>
      <c r="D754" s="253"/>
      <c r="E754" s="254" t="s">
        <v>2073</v>
      </c>
      <c r="F754" s="252"/>
      <c r="G754" s="252"/>
      <c r="H754" s="255" t="s">
        <v>2075</v>
      </c>
      <c r="I754" s="256">
        <v>40120</v>
      </c>
      <c r="J754" s="257">
        <v>7</v>
      </c>
      <c r="K754" s="258">
        <v>767.49304911955517</v>
      </c>
      <c r="L754" s="259">
        <v>767.49304911955517</v>
      </c>
      <c r="M754" s="259">
        <v>0</v>
      </c>
      <c r="N754" s="259">
        <v>0</v>
      </c>
      <c r="O754" s="259">
        <v>0</v>
      </c>
      <c r="P754" s="259">
        <v>0</v>
      </c>
      <c r="Q754" s="259">
        <v>0</v>
      </c>
      <c r="R754" s="259">
        <v>0</v>
      </c>
      <c r="S754" s="259">
        <v>0</v>
      </c>
      <c r="T754" s="260">
        <v>0</v>
      </c>
      <c r="U754" s="261">
        <v>0</v>
      </c>
      <c r="V754" s="259">
        <v>0</v>
      </c>
      <c r="W754" s="259">
        <v>0</v>
      </c>
      <c r="X754" s="259">
        <v>0</v>
      </c>
      <c r="Y754" s="259">
        <v>0</v>
      </c>
      <c r="Z754" s="259">
        <v>0</v>
      </c>
      <c r="AA754" s="259">
        <v>0</v>
      </c>
      <c r="AB754" s="259">
        <v>0</v>
      </c>
      <c r="AC754" s="259">
        <v>0</v>
      </c>
      <c r="AD754" s="259">
        <v>0</v>
      </c>
      <c r="AE754" s="262">
        <v>0</v>
      </c>
      <c r="AF754" s="258">
        <v>767.49304911955517</v>
      </c>
      <c r="AG754" s="259">
        <v>767.49304911955517</v>
      </c>
      <c r="AH754" s="259">
        <v>0</v>
      </c>
      <c r="AI754" s="259">
        <v>0</v>
      </c>
      <c r="AJ754" s="259">
        <v>0</v>
      </c>
      <c r="AK754" s="259">
        <v>0</v>
      </c>
      <c r="AL754" s="259">
        <v>0</v>
      </c>
      <c r="AM754" s="259">
        <v>0</v>
      </c>
      <c r="AN754" s="259">
        <v>0</v>
      </c>
      <c r="AO754" s="262">
        <v>0</v>
      </c>
      <c r="AP754" s="247"/>
      <c r="AQ754" s="263">
        <v>0</v>
      </c>
      <c r="AR754" s="264">
        <v>0</v>
      </c>
      <c r="AS754" s="264">
        <v>0</v>
      </c>
      <c r="AT754" s="264">
        <v>0</v>
      </c>
      <c r="AU754" s="264">
        <v>0</v>
      </c>
      <c r="AV754" s="264">
        <v>0</v>
      </c>
      <c r="AW754" s="264">
        <v>0</v>
      </c>
      <c r="AX754" s="264">
        <v>0</v>
      </c>
      <c r="AY754" s="264">
        <v>0</v>
      </c>
      <c r="AZ754" s="264">
        <v>0</v>
      </c>
      <c r="BA754" s="264">
        <v>0</v>
      </c>
      <c r="BB754" s="265">
        <v>0</v>
      </c>
    </row>
    <row r="755" spans="2:54" s="213" customFormat="1" ht="12.75" x14ac:dyDescent="0.2">
      <c r="B755" s="251" t="s">
        <v>1865</v>
      </c>
      <c r="C755" s="252"/>
      <c r="D755" s="253"/>
      <c r="E755" s="254" t="s">
        <v>2073</v>
      </c>
      <c r="F755" s="252"/>
      <c r="G755" s="252"/>
      <c r="H755" s="255" t="s">
        <v>2076</v>
      </c>
      <c r="I755" s="256">
        <v>40120</v>
      </c>
      <c r="J755" s="257">
        <v>7</v>
      </c>
      <c r="K755" s="258">
        <v>767.49304911955517</v>
      </c>
      <c r="L755" s="259">
        <v>767.49304911955517</v>
      </c>
      <c r="M755" s="259">
        <v>0</v>
      </c>
      <c r="N755" s="259">
        <v>0</v>
      </c>
      <c r="O755" s="259">
        <v>0</v>
      </c>
      <c r="P755" s="259">
        <v>0</v>
      </c>
      <c r="Q755" s="259">
        <v>0</v>
      </c>
      <c r="R755" s="259">
        <v>0</v>
      </c>
      <c r="S755" s="259">
        <v>0</v>
      </c>
      <c r="T755" s="260">
        <v>0</v>
      </c>
      <c r="U755" s="261">
        <v>0</v>
      </c>
      <c r="V755" s="259">
        <v>0</v>
      </c>
      <c r="W755" s="259">
        <v>0</v>
      </c>
      <c r="X755" s="259">
        <v>0</v>
      </c>
      <c r="Y755" s="259">
        <v>0</v>
      </c>
      <c r="Z755" s="259">
        <v>0</v>
      </c>
      <c r="AA755" s="259">
        <v>0</v>
      </c>
      <c r="AB755" s="259">
        <v>0</v>
      </c>
      <c r="AC755" s="259">
        <v>0</v>
      </c>
      <c r="AD755" s="259">
        <v>0</v>
      </c>
      <c r="AE755" s="262">
        <v>0</v>
      </c>
      <c r="AF755" s="258">
        <v>767.49304911955517</v>
      </c>
      <c r="AG755" s="259">
        <v>767.49304911955517</v>
      </c>
      <c r="AH755" s="259">
        <v>0</v>
      </c>
      <c r="AI755" s="259">
        <v>0</v>
      </c>
      <c r="AJ755" s="259">
        <v>0</v>
      </c>
      <c r="AK755" s="259">
        <v>0</v>
      </c>
      <c r="AL755" s="259">
        <v>0</v>
      </c>
      <c r="AM755" s="259">
        <v>0</v>
      </c>
      <c r="AN755" s="259">
        <v>0</v>
      </c>
      <c r="AO755" s="262">
        <v>0</v>
      </c>
      <c r="AP755" s="247"/>
      <c r="AQ755" s="263">
        <v>0</v>
      </c>
      <c r="AR755" s="264">
        <v>0</v>
      </c>
      <c r="AS755" s="264">
        <v>0</v>
      </c>
      <c r="AT755" s="264">
        <v>0</v>
      </c>
      <c r="AU755" s="264">
        <v>0</v>
      </c>
      <c r="AV755" s="264">
        <v>0</v>
      </c>
      <c r="AW755" s="264">
        <v>0</v>
      </c>
      <c r="AX755" s="264">
        <v>0</v>
      </c>
      <c r="AY755" s="264">
        <v>0</v>
      </c>
      <c r="AZ755" s="264">
        <v>0</v>
      </c>
      <c r="BA755" s="264">
        <v>0</v>
      </c>
      <c r="BB755" s="265">
        <v>0</v>
      </c>
    </row>
    <row r="756" spans="2:54" s="213" customFormat="1" ht="12.75" x14ac:dyDescent="0.2">
      <c r="B756" s="251" t="s">
        <v>1865</v>
      </c>
      <c r="C756" s="252"/>
      <c r="D756" s="253"/>
      <c r="E756" s="254" t="s">
        <v>2073</v>
      </c>
      <c r="F756" s="252"/>
      <c r="G756" s="252"/>
      <c r="H756" s="255" t="s">
        <v>2077</v>
      </c>
      <c r="I756" s="256">
        <v>40120</v>
      </c>
      <c r="J756" s="257">
        <v>7</v>
      </c>
      <c r="K756" s="258">
        <v>767.49304911955517</v>
      </c>
      <c r="L756" s="259">
        <v>767.49304911955517</v>
      </c>
      <c r="M756" s="259">
        <v>0</v>
      </c>
      <c r="N756" s="259">
        <v>0</v>
      </c>
      <c r="O756" s="259">
        <v>0</v>
      </c>
      <c r="P756" s="259">
        <v>0</v>
      </c>
      <c r="Q756" s="259">
        <v>0</v>
      </c>
      <c r="R756" s="259">
        <v>0</v>
      </c>
      <c r="S756" s="259">
        <v>0</v>
      </c>
      <c r="T756" s="260">
        <v>0</v>
      </c>
      <c r="U756" s="261">
        <v>0</v>
      </c>
      <c r="V756" s="259">
        <v>0</v>
      </c>
      <c r="W756" s="259">
        <v>0</v>
      </c>
      <c r="X756" s="259">
        <v>0</v>
      </c>
      <c r="Y756" s="259">
        <v>0</v>
      </c>
      <c r="Z756" s="259">
        <v>0</v>
      </c>
      <c r="AA756" s="259">
        <v>0</v>
      </c>
      <c r="AB756" s="259">
        <v>0</v>
      </c>
      <c r="AC756" s="259">
        <v>0</v>
      </c>
      <c r="AD756" s="259">
        <v>0</v>
      </c>
      <c r="AE756" s="262">
        <v>0</v>
      </c>
      <c r="AF756" s="258">
        <v>767.49304911955517</v>
      </c>
      <c r="AG756" s="259">
        <v>767.49304911955517</v>
      </c>
      <c r="AH756" s="259">
        <v>0</v>
      </c>
      <c r="AI756" s="259">
        <v>0</v>
      </c>
      <c r="AJ756" s="259">
        <v>0</v>
      </c>
      <c r="AK756" s="259">
        <v>0</v>
      </c>
      <c r="AL756" s="259">
        <v>0</v>
      </c>
      <c r="AM756" s="259">
        <v>0</v>
      </c>
      <c r="AN756" s="259">
        <v>0</v>
      </c>
      <c r="AO756" s="262">
        <v>0</v>
      </c>
      <c r="AP756" s="247"/>
      <c r="AQ756" s="263">
        <v>0</v>
      </c>
      <c r="AR756" s="264">
        <v>0</v>
      </c>
      <c r="AS756" s="264">
        <v>0</v>
      </c>
      <c r="AT756" s="264">
        <v>0</v>
      </c>
      <c r="AU756" s="264">
        <v>0</v>
      </c>
      <c r="AV756" s="264">
        <v>0</v>
      </c>
      <c r="AW756" s="264">
        <v>0</v>
      </c>
      <c r="AX756" s="264">
        <v>0</v>
      </c>
      <c r="AY756" s="264">
        <v>0</v>
      </c>
      <c r="AZ756" s="264">
        <v>0</v>
      </c>
      <c r="BA756" s="264">
        <v>0</v>
      </c>
      <c r="BB756" s="265">
        <v>0</v>
      </c>
    </row>
    <row r="757" spans="2:54" s="213" customFormat="1" ht="12.75" x14ac:dyDescent="0.2">
      <c r="B757" s="251" t="s">
        <v>1865</v>
      </c>
      <c r="C757" s="252"/>
      <c r="D757" s="253"/>
      <c r="E757" s="254" t="s">
        <v>2073</v>
      </c>
      <c r="F757" s="252"/>
      <c r="G757" s="252"/>
      <c r="H757" s="255" t="s">
        <v>2078</v>
      </c>
      <c r="I757" s="256">
        <v>40120</v>
      </c>
      <c r="J757" s="257">
        <v>7</v>
      </c>
      <c r="K757" s="258">
        <v>767.49304911955517</v>
      </c>
      <c r="L757" s="259">
        <v>767.49304911955517</v>
      </c>
      <c r="M757" s="259">
        <v>0</v>
      </c>
      <c r="N757" s="259">
        <v>0</v>
      </c>
      <c r="O757" s="259">
        <v>0</v>
      </c>
      <c r="P757" s="259">
        <v>0</v>
      </c>
      <c r="Q757" s="259">
        <v>0</v>
      </c>
      <c r="R757" s="259">
        <v>0</v>
      </c>
      <c r="S757" s="259">
        <v>0</v>
      </c>
      <c r="T757" s="260">
        <v>0</v>
      </c>
      <c r="U757" s="261">
        <v>0</v>
      </c>
      <c r="V757" s="259">
        <v>0</v>
      </c>
      <c r="W757" s="259">
        <v>0</v>
      </c>
      <c r="X757" s="259">
        <v>0</v>
      </c>
      <c r="Y757" s="259">
        <v>0</v>
      </c>
      <c r="Z757" s="259">
        <v>0</v>
      </c>
      <c r="AA757" s="259">
        <v>0</v>
      </c>
      <c r="AB757" s="259">
        <v>0</v>
      </c>
      <c r="AC757" s="259">
        <v>0</v>
      </c>
      <c r="AD757" s="259">
        <v>0</v>
      </c>
      <c r="AE757" s="262">
        <v>0</v>
      </c>
      <c r="AF757" s="258">
        <v>767.49304911955517</v>
      </c>
      <c r="AG757" s="259">
        <v>767.49304911955517</v>
      </c>
      <c r="AH757" s="259">
        <v>0</v>
      </c>
      <c r="AI757" s="259">
        <v>0</v>
      </c>
      <c r="AJ757" s="259">
        <v>0</v>
      </c>
      <c r="AK757" s="259">
        <v>0</v>
      </c>
      <c r="AL757" s="259">
        <v>0</v>
      </c>
      <c r="AM757" s="259">
        <v>0</v>
      </c>
      <c r="AN757" s="259">
        <v>0</v>
      </c>
      <c r="AO757" s="262">
        <v>0</v>
      </c>
      <c r="AP757" s="247"/>
      <c r="AQ757" s="263">
        <v>0</v>
      </c>
      <c r="AR757" s="264">
        <v>0</v>
      </c>
      <c r="AS757" s="264">
        <v>0</v>
      </c>
      <c r="AT757" s="264">
        <v>0</v>
      </c>
      <c r="AU757" s="264">
        <v>0</v>
      </c>
      <c r="AV757" s="264">
        <v>0</v>
      </c>
      <c r="AW757" s="264">
        <v>0</v>
      </c>
      <c r="AX757" s="264">
        <v>0</v>
      </c>
      <c r="AY757" s="264">
        <v>0</v>
      </c>
      <c r="AZ757" s="264">
        <v>0</v>
      </c>
      <c r="BA757" s="264">
        <v>0</v>
      </c>
      <c r="BB757" s="265">
        <v>0</v>
      </c>
    </row>
    <row r="758" spans="2:54" s="213" customFormat="1" ht="12.75" x14ac:dyDescent="0.2">
      <c r="B758" s="251" t="s">
        <v>1865</v>
      </c>
      <c r="C758" s="252"/>
      <c r="D758" s="253"/>
      <c r="E758" s="254" t="s">
        <v>2079</v>
      </c>
      <c r="F758" s="252"/>
      <c r="G758" s="252"/>
      <c r="H758" s="255" t="s">
        <v>2080</v>
      </c>
      <c r="I758" s="256">
        <v>40120</v>
      </c>
      <c r="J758" s="257">
        <v>7</v>
      </c>
      <c r="K758" s="258">
        <v>767.49304911955517</v>
      </c>
      <c r="L758" s="259">
        <v>767.49304911955517</v>
      </c>
      <c r="M758" s="259">
        <v>0</v>
      </c>
      <c r="N758" s="259">
        <v>0</v>
      </c>
      <c r="O758" s="259">
        <v>0</v>
      </c>
      <c r="P758" s="259">
        <v>0</v>
      </c>
      <c r="Q758" s="259">
        <v>0</v>
      </c>
      <c r="R758" s="259">
        <v>0</v>
      </c>
      <c r="S758" s="259">
        <v>0</v>
      </c>
      <c r="T758" s="260">
        <v>0</v>
      </c>
      <c r="U758" s="261">
        <v>0</v>
      </c>
      <c r="V758" s="259">
        <v>0</v>
      </c>
      <c r="W758" s="259">
        <v>0</v>
      </c>
      <c r="X758" s="259">
        <v>0</v>
      </c>
      <c r="Y758" s="259">
        <v>0</v>
      </c>
      <c r="Z758" s="259">
        <v>0</v>
      </c>
      <c r="AA758" s="259">
        <v>0</v>
      </c>
      <c r="AB758" s="259">
        <v>0</v>
      </c>
      <c r="AC758" s="259">
        <v>0</v>
      </c>
      <c r="AD758" s="259">
        <v>0</v>
      </c>
      <c r="AE758" s="262">
        <v>0</v>
      </c>
      <c r="AF758" s="258">
        <v>767.49304911955517</v>
      </c>
      <c r="AG758" s="259">
        <v>767.49304911955517</v>
      </c>
      <c r="AH758" s="259">
        <v>0</v>
      </c>
      <c r="AI758" s="259">
        <v>0</v>
      </c>
      <c r="AJ758" s="259">
        <v>0</v>
      </c>
      <c r="AK758" s="259">
        <v>0</v>
      </c>
      <c r="AL758" s="259">
        <v>0</v>
      </c>
      <c r="AM758" s="259">
        <v>0</v>
      </c>
      <c r="AN758" s="259">
        <v>0</v>
      </c>
      <c r="AO758" s="262">
        <v>0</v>
      </c>
      <c r="AP758" s="247"/>
      <c r="AQ758" s="263">
        <v>0</v>
      </c>
      <c r="AR758" s="264">
        <v>0</v>
      </c>
      <c r="AS758" s="264">
        <v>0</v>
      </c>
      <c r="AT758" s="264">
        <v>0</v>
      </c>
      <c r="AU758" s="264">
        <v>0</v>
      </c>
      <c r="AV758" s="264">
        <v>0</v>
      </c>
      <c r="AW758" s="264">
        <v>0</v>
      </c>
      <c r="AX758" s="264">
        <v>0</v>
      </c>
      <c r="AY758" s="264">
        <v>0</v>
      </c>
      <c r="AZ758" s="264">
        <v>0</v>
      </c>
      <c r="BA758" s="264">
        <v>0</v>
      </c>
      <c r="BB758" s="265">
        <v>0</v>
      </c>
    </row>
    <row r="759" spans="2:54" s="213" customFormat="1" ht="12.75" x14ac:dyDescent="0.2">
      <c r="B759" s="251" t="s">
        <v>1865</v>
      </c>
      <c r="C759" s="252"/>
      <c r="D759" s="253"/>
      <c r="E759" s="254" t="s">
        <v>2079</v>
      </c>
      <c r="F759" s="252"/>
      <c r="G759" s="252"/>
      <c r="H759" s="255" t="s">
        <v>2081</v>
      </c>
      <c r="I759" s="256">
        <v>40120</v>
      </c>
      <c r="J759" s="257">
        <v>7</v>
      </c>
      <c r="K759" s="258">
        <v>767.49304911955517</v>
      </c>
      <c r="L759" s="259">
        <v>767.49304911955517</v>
      </c>
      <c r="M759" s="259">
        <v>0</v>
      </c>
      <c r="N759" s="259">
        <v>0</v>
      </c>
      <c r="O759" s="259">
        <v>0</v>
      </c>
      <c r="P759" s="259">
        <v>0</v>
      </c>
      <c r="Q759" s="259">
        <v>0</v>
      </c>
      <c r="R759" s="259">
        <v>0</v>
      </c>
      <c r="S759" s="259">
        <v>0</v>
      </c>
      <c r="T759" s="260">
        <v>0</v>
      </c>
      <c r="U759" s="261">
        <v>0</v>
      </c>
      <c r="V759" s="259">
        <v>0</v>
      </c>
      <c r="W759" s="259">
        <v>0</v>
      </c>
      <c r="X759" s="259">
        <v>0</v>
      </c>
      <c r="Y759" s="259">
        <v>0</v>
      </c>
      <c r="Z759" s="259">
        <v>0</v>
      </c>
      <c r="AA759" s="259">
        <v>0</v>
      </c>
      <c r="AB759" s="259">
        <v>0</v>
      </c>
      <c r="AC759" s="259">
        <v>0</v>
      </c>
      <c r="AD759" s="259">
        <v>0</v>
      </c>
      <c r="AE759" s="262">
        <v>0</v>
      </c>
      <c r="AF759" s="258">
        <v>767.49304911955517</v>
      </c>
      <c r="AG759" s="259">
        <v>767.49304911955517</v>
      </c>
      <c r="AH759" s="259">
        <v>0</v>
      </c>
      <c r="AI759" s="259">
        <v>0</v>
      </c>
      <c r="AJ759" s="259">
        <v>0</v>
      </c>
      <c r="AK759" s="259">
        <v>0</v>
      </c>
      <c r="AL759" s="259">
        <v>0</v>
      </c>
      <c r="AM759" s="259">
        <v>0</v>
      </c>
      <c r="AN759" s="259">
        <v>0</v>
      </c>
      <c r="AO759" s="262">
        <v>0</v>
      </c>
      <c r="AP759" s="247"/>
      <c r="AQ759" s="263">
        <v>0</v>
      </c>
      <c r="AR759" s="264">
        <v>0</v>
      </c>
      <c r="AS759" s="264">
        <v>0</v>
      </c>
      <c r="AT759" s="264">
        <v>0</v>
      </c>
      <c r="AU759" s="264">
        <v>0</v>
      </c>
      <c r="AV759" s="264">
        <v>0</v>
      </c>
      <c r="AW759" s="264">
        <v>0</v>
      </c>
      <c r="AX759" s="264">
        <v>0</v>
      </c>
      <c r="AY759" s="264">
        <v>0</v>
      </c>
      <c r="AZ759" s="264">
        <v>0</v>
      </c>
      <c r="BA759" s="264">
        <v>0</v>
      </c>
      <c r="BB759" s="265">
        <v>0</v>
      </c>
    </row>
    <row r="760" spans="2:54" s="213" customFormat="1" ht="12.75" x14ac:dyDescent="0.2">
      <c r="B760" s="251" t="s">
        <v>1865</v>
      </c>
      <c r="C760" s="252"/>
      <c r="D760" s="253"/>
      <c r="E760" s="254" t="s">
        <v>2079</v>
      </c>
      <c r="F760" s="252"/>
      <c r="G760" s="252"/>
      <c r="H760" s="255" t="s">
        <v>2082</v>
      </c>
      <c r="I760" s="256">
        <v>40120</v>
      </c>
      <c r="J760" s="257">
        <v>7</v>
      </c>
      <c r="K760" s="258">
        <v>767.49304911955517</v>
      </c>
      <c r="L760" s="259">
        <v>767.49304911955517</v>
      </c>
      <c r="M760" s="259">
        <v>0</v>
      </c>
      <c r="N760" s="259">
        <v>0</v>
      </c>
      <c r="O760" s="259">
        <v>0</v>
      </c>
      <c r="P760" s="259">
        <v>0</v>
      </c>
      <c r="Q760" s="259">
        <v>0</v>
      </c>
      <c r="R760" s="259">
        <v>0</v>
      </c>
      <c r="S760" s="259">
        <v>0</v>
      </c>
      <c r="T760" s="260">
        <v>0</v>
      </c>
      <c r="U760" s="261">
        <v>0</v>
      </c>
      <c r="V760" s="259">
        <v>0</v>
      </c>
      <c r="W760" s="259">
        <v>0</v>
      </c>
      <c r="X760" s="259">
        <v>0</v>
      </c>
      <c r="Y760" s="259">
        <v>0</v>
      </c>
      <c r="Z760" s="259">
        <v>0</v>
      </c>
      <c r="AA760" s="259">
        <v>0</v>
      </c>
      <c r="AB760" s="259">
        <v>0</v>
      </c>
      <c r="AC760" s="259">
        <v>0</v>
      </c>
      <c r="AD760" s="259">
        <v>0</v>
      </c>
      <c r="AE760" s="262">
        <v>0</v>
      </c>
      <c r="AF760" s="258">
        <v>767.49304911955517</v>
      </c>
      <c r="AG760" s="259">
        <v>767.49304911955517</v>
      </c>
      <c r="AH760" s="259">
        <v>0</v>
      </c>
      <c r="AI760" s="259">
        <v>0</v>
      </c>
      <c r="AJ760" s="259">
        <v>0</v>
      </c>
      <c r="AK760" s="259">
        <v>0</v>
      </c>
      <c r="AL760" s="259">
        <v>0</v>
      </c>
      <c r="AM760" s="259">
        <v>0</v>
      </c>
      <c r="AN760" s="259">
        <v>0</v>
      </c>
      <c r="AO760" s="262">
        <v>0</v>
      </c>
      <c r="AP760" s="247"/>
      <c r="AQ760" s="263">
        <v>0</v>
      </c>
      <c r="AR760" s="264">
        <v>0</v>
      </c>
      <c r="AS760" s="264">
        <v>0</v>
      </c>
      <c r="AT760" s="264">
        <v>0</v>
      </c>
      <c r="AU760" s="264">
        <v>0</v>
      </c>
      <c r="AV760" s="264">
        <v>0</v>
      </c>
      <c r="AW760" s="264">
        <v>0</v>
      </c>
      <c r="AX760" s="264">
        <v>0</v>
      </c>
      <c r="AY760" s="264">
        <v>0</v>
      </c>
      <c r="AZ760" s="264">
        <v>0</v>
      </c>
      <c r="BA760" s="264">
        <v>0</v>
      </c>
      <c r="BB760" s="265">
        <v>0</v>
      </c>
    </row>
    <row r="761" spans="2:54" s="213" customFormat="1" ht="12.75" x14ac:dyDescent="0.2">
      <c r="B761" s="251" t="s">
        <v>1865</v>
      </c>
      <c r="C761" s="252"/>
      <c r="D761" s="253"/>
      <c r="E761" s="254" t="s">
        <v>2079</v>
      </c>
      <c r="F761" s="252"/>
      <c r="G761" s="252"/>
      <c r="H761" s="255" t="s">
        <v>2083</v>
      </c>
      <c r="I761" s="256">
        <v>40120</v>
      </c>
      <c r="J761" s="257">
        <v>7</v>
      </c>
      <c r="K761" s="258">
        <v>767.49304911955517</v>
      </c>
      <c r="L761" s="259">
        <v>767.49304911955517</v>
      </c>
      <c r="M761" s="259">
        <v>0</v>
      </c>
      <c r="N761" s="259">
        <v>0</v>
      </c>
      <c r="O761" s="259">
        <v>0</v>
      </c>
      <c r="P761" s="259">
        <v>0</v>
      </c>
      <c r="Q761" s="259">
        <v>0</v>
      </c>
      <c r="R761" s="259">
        <v>0</v>
      </c>
      <c r="S761" s="259">
        <v>0</v>
      </c>
      <c r="T761" s="260">
        <v>0</v>
      </c>
      <c r="U761" s="261">
        <v>0</v>
      </c>
      <c r="V761" s="259">
        <v>0</v>
      </c>
      <c r="W761" s="259">
        <v>0</v>
      </c>
      <c r="X761" s="259">
        <v>0</v>
      </c>
      <c r="Y761" s="259">
        <v>0</v>
      </c>
      <c r="Z761" s="259">
        <v>0</v>
      </c>
      <c r="AA761" s="259">
        <v>0</v>
      </c>
      <c r="AB761" s="259">
        <v>0</v>
      </c>
      <c r="AC761" s="259">
        <v>0</v>
      </c>
      <c r="AD761" s="259">
        <v>0</v>
      </c>
      <c r="AE761" s="262">
        <v>0</v>
      </c>
      <c r="AF761" s="258">
        <v>767.49304911955517</v>
      </c>
      <c r="AG761" s="259">
        <v>767.49304911955517</v>
      </c>
      <c r="AH761" s="259">
        <v>0</v>
      </c>
      <c r="AI761" s="259">
        <v>0</v>
      </c>
      <c r="AJ761" s="259">
        <v>0</v>
      </c>
      <c r="AK761" s="259">
        <v>0</v>
      </c>
      <c r="AL761" s="259">
        <v>0</v>
      </c>
      <c r="AM761" s="259">
        <v>0</v>
      </c>
      <c r="AN761" s="259">
        <v>0</v>
      </c>
      <c r="AO761" s="262">
        <v>0</v>
      </c>
      <c r="AP761" s="247"/>
      <c r="AQ761" s="263">
        <v>0</v>
      </c>
      <c r="AR761" s="264">
        <v>0</v>
      </c>
      <c r="AS761" s="264">
        <v>0</v>
      </c>
      <c r="AT761" s="264">
        <v>0</v>
      </c>
      <c r="AU761" s="264">
        <v>0</v>
      </c>
      <c r="AV761" s="264">
        <v>0</v>
      </c>
      <c r="AW761" s="264">
        <v>0</v>
      </c>
      <c r="AX761" s="264">
        <v>0</v>
      </c>
      <c r="AY761" s="264">
        <v>0</v>
      </c>
      <c r="AZ761" s="264">
        <v>0</v>
      </c>
      <c r="BA761" s="264">
        <v>0</v>
      </c>
      <c r="BB761" s="265">
        <v>0</v>
      </c>
    </row>
    <row r="762" spans="2:54" s="213" customFormat="1" ht="12.75" x14ac:dyDescent="0.2">
      <c r="B762" s="251" t="s">
        <v>1865</v>
      </c>
      <c r="C762" s="252"/>
      <c r="D762" s="253"/>
      <c r="E762" s="254" t="s">
        <v>2084</v>
      </c>
      <c r="F762" s="252"/>
      <c r="G762" s="252"/>
      <c r="H762" s="255" t="s">
        <v>2085</v>
      </c>
      <c r="I762" s="256">
        <v>40120</v>
      </c>
      <c r="J762" s="257">
        <v>7</v>
      </c>
      <c r="K762" s="258">
        <v>535.79703429101016</v>
      </c>
      <c r="L762" s="259">
        <v>535.79703429101016</v>
      </c>
      <c r="M762" s="259">
        <v>0</v>
      </c>
      <c r="N762" s="259">
        <v>0</v>
      </c>
      <c r="O762" s="259">
        <v>0</v>
      </c>
      <c r="P762" s="259">
        <v>0</v>
      </c>
      <c r="Q762" s="259">
        <v>0</v>
      </c>
      <c r="R762" s="259">
        <v>0</v>
      </c>
      <c r="S762" s="259">
        <v>0</v>
      </c>
      <c r="T762" s="260">
        <v>0</v>
      </c>
      <c r="U762" s="261">
        <v>0</v>
      </c>
      <c r="V762" s="259">
        <v>0</v>
      </c>
      <c r="W762" s="259">
        <v>0</v>
      </c>
      <c r="X762" s="259">
        <v>0</v>
      </c>
      <c r="Y762" s="259">
        <v>0</v>
      </c>
      <c r="Z762" s="259">
        <v>0</v>
      </c>
      <c r="AA762" s="259">
        <v>0</v>
      </c>
      <c r="AB762" s="259">
        <v>0</v>
      </c>
      <c r="AC762" s="259">
        <v>0</v>
      </c>
      <c r="AD762" s="259">
        <v>0</v>
      </c>
      <c r="AE762" s="262">
        <v>0</v>
      </c>
      <c r="AF762" s="258">
        <v>535.79703429101016</v>
      </c>
      <c r="AG762" s="259">
        <v>535.79703429101016</v>
      </c>
      <c r="AH762" s="259">
        <v>0</v>
      </c>
      <c r="AI762" s="259">
        <v>0</v>
      </c>
      <c r="AJ762" s="259">
        <v>0</v>
      </c>
      <c r="AK762" s="259">
        <v>0</v>
      </c>
      <c r="AL762" s="259">
        <v>0</v>
      </c>
      <c r="AM762" s="259">
        <v>0</v>
      </c>
      <c r="AN762" s="259">
        <v>0</v>
      </c>
      <c r="AO762" s="262">
        <v>0</v>
      </c>
      <c r="AP762" s="247"/>
      <c r="AQ762" s="263">
        <v>0</v>
      </c>
      <c r="AR762" s="264">
        <v>0</v>
      </c>
      <c r="AS762" s="264">
        <v>0</v>
      </c>
      <c r="AT762" s="264">
        <v>0</v>
      </c>
      <c r="AU762" s="264">
        <v>0</v>
      </c>
      <c r="AV762" s="264">
        <v>0</v>
      </c>
      <c r="AW762" s="264">
        <v>0</v>
      </c>
      <c r="AX762" s="264">
        <v>0</v>
      </c>
      <c r="AY762" s="264">
        <v>0</v>
      </c>
      <c r="AZ762" s="264">
        <v>0</v>
      </c>
      <c r="BA762" s="264">
        <v>0</v>
      </c>
      <c r="BB762" s="265">
        <v>0</v>
      </c>
    </row>
    <row r="763" spans="2:54" s="213" customFormat="1" ht="12.75" x14ac:dyDescent="0.2">
      <c r="B763" s="251" t="s">
        <v>1865</v>
      </c>
      <c r="C763" s="252"/>
      <c r="D763" s="253"/>
      <c r="E763" s="254" t="s">
        <v>2086</v>
      </c>
      <c r="F763" s="252"/>
      <c r="G763" s="252"/>
      <c r="H763" s="255" t="s">
        <v>2087</v>
      </c>
      <c r="I763" s="256">
        <v>40120</v>
      </c>
      <c r="J763" s="257">
        <v>7</v>
      </c>
      <c r="K763" s="258">
        <v>767.49304911955517</v>
      </c>
      <c r="L763" s="259">
        <v>767.49304911955517</v>
      </c>
      <c r="M763" s="259">
        <v>0</v>
      </c>
      <c r="N763" s="259">
        <v>0</v>
      </c>
      <c r="O763" s="259">
        <v>0</v>
      </c>
      <c r="P763" s="259">
        <v>0</v>
      </c>
      <c r="Q763" s="259">
        <v>0</v>
      </c>
      <c r="R763" s="259">
        <v>0</v>
      </c>
      <c r="S763" s="259">
        <v>0</v>
      </c>
      <c r="T763" s="260">
        <v>0</v>
      </c>
      <c r="U763" s="261">
        <v>0</v>
      </c>
      <c r="V763" s="259">
        <v>0</v>
      </c>
      <c r="W763" s="259">
        <v>0</v>
      </c>
      <c r="X763" s="259">
        <v>0</v>
      </c>
      <c r="Y763" s="259">
        <v>0</v>
      </c>
      <c r="Z763" s="259">
        <v>0</v>
      </c>
      <c r="AA763" s="259">
        <v>0</v>
      </c>
      <c r="AB763" s="259">
        <v>0</v>
      </c>
      <c r="AC763" s="259">
        <v>0</v>
      </c>
      <c r="AD763" s="259">
        <v>0</v>
      </c>
      <c r="AE763" s="262">
        <v>0</v>
      </c>
      <c r="AF763" s="258">
        <v>767.49304911955517</v>
      </c>
      <c r="AG763" s="259">
        <v>767.49304911955517</v>
      </c>
      <c r="AH763" s="259">
        <v>0</v>
      </c>
      <c r="AI763" s="259">
        <v>0</v>
      </c>
      <c r="AJ763" s="259">
        <v>0</v>
      </c>
      <c r="AK763" s="259">
        <v>0</v>
      </c>
      <c r="AL763" s="259">
        <v>0</v>
      </c>
      <c r="AM763" s="259">
        <v>0</v>
      </c>
      <c r="AN763" s="259">
        <v>0</v>
      </c>
      <c r="AO763" s="262">
        <v>0</v>
      </c>
      <c r="AP763" s="247"/>
      <c r="AQ763" s="263">
        <v>0</v>
      </c>
      <c r="AR763" s="264">
        <v>0</v>
      </c>
      <c r="AS763" s="264">
        <v>0</v>
      </c>
      <c r="AT763" s="264">
        <v>0</v>
      </c>
      <c r="AU763" s="264">
        <v>0</v>
      </c>
      <c r="AV763" s="264">
        <v>0</v>
      </c>
      <c r="AW763" s="264">
        <v>0</v>
      </c>
      <c r="AX763" s="264">
        <v>0</v>
      </c>
      <c r="AY763" s="264">
        <v>0</v>
      </c>
      <c r="AZ763" s="264">
        <v>0</v>
      </c>
      <c r="BA763" s="264">
        <v>0</v>
      </c>
      <c r="BB763" s="265">
        <v>0</v>
      </c>
    </row>
    <row r="764" spans="2:54" s="213" customFormat="1" ht="12.75" x14ac:dyDescent="0.2">
      <c r="B764" s="251" t="s">
        <v>1865</v>
      </c>
      <c r="C764" s="252"/>
      <c r="D764" s="253"/>
      <c r="E764" s="254" t="s">
        <v>2086</v>
      </c>
      <c r="F764" s="252"/>
      <c r="G764" s="252"/>
      <c r="H764" s="255" t="s">
        <v>2088</v>
      </c>
      <c r="I764" s="256">
        <v>40120</v>
      </c>
      <c r="J764" s="257">
        <v>7</v>
      </c>
      <c r="K764" s="258">
        <v>767.49304911955517</v>
      </c>
      <c r="L764" s="259">
        <v>767.49304911955517</v>
      </c>
      <c r="M764" s="259">
        <v>0</v>
      </c>
      <c r="N764" s="259">
        <v>0</v>
      </c>
      <c r="O764" s="259">
        <v>0</v>
      </c>
      <c r="P764" s="259">
        <v>0</v>
      </c>
      <c r="Q764" s="259">
        <v>0</v>
      </c>
      <c r="R764" s="259">
        <v>0</v>
      </c>
      <c r="S764" s="259">
        <v>0</v>
      </c>
      <c r="T764" s="260">
        <v>0</v>
      </c>
      <c r="U764" s="261">
        <v>0</v>
      </c>
      <c r="V764" s="259">
        <v>0</v>
      </c>
      <c r="W764" s="259">
        <v>0</v>
      </c>
      <c r="X764" s="259">
        <v>0</v>
      </c>
      <c r="Y764" s="259">
        <v>0</v>
      </c>
      <c r="Z764" s="259">
        <v>0</v>
      </c>
      <c r="AA764" s="259">
        <v>0</v>
      </c>
      <c r="AB764" s="259">
        <v>0</v>
      </c>
      <c r="AC764" s="259">
        <v>0</v>
      </c>
      <c r="AD764" s="259">
        <v>0</v>
      </c>
      <c r="AE764" s="262">
        <v>0</v>
      </c>
      <c r="AF764" s="258">
        <v>767.49304911955517</v>
      </c>
      <c r="AG764" s="259">
        <v>767.49304911955517</v>
      </c>
      <c r="AH764" s="259">
        <v>0</v>
      </c>
      <c r="AI764" s="259">
        <v>0</v>
      </c>
      <c r="AJ764" s="259">
        <v>0</v>
      </c>
      <c r="AK764" s="259">
        <v>0</v>
      </c>
      <c r="AL764" s="259">
        <v>0</v>
      </c>
      <c r="AM764" s="259">
        <v>0</v>
      </c>
      <c r="AN764" s="259">
        <v>0</v>
      </c>
      <c r="AO764" s="262">
        <v>0</v>
      </c>
      <c r="AP764" s="247"/>
      <c r="AQ764" s="263">
        <v>0</v>
      </c>
      <c r="AR764" s="264">
        <v>0</v>
      </c>
      <c r="AS764" s="264">
        <v>0</v>
      </c>
      <c r="AT764" s="264">
        <v>0</v>
      </c>
      <c r="AU764" s="264">
        <v>0</v>
      </c>
      <c r="AV764" s="264">
        <v>0</v>
      </c>
      <c r="AW764" s="264">
        <v>0</v>
      </c>
      <c r="AX764" s="264">
        <v>0</v>
      </c>
      <c r="AY764" s="264">
        <v>0</v>
      </c>
      <c r="AZ764" s="264">
        <v>0</v>
      </c>
      <c r="BA764" s="264">
        <v>0</v>
      </c>
      <c r="BB764" s="265">
        <v>0</v>
      </c>
    </row>
    <row r="765" spans="2:54" s="213" customFormat="1" ht="12.75" x14ac:dyDescent="0.2">
      <c r="B765" s="251" t="s">
        <v>1865</v>
      </c>
      <c r="C765" s="252"/>
      <c r="D765" s="253"/>
      <c r="E765" s="254" t="s">
        <v>2086</v>
      </c>
      <c r="F765" s="252"/>
      <c r="G765" s="252"/>
      <c r="H765" s="255" t="s">
        <v>2089</v>
      </c>
      <c r="I765" s="256">
        <v>40120</v>
      </c>
      <c r="J765" s="257">
        <v>7</v>
      </c>
      <c r="K765" s="258">
        <v>767.49304911955517</v>
      </c>
      <c r="L765" s="259">
        <v>767.49304911955517</v>
      </c>
      <c r="M765" s="259">
        <v>0</v>
      </c>
      <c r="N765" s="259">
        <v>0</v>
      </c>
      <c r="O765" s="259">
        <v>0</v>
      </c>
      <c r="P765" s="259">
        <v>0</v>
      </c>
      <c r="Q765" s="259">
        <v>0</v>
      </c>
      <c r="R765" s="259">
        <v>0</v>
      </c>
      <c r="S765" s="259">
        <v>0</v>
      </c>
      <c r="T765" s="260">
        <v>0</v>
      </c>
      <c r="U765" s="261">
        <v>0</v>
      </c>
      <c r="V765" s="259">
        <v>0</v>
      </c>
      <c r="W765" s="259">
        <v>0</v>
      </c>
      <c r="X765" s="259">
        <v>0</v>
      </c>
      <c r="Y765" s="259">
        <v>0</v>
      </c>
      <c r="Z765" s="259">
        <v>0</v>
      </c>
      <c r="AA765" s="259">
        <v>0</v>
      </c>
      <c r="AB765" s="259">
        <v>0</v>
      </c>
      <c r="AC765" s="259">
        <v>0</v>
      </c>
      <c r="AD765" s="259">
        <v>0</v>
      </c>
      <c r="AE765" s="262">
        <v>0</v>
      </c>
      <c r="AF765" s="258">
        <v>767.49304911955517</v>
      </c>
      <c r="AG765" s="259">
        <v>767.49304911955517</v>
      </c>
      <c r="AH765" s="259">
        <v>0</v>
      </c>
      <c r="AI765" s="259">
        <v>0</v>
      </c>
      <c r="AJ765" s="259">
        <v>0</v>
      </c>
      <c r="AK765" s="259">
        <v>0</v>
      </c>
      <c r="AL765" s="259">
        <v>0</v>
      </c>
      <c r="AM765" s="259">
        <v>0</v>
      </c>
      <c r="AN765" s="259">
        <v>0</v>
      </c>
      <c r="AO765" s="262">
        <v>0</v>
      </c>
      <c r="AP765" s="247"/>
      <c r="AQ765" s="263">
        <v>0</v>
      </c>
      <c r="AR765" s="264">
        <v>0</v>
      </c>
      <c r="AS765" s="264">
        <v>0</v>
      </c>
      <c r="AT765" s="264">
        <v>0</v>
      </c>
      <c r="AU765" s="264">
        <v>0</v>
      </c>
      <c r="AV765" s="264">
        <v>0</v>
      </c>
      <c r="AW765" s="264">
        <v>0</v>
      </c>
      <c r="AX765" s="264">
        <v>0</v>
      </c>
      <c r="AY765" s="264">
        <v>0</v>
      </c>
      <c r="AZ765" s="264">
        <v>0</v>
      </c>
      <c r="BA765" s="264">
        <v>0</v>
      </c>
      <c r="BB765" s="265">
        <v>0</v>
      </c>
    </row>
    <row r="766" spans="2:54" s="213" customFormat="1" ht="12.75" x14ac:dyDescent="0.2">
      <c r="B766" s="251" t="s">
        <v>1865</v>
      </c>
      <c r="C766" s="252"/>
      <c r="D766" s="253"/>
      <c r="E766" s="254" t="s">
        <v>2086</v>
      </c>
      <c r="F766" s="252"/>
      <c r="G766" s="252"/>
      <c r="H766" s="255" t="s">
        <v>2090</v>
      </c>
      <c r="I766" s="256">
        <v>40120</v>
      </c>
      <c r="J766" s="257">
        <v>7</v>
      </c>
      <c r="K766" s="258">
        <v>767.49304911955517</v>
      </c>
      <c r="L766" s="259">
        <v>767.49304911955517</v>
      </c>
      <c r="M766" s="259">
        <v>0</v>
      </c>
      <c r="N766" s="259">
        <v>0</v>
      </c>
      <c r="O766" s="259">
        <v>0</v>
      </c>
      <c r="P766" s="259">
        <v>0</v>
      </c>
      <c r="Q766" s="259">
        <v>0</v>
      </c>
      <c r="R766" s="259">
        <v>0</v>
      </c>
      <c r="S766" s="259">
        <v>0</v>
      </c>
      <c r="T766" s="260">
        <v>0</v>
      </c>
      <c r="U766" s="261">
        <v>0</v>
      </c>
      <c r="V766" s="259">
        <v>0</v>
      </c>
      <c r="W766" s="259">
        <v>0</v>
      </c>
      <c r="X766" s="259">
        <v>0</v>
      </c>
      <c r="Y766" s="259">
        <v>0</v>
      </c>
      <c r="Z766" s="259">
        <v>0</v>
      </c>
      <c r="AA766" s="259">
        <v>0</v>
      </c>
      <c r="AB766" s="259">
        <v>0</v>
      </c>
      <c r="AC766" s="259">
        <v>0</v>
      </c>
      <c r="AD766" s="259">
        <v>0</v>
      </c>
      <c r="AE766" s="262">
        <v>0</v>
      </c>
      <c r="AF766" s="258">
        <v>767.49304911955517</v>
      </c>
      <c r="AG766" s="259">
        <v>767.49304911955517</v>
      </c>
      <c r="AH766" s="259">
        <v>0</v>
      </c>
      <c r="AI766" s="259">
        <v>0</v>
      </c>
      <c r="AJ766" s="259">
        <v>0</v>
      </c>
      <c r="AK766" s="259">
        <v>0</v>
      </c>
      <c r="AL766" s="259">
        <v>0</v>
      </c>
      <c r="AM766" s="259">
        <v>0</v>
      </c>
      <c r="AN766" s="259">
        <v>0</v>
      </c>
      <c r="AO766" s="262">
        <v>0</v>
      </c>
      <c r="AP766" s="247"/>
      <c r="AQ766" s="263">
        <v>0</v>
      </c>
      <c r="AR766" s="264">
        <v>0</v>
      </c>
      <c r="AS766" s="264">
        <v>0</v>
      </c>
      <c r="AT766" s="264">
        <v>0</v>
      </c>
      <c r="AU766" s="264">
        <v>0</v>
      </c>
      <c r="AV766" s="264">
        <v>0</v>
      </c>
      <c r="AW766" s="264">
        <v>0</v>
      </c>
      <c r="AX766" s="264">
        <v>0</v>
      </c>
      <c r="AY766" s="264">
        <v>0</v>
      </c>
      <c r="AZ766" s="264">
        <v>0</v>
      </c>
      <c r="BA766" s="264">
        <v>0</v>
      </c>
      <c r="BB766" s="265">
        <v>0</v>
      </c>
    </row>
    <row r="767" spans="2:54" s="213" customFormat="1" ht="12.75" x14ac:dyDescent="0.2">
      <c r="B767" s="251" t="s">
        <v>1865</v>
      </c>
      <c r="C767" s="252"/>
      <c r="D767" s="253"/>
      <c r="E767" s="254" t="s">
        <v>2091</v>
      </c>
      <c r="F767" s="252"/>
      <c r="G767" s="252"/>
      <c r="H767" s="255" t="s">
        <v>2092</v>
      </c>
      <c r="I767" s="256">
        <v>40120</v>
      </c>
      <c r="J767" s="257">
        <v>7</v>
      </c>
      <c r="K767" s="258">
        <v>1123.7256719184431</v>
      </c>
      <c r="L767" s="259">
        <v>1123.7256719184431</v>
      </c>
      <c r="M767" s="259">
        <v>0</v>
      </c>
      <c r="N767" s="259">
        <v>0</v>
      </c>
      <c r="O767" s="259">
        <v>0</v>
      </c>
      <c r="P767" s="259">
        <v>0</v>
      </c>
      <c r="Q767" s="259">
        <v>0</v>
      </c>
      <c r="R767" s="259">
        <v>0</v>
      </c>
      <c r="S767" s="259">
        <v>0</v>
      </c>
      <c r="T767" s="260">
        <v>0</v>
      </c>
      <c r="U767" s="261">
        <v>0</v>
      </c>
      <c r="V767" s="259">
        <v>0</v>
      </c>
      <c r="W767" s="259">
        <v>0</v>
      </c>
      <c r="X767" s="259">
        <v>0</v>
      </c>
      <c r="Y767" s="259">
        <v>0</v>
      </c>
      <c r="Z767" s="259">
        <v>0</v>
      </c>
      <c r="AA767" s="259">
        <v>0</v>
      </c>
      <c r="AB767" s="259">
        <v>0</v>
      </c>
      <c r="AC767" s="259">
        <v>0</v>
      </c>
      <c r="AD767" s="259">
        <v>0</v>
      </c>
      <c r="AE767" s="262">
        <v>0</v>
      </c>
      <c r="AF767" s="258">
        <v>1123.7256719184431</v>
      </c>
      <c r="AG767" s="259">
        <v>1123.7256719184431</v>
      </c>
      <c r="AH767" s="259">
        <v>0</v>
      </c>
      <c r="AI767" s="259">
        <v>0</v>
      </c>
      <c r="AJ767" s="259">
        <v>0</v>
      </c>
      <c r="AK767" s="259">
        <v>0</v>
      </c>
      <c r="AL767" s="259">
        <v>0</v>
      </c>
      <c r="AM767" s="259">
        <v>0</v>
      </c>
      <c r="AN767" s="259">
        <v>0</v>
      </c>
      <c r="AO767" s="262">
        <v>0</v>
      </c>
      <c r="AP767" s="247"/>
      <c r="AQ767" s="263">
        <v>0</v>
      </c>
      <c r="AR767" s="264">
        <v>0</v>
      </c>
      <c r="AS767" s="264">
        <v>0</v>
      </c>
      <c r="AT767" s="264">
        <v>0</v>
      </c>
      <c r="AU767" s="264">
        <v>0</v>
      </c>
      <c r="AV767" s="264">
        <v>0</v>
      </c>
      <c r="AW767" s="264">
        <v>0</v>
      </c>
      <c r="AX767" s="264">
        <v>0</v>
      </c>
      <c r="AY767" s="264">
        <v>0</v>
      </c>
      <c r="AZ767" s="264">
        <v>0</v>
      </c>
      <c r="BA767" s="264">
        <v>0</v>
      </c>
      <c r="BB767" s="265">
        <v>0</v>
      </c>
    </row>
    <row r="768" spans="2:54" s="213" customFormat="1" ht="12.75" x14ac:dyDescent="0.2">
      <c r="B768" s="251" t="s">
        <v>1865</v>
      </c>
      <c r="C768" s="252"/>
      <c r="D768" s="253"/>
      <c r="E768" s="254" t="s">
        <v>2093</v>
      </c>
      <c r="F768" s="252"/>
      <c r="G768" s="252"/>
      <c r="H768" s="255" t="s">
        <v>2094</v>
      </c>
      <c r="I768" s="256">
        <v>40120</v>
      </c>
      <c r="J768" s="257">
        <v>7</v>
      </c>
      <c r="K768" s="258">
        <v>854.37905468025951</v>
      </c>
      <c r="L768" s="259">
        <v>854.37905468025951</v>
      </c>
      <c r="M768" s="259">
        <v>0</v>
      </c>
      <c r="N768" s="259">
        <v>0</v>
      </c>
      <c r="O768" s="259">
        <v>0</v>
      </c>
      <c r="P768" s="259">
        <v>0</v>
      </c>
      <c r="Q768" s="259">
        <v>0</v>
      </c>
      <c r="R768" s="259">
        <v>0</v>
      </c>
      <c r="S768" s="259">
        <v>0</v>
      </c>
      <c r="T768" s="260">
        <v>0</v>
      </c>
      <c r="U768" s="261">
        <v>0</v>
      </c>
      <c r="V768" s="259">
        <v>0</v>
      </c>
      <c r="W768" s="259">
        <v>0</v>
      </c>
      <c r="X768" s="259">
        <v>0</v>
      </c>
      <c r="Y768" s="259">
        <v>0</v>
      </c>
      <c r="Z768" s="259">
        <v>0</v>
      </c>
      <c r="AA768" s="259">
        <v>0</v>
      </c>
      <c r="AB768" s="259">
        <v>0</v>
      </c>
      <c r="AC768" s="259">
        <v>0</v>
      </c>
      <c r="AD768" s="259">
        <v>0</v>
      </c>
      <c r="AE768" s="262">
        <v>0</v>
      </c>
      <c r="AF768" s="258">
        <v>854.37905468025951</v>
      </c>
      <c r="AG768" s="259">
        <v>854.37905468025951</v>
      </c>
      <c r="AH768" s="259">
        <v>0</v>
      </c>
      <c r="AI768" s="259">
        <v>0</v>
      </c>
      <c r="AJ768" s="259">
        <v>0</v>
      </c>
      <c r="AK768" s="259">
        <v>0</v>
      </c>
      <c r="AL768" s="259">
        <v>0</v>
      </c>
      <c r="AM768" s="259">
        <v>0</v>
      </c>
      <c r="AN768" s="259">
        <v>0</v>
      </c>
      <c r="AO768" s="262">
        <v>0</v>
      </c>
      <c r="AP768" s="247"/>
      <c r="AQ768" s="263">
        <v>0</v>
      </c>
      <c r="AR768" s="264">
        <v>0</v>
      </c>
      <c r="AS768" s="264">
        <v>0</v>
      </c>
      <c r="AT768" s="264">
        <v>0</v>
      </c>
      <c r="AU768" s="264">
        <v>0</v>
      </c>
      <c r="AV768" s="264">
        <v>0</v>
      </c>
      <c r="AW768" s="264">
        <v>0</v>
      </c>
      <c r="AX768" s="264">
        <v>0</v>
      </c>
      <c r="AY768" s="264">
        <v>0</v>
      </c>
      <c r="AZ768" s="264">
        <v>0</v>
      </c>
      <c r="BA768" s="264">
        <v>0</v>
      </c>
      <c r="BB768" s="265">
        <v>0</v>
      </c>
    </row>
    <row r="769" spans="2:54" s="213" customFormat="1" ht="12.75" x14ac:dyDescent="0.2">
      <c r="B769" s="251" t="s">
        <v>1865</v>
      </c>
      <c r="C769" s="252"/>
      <c r="D769" s="253"/>
      <c r="E769" s="254" t="s">
        <v>2095</v>
      </c>
      <c r="F769" s="252"/>
      <c r="G769" s="252"/>
      <c r="H769" s="255" t="s">
        <v>2096</v>
      </c>
      <c r="I769" s="256">
        <v>40120</v>
      </c>
      <c r="J769" s="257">
        <v>7</v>
      </c>
      <c r="K769" s="258">
        <v>767.49304911955517</v>
      </c>
      <c r="L769" s="259">
        <v>767.49304911955517</v>
      </c>
      <c r="M769" s="259">
        <v>0</v>
      </c>
      <c r="N769" s="259">
        <v>0</v>
      </c>
      <c r="O769" s="259">
        <v>0</v>
      </c>
      <c r="P769" s="259">
        <v>0</v>
      </c>
      <c r="Q769" s="259">
        <v>0</v>
      </c>
      <c r="R769" s="259">
        <v>0</v>
      </c>
      <c r="S769" s="259">
        <v>0</v>
      </c>
      <c r="T769" s="260">
        <v>0</v>
      </c>
      <c r="U769" s="261">
        <v>0</v>
      </c>
      <c r="V769" s="259">
        <v>0</v>
      </c>
      <c r="W769" s="259">
        <v>0</v>
      </c>
      <c r="X769" s="259">
        <v>0</v>
      </c>
      <c r="Y769" s="259">
        <v>0</v>
      </c>
      <c r="Z769" s="259">
        <v>0</v>
      </c>
      <c r="AA769" s="259">
        <v>0</v>
      </c>
      <c r="AB769" s="259">
        <v>0</v>
      </c>
      <c r="AC769" s="259">
        <v>0</v>
      </c>
      <c r="AD769" s="259">
        <v>0</v>
      </c>
      <c r="AE769" s="262">
        <v>0</v>
      </c>
      <c r="AF769" s="258">
        <v>767.49304911955517</v>
      </c>
      <c r="AG769" s="259">
        <v>767.49304911955517</v>
      </c>
      <c r="AH769" s="259">
        <v>0</v>
      </c>
      <c r="AI769" s="259">
        <v>0</v>
      </c>
      <c r="AJ769" s="259">
        <v>0</v>
      </c>
      <c r="AK769" s="259">
        <v>0</v>
      </c>
      <c r="AL769" s="259">
        <v>0</v>
      </c>
      <c r="AM769" s="259">
        <v>0</v>
      </c>
      <c r="AN769" s="259">
        <v>0</v>
      </c>
      <c r="AO769" s="262">
        <v>0</v>
      </c>
      <c r="AP769" s="247"/>
      <c r="AQ769" s="263">
        <v>0</v>
      </c>
      <c r="AR769" s="264">
        <v>0</v>
      </c>
      <c r="AS769" s="264">
        <v>0</v>
      </c>
      <c r="AT769" s="264">
        <v>0</v>
      </c>
      <c r="AU769" s="264">
        <v>0</v>
      </c>
      <c r="AV769" s="264">
        <v>0</v>
      </c>
      <c r="AW769" s="264">
        <v>0</v>
      </c>
      <c r="AX769" s="264">
        <v>0</v>
      </c>
      <c r="AY769" s="264">
        <v>0</v>
      </c>
      <c r="AZ769" s="264">
        <v>0</v>
      </c>
      <c r="BA769" s="264">
        <v>0</v>
      </c>
      <c r="BB769" s="265">
        <v>0</v>
      </c>
    </row>
    <row r="770" spans="2:54" s="213" customFormat="1" ht="12.75" x14ac:dyDescent="0.2">
      <c r="B770" s="251" t="s">
        <v>1865</v>
      </c>
      <c r="C770" s="252"/>
      <c r="D770" s="253"/>
      <c r="E770" s="254" t="s">
        <v>2095</v>
      </c>
      <c r="F770" s="252"/>
      <c r="G770" s="252"/>
      <c r="H770" s="255" t="s">
        <v>2097</v>
      </c>
      <c r="I770" s="256">
        <v>40120</v>
      </c>
      <c r="J770" s="257">
        <v>7</v>
      </c>
      <c r="K770" s="258">
        <v>767.49304911955517</v>
      </c>
      <c r="L770" s="259">
        <v>767.49304911955517</v>
      </c>
      <c r="M770" s="259">
        <v>0</v>
      </c>
      <c r="N770" s="259">
        <v>0</v>
      </c>
      <c r="O770" s="259">
        <v>0</v>
      </c>
      <c r="P770" s="259">
        <v>0</v>
      </c>
      <c r="Q770" s="259">
        <v>0</v>
      </c>
      <c r="R770" s="259">
        <v>0</v>
      </c>
      <c r="S770" s="259">
        <v>0</v>
      </c>
      <c r="T770" s="260">
        <v>0</v>
      </c>
      <c r="U770" s="261">
        <v>0</v>
      </c>
      <c r="V770" s="259">
        <v>0</v>
      </c>
      <c r="W770" s="259">
        <v>0</v>
      </c>
      <c r="X770" s="259">
        <v>0</v>
      </c>
      <c r="Y770" s="259">
        <v>0</v>
      </c>
      <c r="Z770" s="259">
        <v>0</v>
      </c>
      <c r="AA770" s="259">
        <v>0</v>
      </c>
      <c r="AB770" s="259">
        <v>0</v>
      </c>
      <c r="AC770" s="259">
        <v>0</v>
      </c>
      <c r="AD770" s="259">
        <v>0</v>
      </c>
      <c r="AE770" s="262">
        <v>0</v>
      </c>
      <c r="AF770" s="258">
        <v>767.49304911955517</v>
      </c>
      <c r="AG770" s="259">
        <v>767.49304911955517</v>
      </c>
      <c r="AH770" s="259">
        <v>0</v>
      </c>
      <c r="AI770" s="259">
        <v>0</v>
      </c>
      <c r="AJ770" s="259">
        <v>0</v>
      </c>
      <c r="AK770" s="259">
        <v>0</v>
      </c>
      <c r="AL770" s="259">
        <v>0</v>
      </c>
      <c r="AM770" s="259">
        <v>0</v>
      </c>
      <c r="AN770" s="259">
        <v>0</v>
      </c>
      <c r="AO770" s="262">
        <v>0</v>
      </c>
      <c r="AP770" s="247"/>
      <c r="AQ770" s="263">
        <v>0</v>
      </c>
      <c r="AR770" s="264">
        <v>0</v>
      </c>
      <c r="AS770" s="264">
        <v>0</v>
      </c>
      <c r="AT770" s="264">
        <v>0</v>
      </c>
      <c r="AU770" s="264">
        <v>0</v>
      </c>
      <c r="AV770" s="264">
        <v>0</v>
      </c>
      <c r="AW770" s="264">
        <v>0</v>
      </c>
      <c r="AX770" s="264">
        <v>0</v>
      </c>
      <c r="AY770" s="264">
        <v>0</v>
      </c>
      <c r="AZ770" s="264">
        <v>0</v>
      </c>
      <c r="BA770" s="264">
        <v>0</v>
      </c>
      <c r="BB770" s="265">
        <v>0</v>
      </c>
    </row>
    <row r="771" spans="2:54" s="213" customFormat="1" ht="12.75" x14ac:dyDescent="0.2">
      <c r="B771" s="251" t="s">
        <v>1865</v>
      </c>
      <c r="C771" s="252"/>
      <c r="D771" s="253"/>
      <c r="E771" s="254" t="s">
        <v>2095</v>
      </c>
      <c r="F771" s="252"/>
      <c r="G771" s="252"/>
      <c r="H771" s="255" t="s">
        <v>2098</v>
      </c>
      <c r="I771" s="256">
        <v>40120</v>
      </c>
      <c r="J771" s="257">
        <v>7</v>
      </c>
      <c r="K771" s="258">
        <v>767.49304911955517</v>
      </c>
      <c r="L771" s="259">
        <v>767.49304911955517</v>
      </c>
      <c r="M771" s="259">
        <v>0</v>
      </c>
      <c r="N771" s="259">
        <v>0</v>
      </c>
      <c r="O771" s="259">
        <v>0</v>
      </c>
      <c r="P771" s="259">
        <v>0</v>
      </c>
      <c r="Q771" s="259">
        <v>0</v>
      </c>
      <c r="R771" s="259">
        <v>0</v>
      </c>
      <c r="S771" s="259">
        <v>0</v>
      </c>
      <c r="T771" s="260">
        <v>0</v>
      </c>
      <c r="U771" s="261">
        <v>0</v>
      </c>
      <c r="V771" s="259">
        <v>0</v>
      </c>
      <c r="W771" s="259">
        <v>0</v>
      </c>
      <c r="X771" s="259">
        <v>0</v>
      </c>
      <c r="Y771" s="259">
        <v>0</v>
      </c>
      <c r="Z771" s="259">
        <v>0</v>
      </c>
      <c r="AA771" s="259">
        <v>0</v>
      </c>
      <c r="AB771" s="259">
        <v>0</v>
      </c>
      <c r="AC771" s="259">
        <v>0</v>
      </c>
      <c r="AD771" s="259">
        <v>0</v>
      </c>
      <c r="AE771" s="262">
        <v>0</v>
      </c>
      <c r="AF771" s="258">
        <v>767.49304911955517</v>
      </c>
      <c r="AG771" s="259">
        <v>767.49304911955517</v>
      </c>
      <c r="AH771" s="259">
        <v>0</v>
      </c>
      <c r="AI771" s="259">
        <v>0</v>
      </c>
      <c r="AJ771" s="259">
        <v>0</v>
      </c>
      <c r="AK771" s="259">
        <v>0</v>
      </c>
      <c r="AL771" s="259">
        <v>0</v>
      </c>
      <c r="AM771" s="259">
        <v>0</v>
      </c>
      <c r="AN771" s="259">
        <v>0</v>
      </c>
      <c r="AO771" s="262">
        <v>0</v>
      </c>
      <c r="AP771" s="247"/>
      <c r="AQ771" s="263">
        <v>0</v>
      </c>
      <c r="AR771" s="264">
        <v>0</v>
      </c>
      <c r="AS771" s="264">
        <v>0</v>
      </c>
      <c r="AT771" s="264">
        <v>0</v>
      </c>
      <c r="AU771" s="264">
        <v>0</v>
      </c>
      <c r="AV771" s="264">
        <v>0</v>
      </c>
      <c r="AW771" s="264">
        <v>0</v>
      </c>
      <c r="AX771" s="264">
        <v>0</v>
      </c>
      <c r="AY771" s="264">
        <v>0</v>
      </c>
      <c r="AZ771" s="264">
        <v>0</v>
      </c>
      <c r="BA771" s="264">
        <v>0</v>
      </c>
      <c r="BB771" s="265">
        <v>0</v>
      </c>
    </row>
    <row r="772" spans="2:54" s="213" customFormat="1" ht="12.75" x14ac:dyDescent="0.2">
      <c r="B772" s="251" t="s">
        <v>1865</v>
      </c>
      <c r="C772" s="252"/>
      <c r="D772" s="253"/>
      <c r="E772" s="254" t="s">
        <v>2095</v>
      </c>
      <c r="F772" s="252"/>
      <c r="G772" s="252"/>
      <c r="H772" s="255" t="s">
        <v>2099</v>
      </c>
      <c r="I772" s="256">
        <v>40120</v>
      </c>
      <c r="J772" s="257">
        <v>7</v>
      </c>
      <c r="K772" s="258">
        <v>767.49304911955517</v>
      </c>
      <c r="L772" s="259">
        <v>767.49304911955517</v>
      </c>
      <c r="M772" s="259">
        <v>0</v>
      </c>
      <c r="N772" s="259">
        <v>0</v>
      </c>
      <c r="O772" s="259">
        <v>0</v>
      </c>
      <c r="P772" s="259">
        <v>0</v>
      </c>
      <c r="Q772" s="259">
        <v>0</v>
      </c>
      <c r="R772" s="259">
        <v>0</v>
      </c>
      <c r="S772" s="259">
        <v>0</v>
      </c>
      <c r="T772" s="260">
        <v>0</v>
      </c>
      <c r="U772" s="261">
        <v>0</v>
      </c>
      <c r="V772" s="259">
        <v>0</v>
      </c>
      <c r="W772" s="259">
        <v>0</v>
      </c>
      <c r="X772" s="259">
        <v>0</v>
      </c>
      <c r="Y772" s="259">
        <v>0</v>
      </c>
      <c r="Z772" s="259">
        <v>0</v>
      </c>
      <c r="AA772" s="259">
        <v>0</v>
      </c>
      <c r="AB772" s="259">
        <v>0</v>
      </c>
      <c r="AC772" s="259">
        <v>0</v>
      </c>
      <c r="AD772" s="259">
        <v>0</v>
      </c>
      <c r="AE772" s="262">
        <v>0</v>
      </c>
      <c r="AF772" s="258">
        <v>767.49304911955517</v>
      </c>
      <c r="AG772" s="259">
        <v>767.49304911955517</v>
      </c>
      <c r="AH772" s="259">
        <v>0</v>
      </c>
      <c r="AI772" s="259">
        <v>0</v>
      </c>
      <c r="AJ772" s="259">
        <v>0</v>
      </c>
      <c r="AK772" s="259">
        <v>0</v>
      </c>
      <c r="AL772" s="259">
        <v>0</v>
      </c>
      <c r="AM772" s="259">
        <v>0</v>
      </c>
      <c r="AN772" s="259">
        <v>0</v>
      </c>
      <c r="AO772" s="262">
        <v>0</v>
      </c>
      <c r="AP772" s="247"/>
      <c r="AQ772" s="263">
        <v>0</v>
      </c>
      <c r="AR772" s="264">
        <v>0</v>
      </c>
      <c r="AS772" s="264">
        <v>0</v>
      </c>
      <c r="AT772" s="264">
        <v>0</v>
      </c>
      <c r="AU772" s="264">
        <v>0</v>
      </c>
      <c r="AV772" s="264">
        <v>0</v>
      </c>
      <c r="AW772" s="264">
        <v>0</v>
      </c>
      <c r="AX772" s="264">
        <v>0</v>
      </c>
      <c r="AY772" s="264">
        <v>0</v>
      </c>
      <c r="AZ772" s="264">
        <v>0</v>
      </c>
      <c r="BA772" s="264">
        <v>0</v>
      </c>
      <c r="BB772" s="265">
        <v>0</v>
      </c>
    </row>
    <row r="773" spans="2:54" s="213" customFormat="1" ht="12.75" x14ac:dyDescent="0.2">
      <c r="B773" s="251" t="s">
        <v>1865</v>
      </c>
      <c r="C773" s="252"/>
      <c r="D773" s="253"/>
      <c r="E773" s="254" t="s">
        <v>2100</v>
      </c>
      <c r="F773" s="252"/>
      <c r="G773" s="252"/>
      <c r="H773" s="255" t="s">
        <v>2101</v>
      </c>
      <c r="I773" s="256">
        <v>40120</v>
      </c>
      <c r="J773" s="257">
        <v>7</v>
      </c>
      <c r="K773" s="258">
        <v>796.45505097312332</v>
      </c>
      <c r="L773" s="259">
        <v>796.45505097312332</v>
      </c>
      <c r="M773" s="259">
        <v>0</v>
      </c>
      <c r="N773" s="259">
        <v>0</v>
      </c>
      <c r="O773" s="259">
        <v>0</v>
      </c>
      <c r="P773" s="259">
        <v>0</v>
      </c>
      <c r="Q773" s="259">
        <v>0</v>
      </c>
      <c r="R773" s="259">
        <v>0</v>
      </c>
      <c r="S773" s="259">
        <v>0</v>
      </c>
      <c r="T773" s="260">
        <v>0</v>
      </c>
      <c r="U773" s="261">
        <v>0</v>
      </c>
      <c r="V773" s="259">
        <v>0</v>
      </c>
      <c r="W773" s="259">
        <v>0</v>
      </c>
      <c r="X773" s="259">
        <v>0</v>
      </c>
      <c r="Y773" s="259">
        <v>0</v>
      </c>
      <c r="Z773" s="259">
        <v>0</v>
      </c>
      <c r="AA773" s="259">
        <v>0</v>
      </c>
      <c r="AB773" s="259">
        <v>0</v>
      </c>
      <c r="AC773" s="259">
        <v>0</v>
      </c>
      <c r="AD773" s="259">
        <v>0</v>
      </c>
      <c r="AE773" s="262">
        <v>0</v>
      </c>
      <c r="AF773" s="258">
        <v>796.45505097312332</v>
      </c>
      <c r="AG773" s="259">
        <v>796.45505097312332</v>
      </c>
      <c r="AH773" s="259">
        <v>0</v>
      </c>
      <c r="AI773" s="259">
        <v>0</v>
      </c>
      <c r="AJ773" s="259">
        <v>0</v>
      </c>
      <c r="AK773" s="259">
        <v>0</v>
      </c>
      <c r="AL773" s="259">
        <v>0</v>
      </c>
      <c r="AM773" s="259">
        <v>0</v>
      </c>
      <c r="AN773" s="259">
        <v>0</v>
      </c>
      <c r="AO773" s="262">
        <v>0</v>
      </c>
      <c r="AP773" s="247"/>
      <c r="AQ773" s="263">
        <v>0</v>
      </c>
      <c r="AR773" s="264">
        <v>0</v>
      </c>
      <c r="AS773" s="264">
        <v>0</v>
      </c>
      <c r="AT773" s="264">
        <v>0</v>
      </c>
      <c r="AU773" s="264">
        <v>0</v>
      </c>
      <c r="AV773" s="264">
        <v>0</v>
      </c>
      <c r="AW773" s="264">
        <v>0</v>
      </c>
      <c r="AX773" s="264">
        <v>0</v>
      </c>
      <c r="AY773" s="264">
        <v>0</v>
      </c>
      <c r="AZ773" s="264">
        <v>0</v>
      </c>
      <c r="BA773" s="264">
        <v>0</v>
      </c>
      <c r="BB773" s="265">
        <v>0</v>
      </c>
    </row>
    <row r="774" spans="2:54" s="213" customFormat="1" ht="12.75" x14ac:dyDescent="0.2">
      <c r="B774" s="251" t="s">
        <v>1865</v>
      </c>
      <c r="C774" s="252"/>
      <c r="D774" s="253"/>
      <c r="E774" s="254" t="s">
        <v>2100</v>
      </c>
      <c r="F774" s="252"/>
      <c r="G774" s="252"/>
      <c r="H774" s="255" t="s">
        <v>2102</v>
      </c>
      <c r="I774" s="256">
        <v>40120</v>
      </c>
      <c r="J774" s="257">
        <v>7</v>
      </c>
      <c r="K774" s="258">
        <v>796.45505097312332</v>
      </c>
      <c r="L774" s="259">
        <v>796.45505097312332</v>
      </c>
      <c r="M774" s="259">
        <v>0</v>
      </c>
      <c r="N774" s="259">
        <v>0</v>
      </c>
      <c r="O774" s="259">
        <v>0</v>
      </c>
      <c r="P774" s="259">
        <v>0</v>
      </c>
      <c r="Q774" s="259">
        <v>0</v>
      </c>
      <c r="R774" s="259">
        <v>0</v>
      </c>
      <c r="S774" s="259">
        <v>0</v>
      </c>
      <c r="T774" s="260">
        <v>0</v>
      </c>
      <c r="U774" s="261">
        <v>0</v>
      </c>
      <c r="V774" s="259">
        <v>0</v>
      </c>
      <c r="W774" s="259">
        <v>0</v>
      </c>
      <c r="X774" s="259">
        <v>0</v>
      </c>
      <c r="Y774" s="259">
        <v>0</v>
      </c>
      <c r="Z774" s="259">
        <v>0</v>
      </c>
      <c r="AA774" s="259">
        <v>0</v>
      </c>
      <c r="AB774" s="259">
        <v>0</v>
      </c>
      <c r="AC774" s="259">
        <v>0</v>
      </c>
      <c r="AD774" s="259">
        <v>0</v>
      </c>
      <c r="AE774" s="262">
        <v>0</v>
      </c>
      <c r="AF774" s="258">
        <v>796.45505097312332</v>
      </c>
      <c r="AG774" s="259">
        <v>796.45505097312332</v>
      </c>
      <c r="AH774" s="259">
        <v>0</v>
      </c>
      <c r="AI774" s="259">
        <v>0</v>
      </c>
      <c r="AJ774" s="259">
        <v>0</v>
      </c>
      <c r="AK774" s="259">
        <v>0</v>
      </c>
      <c r="AL774" s="259">
        <v>0</v>
      </c>
      <c r="AM774" s="259">
        <v>0</v>
      </c>
      <c r="AN774" s="259">
        <v>0</v>
      </c>
      <c r="AO774" s="262">
        <v>0</v>
      </c>
      <c r="AP774" s="247"/>
      <c r="AQ774" s="263">
        <v>0</v>
      </c>
      <c r="AR774" s="264">
        <v>0</v>
      </c>
      <c r="AS774" s="264">
        <v>0</v>
      </c>
      <c r="AT774" s="264">
        <v>0</v>
      </c>
      <c r="AU774" s="264">
        <v>0</v>
      </c>
      <c r="AV774" s="264">
        <v>0</v>
      </c>
      <c r="AW774" s="264">
        <v>0</v>
      </c>
      <c r="AX774" s="264">
        <v>0</v>
      </c>
      <c r="AY774" s="264">
        <v>0</v>
      </c>
      <c r="AZ774" s="264">
        <v>0</v>
      </c>
      <c r="BA774" s="264">
        <v>0</v>
      </c>
      <c r="BB774" s="265">
        <v>0</v>
      </c>
    </row>
    <row r="775" spans="2:54" s="213" customFormat="1" ht="12.75" x14ac:dyDescent="0.2">
      <c r="B775" s="251" t="s">
        <v>1865</v>
      </c>
      <c r="C775" s="252"/>
      <c r="D775" s="253"/>
      <c r="E775" s="254" t="s">
        <v>2100</v>
      </c>
      <c r="F775" s="252"/>
      <c r="G775" s="252"/>
      <c r="H775" s="255" t="s">
        <v>2103</v>
      </c>
      <c r="I775" s="256">
        <v>40120</v>
      </c>
      <c r="J775" s="257">
        <v>7</v>
      </c>
      <c r="K775" s="258">
        <v>796.45505097312332</v>
      </c>
      <c r="L775" s="259">
        <v>796.45505097312332</v>
      </c>
      <c r="M775" s="259">
        <v>0</v>
      </c>
      <c r="N775" s="259">
        <v>0</v>
      </c>
      <c r="O775" s="259">
        <v>0</v>
      </c>
      <c r="P775" s="259">
        <v>0</v>
      </c>
      <c r="Q775" s="259">
        <v>0</v>
      </c>
      <c r="R775" s="259">
        <v>0</v>
      </c>
      <c r="S775" s="259">
        <v>0</v>
      </c>
      <c r="T775" s="260">
        <v>0</v>
      </c>
      <c r="U775" s="261">
        <v>0</v>
      </c>
      <c r="V775" s="259">
        <v>0</v>
      </c>
      <c r="W775" s="259">
        <v>0</v>
      </c>
      <c r="X775" s="259">
        <v>0</v>
      </c>
      <c r="Y775" s="259">
        <v>0</v>
      </c>
      <c r="Z775" s="259">
        <v>0</v>
      </c>
      <c r="AA775" s="259">
        <v>0</v>
      </c>
      <c r="AB775" s="259">
        <v>0</v>
      </c>
      <c r="AC775" s="259">
        <v>0</v>
      </c>
      <c r="AD775" s="259">
        <v>0</v>
      </c>
      <c r="AE775" s="262">
        <v>0</v>
      </c>
      <c r="AF775" s="258">
        <v>796.45505097312332</v>
      </c>
      <c r="AG775" s="259">
        <v>796.45505097312332</v>
      </c>
      <c r="AH775" s="259">
        <v>0</v>
      </c>
      <c r="AI775" s="259">
        <v>0</v>
      </c>
      <c r="AJ775" s="259">
        <v>0</v>
      </c>
      <c r="AK775" s="259">
        <v>0</v>
      </c>
      <c r="AL775" s="259">
        <v>0</v>
      </c>
      <c r="AM775" s="259">
        <v>0</v>
      </c>
      <c r="AN775" s="259">
        <v>0</v>
      </c>
      <c r="AO775" s="262">
        <v>0</v>
      </c>
      <c r="AP775" s="247"/>
      <c r="AQ775" s="263">
        <v>0</v>
      </c>
      <c r="AR775" s="264">
        <v>0</v>
      </c>
      <c r="AS775" s="264">
        <v>0</v>
      </c>
      <c r="AT775" s="264">
        <v>0</v>
      </c>
      <c r="AU775" s="264">
        <v>0</v>
      </c>
      <c r="AV775" s="264">
        <v>0</v>
      </c>
      <c r="AW775" s="264">
        <v>0</v>
      </c>
      <c r="AX775" s="264">
        <v>0</v>
      </c>
      <c r="AY775" s="264">
        <v>0</v>
      </c>
      <c r="AZ775" s="264">
        <v>0</v>
      </c>
      <c r="BA775" s="264">
        <v>0</v>
      </c>
      <c r="BB775" s="265">
        <v>0</v>
      </c>
    </row>
    <row r="776" spans="2:54" s="213" customFormat="1" ht="12.75" x14ac:dyDescent="0.2">
      <c r="B776" s="251" t="s">
        <v>1865</v>
      </c>
      <c r="C776" s="252"/>
      <c r="D776" s="253"/>
      <c r="E776" s="254" t="s">
        <v>2100</v>
      </c>
      <c r="F776" s="252"/>
      <c r="G776" s="252"/>
      <c r="H776" s="255" t="s">
        <v>2104</v>
      </c>
      <c r="I776" s="256">
        <v>40120</v>
      </c>
      <c r="J776" s="257">
        <v>7</v>
      </c>
      <c r="K776" s="258">
        <v>796.45505097312332</v>
      </c>
      <c r="L776" s="259">
        <v>796.45505097312332</v>
      </c>
      <c r="M776" s="259">
        <v>0</v>
      </c>
      <c r="N776" s="259">
        <v>0</v>
      </c>
      <c r="O776" s="259">
        <v>0</v>
      </c>
      <c r="P776" s="259">
        <v>0</v>
      </c>
      <c r="Q776" s="259">
        <v>0</v>
      </c>
      <c r="R776" s="259">
        <v>0</v>
      </c>
      <c r="S776" s="259">
        <v>0</v>
      </c>
      <c r="T776" s="260">
        <v>0</v>
      </c>
      <c r="U776" s="261">
        <v>0</v>
      </c>
      <c r="V776" s="259">
        <v>0</v>
      </c>
      <c r="W776" s="259">
        <v>0</v>
      </c>
      <c r="X776" s="259">
        <v>0</v>
      </c>
      <c r="Y776" s="259">
        <v>0</v>
      </c>
      <c r="Z776" s="259">
        <v>0</v>
      </c>
      <c r="AA776" s="259">
        <v>0</v>
      </c>
      <c r="AB776" s="259">
        <v>0</v>
      </c>
      <c r="AC776" s="259">
        <v>0</v>
      </c>
      <c r="AD776" s="259">
        <v>0</v>
      </c>
      <c r="AE776" s="262">
        <v>0</v>
      </c>
      <c r="AF776" s="258">
        <v>796.45505097312332</v>
      </c>
      <c r="AG776" s="259">
        <v>796.45505097312332</v>
      </c>
      <c r="AH776" s="259">
        <v>0</v>
      </c>
      <c r="AI776" s="259">
        <v>0</v>
      </c>
      <c r="AJ776" s="259">
        <v>0</v>
      </c>
      <c r="AK776" s="259">
        <v>0</v>
      </c>
      <c r="AL776" s="259">
        <v>0</v>
      </c>
      <c r="AM776" s="259">
        <v>0</v>
      </c>
      <c r="AN776" s="259">
        <v>0</v>
      </c>
      <c r="AO776" s="262">
        <v>0</v>
      </c>
      <c r="AP776" s="247"/>
      <c r="AQ776" s="263">
        <v>0</v>
      </c>
      <c r="AR776" s="264">
        <v>0</v>
      </c>
      <c r="AS776" s="264">
        <v>0</v>
      </c>
      <c r="AT776" s="264">
        <v>0</v>
      </c>
      <c r="AU776" s="264">
        <v>0</v>
      </c>
      <c r="AV776" s="264">
        <v>0</v>
      </c>
      <c r="AW776" s="264">
        <v>0</v>
      </c>
      <c r="AX776" s="264">
        <v>0</v>
      </c>
      <c r="AY776" s="264">
        <v>0</v>
      </c>
      <c r="AZ776" s="264">
        <v>0</v>
      </c>
      <c r="BA776" s="264">
        <v>0</v>
      </c>
      <c r="BB776" s="265">
        <v>0</v>
      </c>
    </row>
    <row r="777" spans="2:54" s="213" customFormat="1" ht="12.75" x14ac:dyDescent="0.2">
      <c r="B777" s="251" t="s">
        <v>1865</v>
      </c>
      <c r="C777" s="252"/>
      <c r="D777" s="253"/>
      <c r="E777" s="254" t="s">
        <v>2100</v>
      </c>
      <c r="F777" s="252"/>
      <c r="G777" s="252"/>
      <c r="H777" s="255" t="s">
        <v>2105</v>
      </c>
      <c r="I777" s="256">
        <v>40120</v>
      </c>
      <c r="J777" s="257">
        <v>7</v>
      </c>
      <c r="K777" s="258">
        <v>796.45505097312332</v>
      </c>
      <c r="L777" s="259">
        <v>796.45505097312332</v>
      </c>
      <c r="M777" s="259">
        <v>0</v>
      </c>
      <c r="N777" s="259">
        <v>0</v>
      </c>
      <c r="O777" s="259">
        <v>0</v>
      </c>
      <c r="P777" s="259">
        <v>0</v>
      </c>
      <c r="Q777" s="259">
        <v>0</v>
      </c>
      <c r="R777" s="259">
        <v>0</v>
      </c>
      <c r="S777" s="259">
        <v>0</v>
      </c>
      <c r="T777" s="260">
        <v>0</v>
      </c>
      <c r="U777" s="261">
        <v>0</v>
      </c>
      <c r="V777" s="259">
        <v>0</v>
      </c>
      <c r="W777" s="259">
        <v>0</v>
      </c>
      <c r="X777" s="259">
        <v>0</v>
      </c>
      <c r="Y777" s="259">
        <v>0</v>
      </c>
      <c r="Z777" s="259">
        <v>0</v>
      </c>
      <c r="AA777" s="259">
        <v>0</v>
      </c>
      <c r="AB777" s="259">
        <v>0</v>
      </c>
      <c r="AC777" s="259">
        <v>0</v>
      </c>
      <c r="AD777" s="259">
        <v>0</v>
      </c>
      <c r="AE777" s="262">
        <v>0</v>
      </c>
      <c r="AF777" s="258">
        <v>796.45505097312332</v>
      </c>
      <c r="AG777" s="259">
        <v>796.45505097312332</v>
      </c>
      <c r="AH777" s="259">
        <v>0</v>
      </c>
      <c r="AI777" s="259">
        <v>0</v>
      </c>
      <c r="AJ777" s="259">
        <v>0</v>
      </c>
      <c r="AK777" s="259">
        <v>0</v>
      </c>
      <c r="AL777" s="259">
        <v>0</v>
      </c>
      <c r="AM777" s="259">
        <v>0</v>
      </c>
      <c r="AN777" s="259">
        <v>0</v>
      </c>
      <c r="AO777" s="262">
        <v>0</v>
      </c>
      <c r="AP777" s="247"/>
      <c r="AQ777" s="263">
        <v>0</v>
      </c>
      <c r="AR777" s="264">
        <v>0</v>
      </c>
      <c r="AS777" s="264">
        <v>0</v>
      </c>
      <c r="AT777" s="264">
        <v>0</v>
      </c>
      <c r="AU777" s="264">
        <v>0</v>
      </c>
      <c r="AV777" s="264">
        <v>0</v>
      </c>
      <c r="AW777" s="264">
        <v>0</v>
      </c>
      <c r="AX777" s="264">
        <v>0</v>
      </c>
      <c r="AY777" s="264">
        <v>0</v>
      </c>
      <c r="AZ777" s="264">
        <v>0</v>
      </c>
      <c r="BA777" s="264">
        <v>0</v>
      </c>
      <c r="BB777" s="265">
        <v>0</v>
      </c>
    </row>
    <row r="778" spans="2:54" s="213" customFormat="1" ht="12.75" x14ac:dyDescent="0.2">
      <c r="B778" s="251" t="s">
        <v>1865</v>
      </c>
      <c r="C778" s="252"/>
      <c r="D778" s="253"/>
      <c r="E778" s="254" t="s">
        <v>2100</v>
      </c>
      <c r="F778" s="252"/>
      <c r="G778" s="252"/>
      <c r="H778" s="255" t="s">
        <v>2106</v>
      </c>
      <c r="I778" s="256">
        <v>40120</v>
      </c>
      <c r="J778" s="257">
        <v>7</v>
      </c>
      <c r="K778" s="258">
        <v>796.45505097312332</v>
      </c>
      <c r="L778" s="259">
        <v>796.45505097312332</v>
      </c>
      <c r="M778" s="259">
        <v>0</v>
      </c>
      <c r="N778" s="259">
        <v>0</v>
      </c>
      <c r="O778" s="259">
        <v>0</v>
      </c>
      <c r="P778" s="259">
        <v>0</v>
      </c>
      <c r="Q778" s="259">
        <v>0</v>
      </c>
      <c r="R778" s="259">
        <v>0</v>
      </c>
      <c r="S778" s="259">
        <v>0</v>
      </c>
      <c r="T778" s="260">
        <v>0</v>
      </c>
      <c r="U778" s="261">
        <v>0</v>
      </c>
      <c r="V778" s="259">
        <v>0</v>
      </c>
      <c r="W778" s="259">
        <v>0</v>
      </c>
      <c r="X778" s="259">
        <v>0</v>
      </c>
      <c r="Y778" s="259">
        <v>0</v>
      </c>
      <c r="Z778" s="259">
        <v>0</v>
      </c>
      <c r="AA778" s="259">
        <v>0</v>
      </c>
      <c r="AB778" s="259">
        <v>0</v>
      </c>
      <c r="AC778" s="259">
        <v>0</v>
      </c>
      <c r="AD778" s="259">
        <v>0</v>
      </c>
      <c r="AE778" s="262">
        <v>0</v>
      </c>
      <c r="AF778" s="258">
        <v>796.45505097312332</v>
      </c>
      <c r="AG778" s="259">
        <v>796.45505097312332</v>
      </c>
      <c r="AH778" s="259">
        <v>0</v>
      </c>
      <c r="AI778" s="259">
        <v>0</v>
      </c>
      <c r="AJ778" s="259">
        <v>0</v>
      </c>
      <c r="AK778" s="259">
        <v>0</v>
      </c>
      <c r="AL778" s="259">
        <v>0</v>
      </c>
      <c r="AM778" s="259">
        <v>0</v>
      </c>
      <c r="AN778" s="259">
        <v>0</v>
      </c>
      <c r="AO778" s="262">
        <v>0</v>
      </c>
      <c r="AP778" s="247"/>
      <c r="AQ778" s="263">
        <v>0</v>
      </c>
      <c r="AR778" s="264">
        <v>0</v>
      </c>
      <c r="AS778" s="264">
        <v>0</v>
      </c>
      <c r="AT778" s="264">
        <v>0</v>
      </c>
      <c r="AU778" s="264">
        <v>0</v>
      </c>
      <c r="AV778" s="264">
        <v>0</v>
      </c>
      <c r="AW778" s="264">
        <v>0</v>
      </c>
      <c r="AX778" s="264">
        <v>0</v>
      </c>
      <c r="AY778" s="264">
        <v>0</v>
      </c>
      <c r="AZ778" s="264">
        <v>0</v>
      </c>
      <c r="BA778" s="264">
        <v>0</v>
      </c>
      <c r="BB778" s="265">
        <v>0</v>
      </c>
    </row>
    <row r="779" spans="2:54" s="213" customFormat="1" ht="12.75" x14ac:dyDescent="0.2">
      <c r="B779" s="251" t="s">
        <v>1865</v>
      </c>
      <c r="C779" s="252"/>
      <c r="D779" s="253"/>
      <c r="E779" s="254" t="s">
        <v>2100</v>
      </c>
      <c r="F779" s="252"/>
      <c r="G779" s="252"/>
      <c r="H779" s="255" t="s">
        <v>2107</v>
      </c>
      <c r="I779" s="256">
        <v>40120</v>
      </c>
      <c r="J779" s="257">
        <v>7</v>
      </c>
      <c r="K779" s="258">
        <v>796.45505097312332</v>
      </c>
      <c r="L779" s="259">
        <v>796.45505097312332</v>
      </c>
      <c r="M779" s="259">
        <v>0</v>
      </c>
      <c r="N779" s="259">
        <v>0</v>
      </c>
      <c r="O779" s="259">
        <v>0</v>
      </c>
      <c r="P779" s="259">
        <v>0</v>
      </c>
      <c r="Q779" s="259">
        <v>0</v>
      </c>
      <c r="R779" s="259">
        <v>0</v>
      </c>
      <c r="S779" s="259">
        <v>0</v>
      </c>
      <c r="T779" s="260">
        <v>0</v>
      </c>
      <c r="U779" s="261">
        <v>0</v>
      </c>
      <c r="V779" s="259">
        <v>0</v>
      </c>
      <c r="W779" s="259">
        <v>0</v>
      </c>
      <c r="X779" s="259">
        <v>0</v>
      </c>
      <c r="Y779" s="259">
        <v>0</v>
      </c>
      <c r="Z779" s="259">
        <v>0</v>
      </c>
      <c r="AA779" s="259">
        <v>0</v>
      </c>
      <c r="AB779" s="259">
        <v>0</v>
      </c>
      <c r="AC779" s="259">
        <v>0</v>
      </c>
      <c r="AD779" s="259">
        <v>0</v>
      </c>
      <c r="AE779" s="262">
        <v>0</v>
      </c>
      <c r="AF779" s="258">
        <v>796.45505097312332</v>
      </c>
      <c r="AG779" s="259">
        <v>796.45505097312332</v>
      </c>
      <c r="AH779" s="259">
        <v>0</v>
      </c>
      <c r="AI779" s="259">
        <v>0</v>
      </c>
      <c r="AJ779" s="259">
        <v>0</v>
      </c>
      <c r="AK779" s="259">
        <v>0</v>
      </c>
      <c r="AL779" s="259">
        <v>0</v>
      </c>
      <c r="AM779" s="259">
        <v>0</v>
      </c>
      <c r="AN779" s="259">
        <v>0</v>
      </c>
      <c r="AO779" s="262">
        <v>0</v>
      </c>
      <c r="AP779" s="247"/>
      <c r="AQ779" s="263">
        <v>0</v>
      </c>
      <c r="AR779" s="264">
        <v>0</v>
      </c>
      <c r="AS779" s="264">
        <v>0</v>
      </c>
      <c r="AT779" s="264">
        <v>0</v>
      </c>
      <c r="AU779" s="264">
        <v>0</v>
      </c>
      <c r="AV779" s="264">
        <v>0</v>
      </c>
      <c r="AW779" s="264">
        <v>0</v>
      </c>
      <c r="AX779" s="264">
        <v>0</v>
      </c>
      <c r="AY779" s="264">
        <v>0</v>
      </c>
      <c r="AZ779" s="264">
        <v>0</v>
      </c>
      <c r="BA779" s="264">
        <v>0</v>
      </c>
      <c r="BB779" s="265">
        <v>0</v>
      </c>
    </row>
    <row r="780" spans="2:54" s="213" customFormat="1" ht="12.75" x14ac:dyDescent="0.2">
      <c r="B780" s="251" t="s">
        <v>1865</v>
      </c>
      <c r="C780" s="252"/>
      <c r="D780" s="253"/>
      <c r="E780" s="254" t="s">
        <v>2100</v>
      </c>
      <c r="F780" s="252"/>
      <c r="G780" s="252"/>
      <c r="H780" s="255" t="s">
        <v>2108</v>
      </c>
      <c r="I780" s="256">
        <v>40120</v>
      </c>
      <c r="J780" s="257">
        <v>7</v>
      </c>
      <c r="K780" s="258">
        <v>796.45505097312332</v>
      </c>
      <c r="L780" s="259">
        <v>796.45505097312332</v>
      </c>
      <c r="M780" s="259">
        <v>0</v>
      </c>
      <c r="N780" s="259">
        <v>0</v>
      </c>
      <c r="O780" s="259">
        <v>0</v>
      </c>
      <c r="P780" s="259">
        <v>0</v>
      </c>
      <c r="Q780" s="259">
        <v>0</v>
      </c>
      <c r="R780" s="259">
        <v>0</v>
      </c>
      <c r="S780" s="259">
        <v>0</v>
      </c>
      <c r="T780" s="260">
        <v>0</v>
      </c>
      <c r="U780" s="261">
        <v>0</v>
      </c>
      <c r="V780" s="259">
        <v>0</v>
      </c>
      <c r="W780" s="259">
        <v>0</v>
      </c>
      <c r="X780" s="259">
        <v>0</v>
      </c>
      <c r="Y780" s="259">
        <v>0</v>
      </c>
      <c r="Z780" s="259">
        <v>0</v>
      </c>
      <c r="AA780" s="259">
        <v>0</v>
      </c>
      <c r="AB780" s="259">
        <v>0</v>
      </c>
      <c r="AC780" s="259">
        <v>0</v>
      </c>
      <c r="AD780" s="259">
        <v>0</v>
      </c>
      <c r="AE780" s="262">
        <v>0</v>
      </c>
      <c r="AF780" s="258">
        <v>796.45505097312332</v>
      </c>
      <c r="AG780" s="259">
        <v>796.45505097312332</v>
      </c>
      <c r="AH780" s="259">
        <v>0</v>
      </c>
      <c r="AI780" s="259">
        <v>0</v>
      </c>
      <c r="AJ780" s="259">
        <v>0</v>
      </c>
      <c r="AK780" s="259">
        <v>0</v>
      </c>
      <c r="AL780" s="259">
        <v>0</v>
      </c>
      <c r="AM780" s="259">
        <v>0</v>
      </c>
      <c r="AN780" s="259">
        <v>0</v>
      </c>
      <c r="AO780" s="262">
        <v>0</v>
      </c>
      <c r="AP780" s="247"/>
      <c r="AQ780" s="263">
        <v>0</v>
      </c>
      <c r="AR780" s="264">
        <v>0</v>
      </c>
      <c r="AS780" s="264">
        <v>0</v>
      </c>
      <c r="AT780" s="264">
        <v>0</v>
      </c>
      <c r="AU780" s="264">
        <v>0</v>
      </c>
      <c r="AV780" s="264">
        <v>0</v>
      </c>
      <c r="AW780" s="264">
        <v>0</v>
      </c>
      <c r="AX780" s="264">
        <v>0</v>
      </c>
      <c r="AY780" s="264">
        <v>0</v>
      </c>
      <c r="AZ780" s="264">
        <v>0</v>
      </c>
      <c r="BA780" s="264">
        <v>0</v>
      </c>
      <c r="BB780" s="265">
        <v>0</v>
      </c>
    </row>
    <row r="781" spans="2:54" s="213" customFormat="1" ht="12.75" x14ac:dyDescent="0.2">
      <c r="B781" s="251" t="s">
        <v>1865</v>
      </c>
      <c r="C781" s="252"/>
      <c r="D781" s="253"/>
      <c r="E781" s="254" t="s">
        <v>2109</v>
      </c>
      <c r="F781" s="252"/>
      <c r="G781" s="252"/>
      <c r="H781" s="255" t="s">
        <v>2110</v>
      </c>
      <c r="I781" s="256">
        <v>40120</v>
      </c>
      <c r="J781" s="257">
        <v>7</v>
      </c>
      <c r="K781" s="258">
        <v>781.97405004633924</v>
      </c>
      <c r="L781" s="259">
        <v>781.97405004633924</v>
      </c>
      <c r="M781" s="259">
        <v>0</v>
      </c>
      <c r="N781" s="259">
        <v>0</v>
      </c>
      <c r="O781" s="259">
        <v>0</v>
      </c>
      <c r="P781" s="259">
        <v>0</v>
      </c>
      <c r="Q781" s="259">
        <v>0</v>
      </c>
      <c r="R781" s="259">
        <v>0</v>
      </c>
      <c r="S781" s="259">
        <v>0</v>
      </c>
      <c r="T781" s="260">
        <v>0</v>
      </c>
      <c r="U781" s="261">
        <v>0</v>
      </c>
      <c r="V781" s="259">
        <v>0</v>
      </c>
      <c r="W781" s="259">
        <v>0</v>
      </c>
      <c r="X781" s="259">
        <v>0</v>
      </c>
      <c r="Y781" s="259">
        <v>0</v>
      </c>
      <c r="Z781" s="259">
        <v>0</v>
      </c>
      <c r="AA781" s="259">
        <v>0</v>
      </c>
      <c r="AB781" s="259">
        <v>0</v>
      </c>
      <c r="AC781" s="259">
        <v>0</v>
      </c>
      <c r="AD781" s="259">
        <v>0</v>
      </c>
      <c r="AE781" s="262">
        <v>0</v>
      </c>
      <c r="AF781" s="258">
        <v>781.97405004633924</v>
      </c>
      <c r="AG781" s="259">
        <v>781.97405004633924</v>
      </c>
      <c r="AH781" s="259">
        <v>0</v>
      </c>
      <c r="AI781" s="259">
        <v>0</v>
      </c>
      <c r="AJ781" s="259">
        <v>0</v>
      </c>
      <c r="AK781" s="259">
        <v>0</v>
      </c>
      <c r="AL781" s="259">
        <v>0</v>
      </c>
      <c r="AM781" s="259">
        <v>0</v>
      </c>
      <c r="AN781" s="259">
        <v>0</v>
      </c>
      <c r="AO781" s="262">
        <v>0</v>
      </c>
      <c r="AP781" s="247"/>
      <c r="AQ781" s="263">
        <v>0</v>
      </c>
      <c r="AR781" s="264">
        <v>0</v>
      </c>
      <c r="AS781" s="264">
        <v>0</v>
      </c>
      <c r="AT781" s="264">
        <v>0</v>
      </c>
      <c r="AU781" s="264">
        <v>0</v>
      </c>
      <c r="AV781" s="264">
        <v>0</v>
      </c>
      <c r="AW781" s="264">
        <v>0</v>
      </c>
      <c r="AX781" s="264">
        <v>0</v>
      </c>
      <c r="AY781" s="264">
        <v>0</v>
      </c>
      <c r="AZ781" s="264">
        <v>0</v>
      </c>
      <c r="BA781" s="264">
        <v>0</v>
      </c>
      <c r="BB781" s="265">
        <v>0</v>
      </c>
    </row>
    <row r="782" spans="2:54" s="213" customFormat="1" ht="12.75" x14ac:dyDescent="0.2">
      <c r="B782" s="251" t="s">
        <v>1865</v>
      </c>
      <c r="C782" s="252"/>
      <c r="D782" s="253"/>
      <c r="E782" s="254" t="s">
        <v>2109</v>
      </c>
      <c r="F782" s="252"/>
      <c r="G782" s="252"/>
      <c r="H782" s="255" t="s">
        <v>2111</v>
      </c>
      <c r="I782" s="256">
        <v>40120</v>
      </c>
      <c r="J782" s="257">
        <v>7</v>
      </c>
      <c r="K782" s="258">
        <v>781.97405004633924</v>
      </c>
      <c r="L782" s="259">
        <v>781.97405004633924</v>
      </c>
      <c r="M782" s="259">
        <v>0</v>
      </c>
      <c r="N782" s="259">
        <v>0</v>
      </c>
      <c r="O782" s="259">
        <v>0</v>
      </c>
      <c r="P782" s="259">
        <v>0</v>
      </c>
      <c r="Q782" s="259">
        <v>0</v>
      </c>
      <c r="R782" s="259">
        <v>0</v>
      </c>
      <c r="S782" s="259">
        <v>0</v>
      </c>
      <c r="T782" s="260">
        <v>0</v>
      </c>
      <c r="U782" s="261">
        <v>0</v>
      </c>
      <c r="V782" s="259">
        <v>0</v>
      </c>
      <c r="W782" s="259">
        <v>0</v>
      </c>
      <c r="X782" s="259">
        <v>0</v>
      </c>
      <c r="Y782" s="259">
        <v>0</v>
      </c>
      <c r="Z782" s="259">
        <v>0</v>
      </c>
      <c r="AA782" s="259">
        <v>0</v>
      </c>
      <c r="AB782" s="259">
        <v>0</v>
      </c>
      <c r="AC782" s="259">
        <v>0</v>
      </c>
      <c r="AD782" s="259">
        <v>0</v>
      </c>
      <c r="AE782" s="262">
        <v>0</v>
      </c>
      <c r="AF782" s="258">
        <v>781.97405004633924</v>
      </c>
      <c r="AG782" s="259">
        <v>781.97405004633924</v>
      </c>
      <c r="AH782" s="259">
        <v>0</v>
      </c>
      <c r="AI782" s="259">
        <v>0</v>
      </c>
      <c r="AJ782" s="259">
        <v>0</v>
      </c>
      <c r="AK782" s="259">
        <v>0</v>
      </c>
      <c r="AL782" s="259">
        <v>0</v>
      </c>
      <c r="AM782" s="259">
        <v>0</v>
      </c>
      <c r="AN782" s="259">
        <v>0</v>
      </c>
      <c r="AO782" s="262">
        <v>0</v>
      </c>
      <c r="AP782" s="247"/>
      <c r="AQ782" s="263">
        <v>0</v>
      </c>
      <c r="AR782" s="264">
        <v>0</v>
      </c>
      <c r="AS782" s="264">
        <v>0</v>
      </c>
      <c r="AT782" s="264">
        <v>0</v>
      </c>
      <c r="AU782" s="264">
        <v>0</v>
      </c>
      <c r="AV782" s="264">
        <v>0</v>
      </c>
      <c r="AW782" s="264">
        <v>0</v>
      </c>
      <c r="AX782" s="264">
        <v>0</v>
      </c>
      <c r="AY782" s="264">
        <v>0</v>
      </c>
      <c r="AZ782" s="264">
        <v>0</v>
      </c>
      <c r="BA782" s="264">
        <v>0</v>
      </c>
      <c r="BB782" s="265">
        <v>0</v>
      </c>
    </row>
    <row r="783" spans="2:54" s="213" customFormat="1" ht="12.75" x14ac:dyDescent="0.2">
      <c r="B783" s="251" t="s">
        <v>1865</v>
      </c>
      <c r="C783" s="252"/>
      <c r="D783" s="253"/>
      <c r="E783" s="254" t="s">
        <v>2112</v>
      </c>
      <c r="F783" s="252"/>
      <c r="G783" s="252"/>
      <c r="H783" s="255" t="s">
        <v>2113</v>
      </c>
      <c r="I783" s="256">
        <v>40120</v>
      </c>
      <c r="J783" s="257">
        <v>7</v>
      </c>
      <c r="K783" s="258">
        <v>781.97405004633924</v>
      </c>
      <c r="L783" s="259">
        <v>781.97405004633924</v>
      </c>
      <c r="M783" s="259">
        <v>0</v>
      </c>
      <c r="N783" s="259">
        <v>0</v>
      </c>
      <c r="O783" s="259">
        <v>0</v>
      </c>
      <c r="P783" s="259">
        <v>0</v>
      </c>
      <c r="Q783" s="259">
        <v>0</v>
      </c>
      <c r="R783" s="259">
        <v>0</v>
      </c>
      <c r="S783" s="259">
        <v>0</v>
      </c>
      <c r="T783" s="260">
        <v>0</v>
      </c>
      <c r="U783" s="261">
        <v>0</v>
      </c>
      <c r="V783" s="259">
        <v>0</v>
      </c>
      <c r="W783" s="259">
        <v>0</v>
      </c>
      <c r="X783" s="259">
        <v>0</v>
      </c>
      <c r="Y783" s="259">
        <v>0</v>
      </c>
      <c r="Z783" s="259">
        <v>0</v>
      </c>
      <c r="AA783" s="259">
        <v>0</v>
      </c>
      <c r="AB783" s="259">
        <v>0</v>
      </c>
      <c r="AC783" s="259">
        <v>0</v>
      </c>
      <c r="AD783" s="259">
        <v>0</v>
      </c>
      <c r="AE783" s="262">
        <v>0</v>
      </c>
      <c r="AF783" s="258">
        <v>781.97405004633924</v>
      </c>
      <c r="AG783" s="259">
        <v>781.97405004633924</v>
      </c>
      <c r="AH783" s="259">
        <v>0</v>
      </c>
      <c r="AI783" s="259">
        <v>0</v>
      </c>
      <c r="AJ783" s="259">
        <v>0</v>
      </c>
      <c r="AK783" s="259">
        <v>0</v>
      </c>
      <c r="AL783" s="259">
        <v>0</v>
      </c>
      <c r="AM783" s="259">
        <v>0</v>
      </c>
      <c r="AN783" s="259">
        <v>0</v>
      </c>
      <c r="AO783" s="262">
        <v>0</v>
      </c>
      <c r="AP783" s="247"/>
      <c r="AQ783" s="263">
        <v>0</v>
      </c>
      <c r="AR783" s="264">
        <v>0</v>
      </c>
      <c r="AS783" s="264">
        <v>0</v>
      </c>
      <c r="AT783" s="264">
        <v>0</v>
      </c>
      <c r="AU783" s="264">
        <v>0</v>
      </c>
      <c r="AV783" s="264">
        <v>0</v>
      </c>
      <c r="AW783" s="264">
        <v>0</v>
      </c>
      <c r="AX783" s="264">
        <v>0</v>
      </c>
      <c r="AY783" s="264">
        <v>0</v>
      </c>
      <c r="AZ783" s="264">
        <v>0</v>
      </c>
      <c r="BA783" s="264">
        <v>0</v>
      </c>
      <c r="BB783" s="265">
        <v>0</v>
      </c>
    </row>
    <row r="784" spans="2:54" s="213" customFormat="1" ht="12.75" x14ac:dyDescent="0.2">
      <c r="B784" s="251" t="s">
        <v>1865</v>
      </c>
      <c r="C784" s="252"/>
      <c r="D784" s="253"/>
      <c r="E784" s="254" t="s">
        <v>2112</v>
      </c>
      <c r="F784" s="252"/>
      <c r="G784" s="252"/>
      <c r="H784" s="255" t="s">
        <v>2114</v>
      </c>
      <c r="I784" s="256">
        <v>40120</v>
      </c>
      <c r="J784" s="257">
        <v>7</v>
      </c>
      <c r="K784" s="258">
        <v>781.97405004633924</v>
      </c>
      <c r="L784" s="259">
        <v>781.97405004633924</v>
      </c>
      <c r="M784" s="259">
        <v>0</v>
      </c>
      <c r="N784" s="259">
        <v>0</v>
      </c>
      <c r="O784" s="259">
        <v>0</v>
      </c>
      <c r="P784" s="259">
        <v>0</v>
      </c>
      <c r="Q784" s="259">
        <v>0</v>
      </c>
      <c r="R784" s="259">
        <v>0</v>
      </c>
      <c r="S784" s="259">
        <v>0</v>
      </c>
      <c r="T784" s="260">
        <v>0</v>
      </c>
      <c r="U784" s="261">
        <v>0</v>
      </c>
      <c r="V784" s="259">
        <v>0</v>
      </c>
      <c r="W784" s="259">
        <v>0</v>
      </c>
      <c r="X784" s="259">
        <v>0</v>
      </c>
      <c r="Y784" s="259">
        <v>0</v>
      </c>
      <c r="Z784" s="259">
        <v>0</v>
      </c>
      <c r="AA784" s="259">
        <v>0</v>
      </c>
      <c r="AB784" s="259">
        <v>0</v>
      </c>
      <c r="AC784" s="259">
        <v>0</v>
      </c>
      <c r="AD784" s="259">
        <v>0</v>
      </c>
      <c r="AE784" s="262">
        <v>0</v>
      </c>
      <c r="AF784" s="258">
        <v>781.97405004633924</v>
      </c>
      <c r="AG784" s="259">
        <v>781.97405004633924</v>
      </c>
      <c r="AH784" s="259">
        <v>0</v>
      </c>
      <c r="AI784" s="259">
        <v>0</v>
      </c>
      <c r="AJ784" s="259">
        <v>0</v>
      </c>
      <c r="AK784" s="259">
        <v>0</v>
      </c>
      <c r="AL784" s="259">
        <v>0</v>
      </c>
      <c r="AM784" s="259">
        <v>0</v>
      </c>
      <c r="AN784" s="259">
        <v>0</v>
      </c>
      <c r="AO784" s="262">
        <v>0</v>
      </c>
      <c r="AP784" s="247"/>
      <c r="AQ784" s="263">
        <v>0</v>
      </c>
      <c r="AR784" s="264">
        <v>0</v>
      </c>
      <c r="AS784" s="264">
        <v>0</v>
      </c>
      <c r="AT784" s="264">
        <v>0</v>
      </c>
      <c r="AU784" s="264">
        <v>0</v>
      </c>
      <c r="AV784" s="264">
        <v>0</v>
      </c>
      <c r="AW784" s="264">
        <v>0</v>
      </c>
      <c r="AX784" s="264">
        <v>0</v>
      </c>
      <c r="AY784" s="264">
        <v>0</v>
      </c>
      <c r="AZ784" s="264">
        <v>0</v>
      </c>
      <c r="BA784" s="264">
        <v>0</v>
      </c>
      <c r="BB784" s="265">
        <v>0</v>
      </c>
    </row>
    <row r="785" spans="2:54" s="213" customFormat="1" ht="12.75" x14ac:dyDescent="0.2">
      <c r="B785" s="251" t="s">
        <v>1865</v>
      </c>
      <c r="C785" s="252"/>
      <c r="D785" s="253"/>
      <c r="E785" s="254" t="s">
        <v>2112</v>
      </c>
      <c r="F785" s="252"/>
      <c r="G785" s="252"/>
      <c r="H785" s="255" t="s">
        <v>2115</v>
      </c>
      <c r="I785" s="256">
        <v>40120</v>
      </c>
      <c r="J785" s="257">
        <v>7</v>
      </c>
      <c r="K785" s="258">
        <v>781.97405004633924</v>
      </c>
      <c r="L785" s="259">
        <v>781.97405004633924</v>
      </c>
      <c r="M785" s="259">
        <v>0</v>
      </c>
      <c r="N785" s="259">
        <v>0</v>
      </c>
      <c r="O785" s="259">
        <v>0</v>
      </c>
      <c r="P785" s="259">
        <v>0</v>
      </c>
      <c r="Q785" s="259">
        <v>0</v>
      </c>
      <c r="R785" s="259">
        <v>0</v>
      </c>
      <c r="S785" s="259">
        <v>0</v>
      </c>
      <c r="T785" s="260">
        <v>0</v>
      </c>
      <c r="U785" s="261">
        <v>0</v>
      </c>
      <c r="V785" s="259">
        <v>0</v>
      </c>
      <c r="W785" s="259">
        <v>0</v>
      </c>
      <c r="X785" s="259">
        <v>0</v>
      </c>
      <c r="Y785" s="259">
        <v>0</v>
      </c>
      <c r="Z785" s="259">
        <v>0</v>
      </c>
      <c r="AA785" s="259">
        <v>0</v>
      </c>
      <c r="AB785" s="259">
        <v>0</v>
      </c>
      <c r="AC785" s="259">
        <v>0</v>
      </c>
      <c r="AD785" s="259">
        <v>0</v>
      </c>
      <c r="AE785" s="262">
        <v>0</v>
      </c>
      <c r="AF785" s="258">
        <v>781.97405004633924</v>
      </c>
      <c r="AG785" s="259">
        <v>781.97405004633924</v>
      </c>
      <c r="AH785" s="259">
        <v>0</v>
      </c>
      <c r="AI785" s="259">
        <v>0</v>
      </c>
      <c r="AJ785" s="259">
        <v>0</v>
      </c>
      <c r="AK785" s="259">
        <v>0</v>
      </c>
      <c r="AL785" s="259">
        <v>0</v>
      </c>
      <c r="AM785" s="259">
        <v>0</v>
      </c>
      <c r="AN785" s="259">
        <v>0</v>
      </c>
      <c r="AO785" s="262">
        <v>0</v>
      </c>
      <c r="AP785" s="247"/>
      <c r="AQ785" s="263">
        <v>0</v>
      </c>
      <c r="AR785" s="264">
        <v>0</v>
      </c>
      <c r="AS785" s="264">
        <v>0</v>
      </c>
      <c r="AT785" s="264">
        <v>0</v>
      </c>
      <c r="AU785" s="264">
        <v>0</v>
      </c>
      <c r="AV785" s="264">
        <v>0</v>
      </c>
      <c r="AW785" s="264">
        <v>0</v>
      </c>
      <c r="AX785" s="264">
        <v>0</v>
      </c>
      <c r="AY785" s="264">
        <v>0</v>
      </c>
      <c r="AZ785" s="264">
        <v>0</v>
      </c>
      <c r="BA785" s="264">
        <v>0</v>
      </c>
      <c r="BB785" s="265">
        <v>0</v>
      </c>
    </row>
    <row r="786" spans="2:54" s="213" customFormat="1" ht="12.75" x14ac:dyDescent="0.2">
      <c r="B786" s="251" t="s">
        <v>1865</v>
      </c>
      <c r="C786" s="252"/>
      <c r="D786" s="253"/>
      <c r="E786" s="254" t="s">
        <v>2112</v>
      </c>
      <c r="F786" s="252"/>
      <c r="G786" s="252"/>
      <c r="H786" s="255" t="s">
        <v>2116</v>
      </c>
      <c r="I786" s="256">
        <v>40120</v>
      </c>
      <c r="J786" s="257">
        <v>7</v>
      </c>
      <c r="K786" s="258">
        <v>781.97405004633924</v>
      </c>
      <c r="L786" s="259">
        <v>781.97405004633924</v>
      </c>
      <c r="M786" s="259">
        <v>0</v>
      </c>
      <c r="N786" s="259">
        <v>0</v>
      </c>
      <c r="O786" s="259">
        <v>0</v>
      </c>
      <c r="P786" s="259">
        <v>0</v>
      </c>
      <c r="Q786" s="259">
        <v>0</v>
      </c>
      <c r="R786" s="259">
        <v>0</v>
      </c>
      <c r="S786" s="259">
        <v>0</v>
      </c>
      <c r="T786" s="260">
        <v>0</v>
      </c>
      <c r="U786" s="261">
        <v>0</v>
      </c>
      <c r="V786" s="259">
        <v>0</v>
      </c>
      <c r="W786" s="259">
        <v>0</v>
      </c>
      <c r="X786" s="259">
        <v>0</v>
      </c>
      <c r="Y786" s="259">
        <v>0</v>
      </c>
      <c r="Z786" s="259">
        <v>0</v>
      </c>
      <c r="AA786" s="259">
        <v>0</v>
      </c>
      <c r="AB786" s="259">
        <v>0</v>
      </c>
      <c r="AC786" s="259">
        <v>0</v>
      </c>
      <c r="AD786" s="259">
        <v>0</v>
      </c>
      <c r="AE786" s="262">
        <v>0</v>
      </c>
      <c r="AF786" s="258">
        <v>781.97405004633924</v>
      </c>
      <c r="AG786" s="259">
        <v>781.97405004633924</v>
      </c>
      <c r="AH786" s="259">
        <v>0</v>
      </c>
      <c r="AI786" s="259">
        <v>0</v>
      </c>
      <c r="AJ786" s="259">
        <v>0</v>
      </c>
      <c r="AK786" s="259">
        <v>0</v>
      </c>
      <c r="AL786" s="259">
        <v>0</v>
      </c>
      <c r="AM786" s="259">
        <v>0</v>
      </c>
      <c r="AN786" s="259">
        <v>0</v>
      </c>
      <c r="AO786" s="262">
        <v>0</v>
      </c>
      <c r="AP786" s="247"/>
      <c r="AQ786" s="263">
        <v>0</v>
      </c>
      <c r="AR786" s="264">
        <v>0</v>
      </c>
      <c r="AS786" s="264">
        <v>0</v>
      </c>
      <c r="AT786" s="264">
        <v>0</v>
      </c>
      <c r="AU786" s="264">
        <v>0</v>
      </c>
      <c r="AV786" s="264">
        <v>0</v>
      </c>
      <c r="AW786" s="264">
        <v>0</v>
      </c>
      <c r="AX786" s="264">
        <v>0</v>
      </c>
      <c r="AY786" s="264">
        <v>0</v>
      </c>
      <c r="AZ786" s="264">
        <v>0</v>
      </c>
      <c r="BA786" s="264">
        <v>0</v>
      </c>
      <c r="BB786" s="265">
        <v>0</v>
      </c>
    </row>
    <row r="787" spans="2:54" s="213" customFormat="1" ht="12.75" x14ac:dyDescent="0.2">
      <c r="B787" s="251" t="s">
        <v>1865</v>
      </c>
      <c r="C787" s="252"/>
      <c r="D787" s="253"/>
      <c r="E787" s="254" t="s">
        <v>2117</v>
      </c>
      <c r="F787" s="252"/>
      <c r="G787" s="252"/>
      <c r="H787" s="255" t="s">
        <v>2118</v>
      </c>
      <c r="I787" s="256">
        <v>40120</v>
      </c>
      <c r="J787" s="257">
        <v>7</v>
      </c>
      <c r="K787" s="258">
        <v>1071.5940685820203</v>
      </c>
      <c r="L787" s="259">
        <v>1071.5940685820203</v>
      </c>
      <c r="M787" s="259">
        <v>0</v>
      </c>
      <c r="N787" s="259">
        <v>0</v>
      </c>
      <c r="O787" s="259">
        <v>0</v>
      </c>
      <c r="P787" s="259">
        <v>0</v>
      </c>
      <c r="Q787" s="259">
        <v>0</v>
      </c>
      <c r="R787" s="259">
        <v>0</v>
      </c>
      <c r="S787" s="259">
        <v>0</v>
      </c>
      <c r="T787" s="260">
        <v>0</v>
      </c>
      <c r="U787" s="261">
        <v>0</v>
      </c>
      <c r="V787" s="259">
        <v>0</v>
      </c>
      <c r="W787" s="259">
        <v>0</v>
      </c>
      <c r="X787" s="259">
        <v>0</v>
      </c>
      <c r="Y787" s="259">
        <v>0</v>
      </c>
      <c r="Z787" s="259">
        <v>0</v>
      </c>
      <c r="AA787" s="259">
        <v>0</v>
      </c>
      <c r="AB787" s="259">
        <v>0</v>
      </c>
      <c r="AC787" s="259">
        <v>0</v>
      </c>
      <c r="AD787" s="259">
        <v>0</v>
      </c>
      <c r="AE787" s="262">
        <v>0</v>
      </c>
      <c r="AF787" s="258">
        <v>1071.5940685820203</v>
      </c>
      <c r="AG787" s="259">
        <v>1071.5940685820203</v>
      </c>
      <c r="AH787" s="259">
        <v>0</v>
      </c>
      <c r="AI787" s="259">
        <v>0</v>
      </c>
      <c r="AJ787" s="259">
        <v>0</v>
      </c>
      <c r="AK787" s="259">
        <v>0</v>
      </c>
      <c r="AL787" s="259">
        <v>0</v>
      </c>
      <c r="AM787" s="259">
        <v>0</v>
      </c>
      <c r="AN787" s="259">
        <v>0</v>
      </c>
      <c r="AO787" s="262">
        <v>0</v>
      </c>
      <c r="AP787" s="247"/>
      <c r="AQ787" s="263">
        <v>0</v>
      </c>
      <c r="AR787" s="264">
        <v>0</v>
      </c>
      <c r="AS787" s="264">
        <v>0</v>
      </c>
      <c r="AT787" s="264">
        <v>0</v>
      </c>
      <c r="AU787" s="264">
        <v>0</v>
      </c>
      <c r="AV787" s="264">
        <v>0</v>
      </c>
      <c r="AW787" s="264">
        <v>0</v>
      </c>
      <c r="AX787" s="264">
        <v>0</v>
      </c>
      <c r="AY787" s="264">
        <v>0</v>
      </c>
      <c r="AZ787" s="264">
        <v>0</v>
      </c>
      <c r="BA787" s="264">
        <v>0</v>
      </c>
      <c r="BB787" s="265">
        <v>0</v>
      </c>
    </row>
    <row r="788" spans="2:54" s="213" customFormat="1" ht="12.75" x14ac:dyDescent="0.2">
      <c r="B788" s="251" t="s">
        <v>1865</v>
      </c>
      <c r="C788" s="252"/>
      <c r="D788" s="253"/>
      <c r="E788" s="254" t="s">
        <v>2119</v>
      </c>
      <c r="F788" s="252"/>
      <c r="G788" s="252"/>
      <c r="H788" s="255" t="s">
        <v>2120</v>
      </c>
      <c r="I788" s="256">
        <v>40120</v>
      </c>
      <c r="J788" s="257">
        <v>7</v>
      </c>
      <c r="K788" s="258">
        <v>1071.5940685820203</v>
      </c>
      <c r="L788" s="259">
        <v>1071.5940685820203</v>
      </c>
      <c r="M788" s="259">
        <v>0</v>
      </c>
      <c r="N788" s="259">
        <v>0</v>
      </c>
      <c r="O788" s="259">
        <v>0</v>
      </c>
      <c r="P788" s="259">
        <v>0</v>
      </c>
      <c r="Q788" s="259">
        <v>0</v>
      </c>
      <c r="R788" s="259">
        <v>0</v>
      </c>
      <c r="S788" s="259">
        <v>0</v>
      </c>
      <c r="T788" s="260">
        <v>0</v>
      </c>
      <c r="U788" s="261">
        <v>0</v>
      </c>
      <c r="V788" s="259">
        <v>0</v>
      </c>
      <c r="W788" s="259">
        <v>0</v>
      </c>
      <c r="X788" s="259">
        <v>0</v>
      </c>
      <c r="Y788" s="259">
        <v>0</v>
      </c>
      <c r="Z788" s="259">
        <v>0</v>
      </c>
      <c r="AA788" s="259">
        <v>0</v>
      </c>
      <c r="AB788" s="259">
        <v>0</v>
      </c>
      <c r="AC788" s="259">
        <v>0</v>
      </c>
      <c r="AD788" s="259">
        <v>0</v>
      </c>
      <c r="AE788" s="262">
        <v>0</v>
      </c>
      <c r="AF788" s="258">
        <v>1071.5940685820203</v>
      </c>
      <c r="AG788" s="259">
        <v>1071.5940685820203</v>
      </c>
      <c r="AH788" s="259">
        <v>0</v>
      </c>
      <c r="AI788" s="259">
        <v>0</v>
      </c>
      <c r="AJ788" s="259">
        <v>0</v>
      </c>
      <c r="AK788" s="259">
        <v>0</v>
      </c>
      <c r="AL788" s="259">
        <v>0</v>
      </c>
      <c r="AM788" s="259">
        <v>0</v>
      </c>
      <c r="AN788" s="259">
        <v>0</v>
      </c>
      <c r="AO788" s="262">
        <v>0</v>
      </c>
      <c r="AP788" s="247"/>
      <c r="AQ788" s="263">
        <v>0</v>
      </c>
      <c r="AR788" s="264">
        <v>0</v>
      </c>
      <c r="AS788" s="264">
        <v>0</v>
      </c>
      <c r="AT788" s="264">
        <v>0</v>
      </c>
      <c r="AU788" s="264">
        <v>0</v>
      </c>
      <c r="AV788" s="264">
        <v>0</v>
      </c>
      <c r="AW788" s="264">
        <v>0</v>
      </c>
      <c r="AX788" s="264">
        <v>0</v>
      </c>
      <c r="AY788" s="264">
        <v>0</v>
      </c>
      <c r="AZ788" s="264">
        <v>0</v>
      </c>
      <c r="BA788" s="264">
        <v>0</v>
      </c>
      <c r="BB788" s="265">
        <v>0</v>
      </c>
    </row>
    <row r="789" spans="2:54" s="213" customFormat="1" ht="12.75" x14ac:dyDescent="0.2">
      <c r="B789" s="251" t="s">
        <v>1865</v>
      </c>
      <c r="C789" s="252"/>
      <c r="D789" s="253"/>
      <c r="E789" s="254" t="s">
        <v>2119</v>
      </c>
      <c r="F789" s="252"/>
      <c r="G789" s="252"/>
      <c r="H789" s="255" t="s">
        <v>2121</v>
      </c>
      <c r="I789" s="256">
        <v>40120</v>
      </c>
      <c r="J789" s="257">
        <v>7</v>
      </c>
      <c r="K789" s="258">
        <v>1071.5940685820203</v>
      </c>
      <c r="L789" s="259">
        <v>1071.5940685820203</v>
      </c>
      <c r="M789" s="259">
        <v>0</v>
      </c>
      <c r="N789" s="259">
        <v>0</v>
      </c>
      <c r="O789" s="259">
        <v>0</v>
      </c>
      <c r="P789" s="259">
        <v>0</v>
      </c>
      <c r="Q789" s="259">
        <v>0</v>
      </c>
      <c r="R789" s="259">
        <v>0</v>
      </c>
      <c r="S789" s="259">
        <v>0</v>
      </c>
      <c r="T789" s="260">
        <v>0</v>
      </c>
      <c r="U789" s="261">
        <v>0</v>
      </c>
      <c r="V789" s="259">
        <v>0</v>
      </c>
      <c r="W789" s="259">
        <v>0</v>
      </c>
      <c r="X789" s="259">
        <v>0</v>
      </c>
      <c r="Y789" s="259">
        <v>0</v>
      </c>
      <c r="Z789" s="259">
        <v>0</v>
      </c>
      <c r="AA789" s="259">
        <v>0</v>
      </c>
      <c r="AB789" s="259">
        <v>0</v>
      </c>
      <c r="AC789" s="259">
        <v>0</v>
      </c>
      <c r="AD789" s="259">
        <v>0</v>
      </c>
      <c r="AE789" s="262">
        <v>0</v>
      </c>
      <c r="AF789" s="258">
        <v>1071.5940685820203</v>
      </c>
      <c r="AG789" s="259">
        <v>1071.5940685820203</v>
      </c>
      <c r="AH789" s="259">
        <v>0</v>
      </c>
      <c r="AI789" s="259">
        <v>0</v>
      </c>
      <c r="AJ789" s="259">
        <v>0</v>
      </c>
      <c r="AK789" s="259">
        <v>0</v>
      </c>
      <c r="AL789" s="259">
        <v>0</v>
      </c>
      <c r="AM789" s="259">
        <v>0</v>
      </c>
      <c r="AN789" s="259">
        <v>0</v>
      </c>
      <c r="AO789" s="262">
        <v>0</v>
      </c>
      <c r="AP789" s="247"/>
      <c r="AQ789" s="263">
        <v>0</v>
      </c>
      <c r="AR789" s="264">
        <v>0</v>
      </c>
      <c r="AS789" s="264">
        <v>0</v>
      </c>
      <c r="AT789" s="264">
        <v>0</v>
      </c>
      <c r="AU789" s="264">
        <v>0</v>
      </c>
      <c r="AV789" s="264">
        <v>0</v>
      </c>
      <c r="AW789" s="264">
        <v>0</v>
      </c>
      <c r="AX789" s="264">
        <v>0</v>
      </c>
      <c r="AY789" s="264">
        <v>0</v>
      </c>
      <c r="AZ789" s="264">
        <v>0</v>
      </c>
      <c r="BA789" s="264">
        <v>0</v>
      </c>
      <c r="BB789" s="265">
        <v>0</v>
      </c>
    </row>
    <row r="790" spans="2:54" s="213" customFormat="1" ht="12.75" x14ac:dyDescent="0.2">
      <c r="B790" s="251" t="s">
        <v>1865</v>
      </c>
      <c r="C790" s="252"/>
      <c r="D790" s="253"/>
      <c r="E790" s="254" t="s">
        <v>2119</v>
      </c>
      <c r="F790" s="252"/>
      <c r="G790" s="252"/>
      <c r="H790" s="255" t="s">
        <v>2122</v>
      </c>
      <c r="I790" s="256">
        <v>40120</v>
      </c>
      <c r="J790" s="257">
        <v>7</v>
      </c>
      <c r="K790" s="258">
        <v>1071.5940685820203</v>
      </c>
      <c r="L790" s="259">
        <v>1071.5940685820203</v>
      </c>
      <c r="M790" s="259">
        <v>0</v>
      </c>
      <c r="N790" s="259">
        <v>0</v>
      </c>
      <c r="O790" s="259">
        <v>0</v>
      </c>
      <c r="P790" s="259">
        <v>0</v>
      </c>
      <c r="Q790" s="259">
        <v>0</v>
      </c>
      <c r="R790" s="259">
        <v>0</v>
      </c>
      <c r="S790" s="259">
        <v>0</v>
      </c>
      <c r="T790" s="260">
        <v>0</v>
      </c>
      <c r="U790" s="261">
        <v>0</v>
      </c>
      <c r="V790" s="259">
        <v>0</v>
      </c>
      <c r="W790" s="259">
        <v>0</v>
      </c>
      <c r="X790" s="259">
        <v>0</v>
      </c>
      <c r="Y790" s="259">
        <v>0</v>
      </c>
      <c r="Z790" s="259">
        <v>0</v>
      </c>
      <c r="AA790" s="259">
        <v>0</v>
      </c>
      <c r="AB790" s="259">
        <v>0</v>
      </c>
      <c r="AC790" s="259">
        <v>0</v>
      </c>
      <c r="AD790" s="259">
        <v>0</v>
      </c>
      <c r="AE790" s="262">
        <v>0</v>
      </c>
      <c r="AF790" s="258">
        <v>1071.5940685820203</v>
      </c>
      <c r="AG790" s="259">
        <v>1071.5940685820203</v>
      </c>
      <c r="AH790" s="259">
        <v>0</v>
      </c>
      <c r="AI790" s="259">
        <v>0</v>
      </c>
      <c r="AJ790" s="259">
        <v>0</v>
      </c>
      <c r="AK790" s="259">
        <v>0</v>
      </c>
      <c r="AL790" s="259">
        <v>0</v>
      </c>
      <c r="AM790" s="259">
        <v>0</v>
      </c>
      <c r="AN790" s="259">
        <v>0</v>
      </c>
      <c r="AO790" s="262">
        <v>0</v>
      </c>
      <c r="AP790" s="247"/>
      <c r="AQ790" s="263">
        <v>0</v>
      </c>
      <c r="AR790" s="264">
        <v>0</v>
      </c>
      <c r="AS790" s="264">
        <v>0</v>
      </c>
      <c r="AT790" s="264">
        <v>0</v>
      </c>
      <c r="AU790" s="264">
        <v>0</v>
      </c>
      <c r="AV790" s="264">
        <v>0</v>
      </c>
      <c r="AW790" s="264">
        <v>0</v>
      </c>
      <c r="AX790" s="264">
        <v>0</v>
      </c>
      <c r="AY790" s="264">
        <v>0</v>
      </c>
      <c r="AZ790" s="264">
        <v>0</v>
      </c>
      <c r="BA790" s="264">
        <v>0</v>
      </c>
      <c r="BB790" s="265">
        <v>0</v>
      </c>
    </row>
    <row r="791" spans="2:54" s="213" customFormat="1" ht="12.75" x14ac:dyDescent="0.2">
      <c r="B791" s="251" t="s">
        <v>1865</v>
      </c>
      <c r="C791" s="252"/>
      <c r="D791" s="253"/>
      <c r="E791" s="254" t="s">
        <v>2119</v>
      </c>
      <c r="F791" s="252"/>
      <c r="G791" s="252"/>
      <c r="H791" s="255" t="s">
        <v>2123</v>
      </c>
      <c r="I791" s="256">
        <v>40120</v>
      </c>
      <c r="J791" s="257">
        <v>7</v>
      </c>
      <c r="K791" s="258">
        <v>1071.5940685820203</v>
      </c>
      <c r="L791" s="259">
        <v>1071.5940685820203</v>
      </c>
      <c r="M791" s="259">
        <v>0</v>
      </c>
      <c r="N791" s="259">
        <v>0</v>
      </c>
      <c r="O791" s="259">
        <v>0</v>
      </c>
      <c r="P791" s="259">
        <v>0</v>
      </c>
      <c r="Q791" s="259">
        <v>0</v>
      </c>
      <c r="R791" s="259">
        <v>0</v>
      </c>
      <c r="S791" s="259">
        <v>0</v>
      </c>
      <c r="T791" s="260">
        <v>0</v>
      </c>
      <c r="U791" s="261">
        <v>0</v>
      </c>
      <c r="V791" s="259">
        <v>0</v>
      </c>
      <c r="W791" s="259">
        <v>0</v>
      </c>
      <c r="X791" s="259">
        <v>0</v>
      </c>
      <c r="Y791" s="259">
        <v>0</v>
      </c>
      <c r="Z791" s="259">
        <v>0</v>
      </c>
      <c r="AA791" s="259">
        <v>0</v>
      </c>
      <c r="AB791" s="259">
        <v>0</v>
      </c>
      <c r="AC791" s="259">
        <v>0</v>
      </c>
      <c r="AD791" s="259">
        <v>0</v>
      </c>
      <c r="AE791" s="262">
        <v>0</v>
      </c>
      <c r="AF791" s="258">
        <v>1071.5940685820203</v>
      </c>
      <c r="AG791" s="259">
        <v>1071.5940685820203</v>
      </c>
      <c r="AH791" s="259">
        <v>0</v>
      </c>
      <c r="AI791" s="259">
        <v>0</v>
      </c>
      <c r="AJ791" s="259">
        <v>0</v>
      </c>
      <c r="AK791" s="259">
        <v>0</v>
      </c>
      <c r="AL791" s="259">
        <v>0</v>
      </c>
      <c r="AM791" s="259">
        <v>0</v>
      </c>
      <c r="AN791" s="259">
        <v>0</v>
      </c>
      <c r="AO791" s="262">
        <v>0</v>
      </c>
      <c r="AP791" s="247"/>
      <c r="AQ791" s="263">
        <v>0</v>
      </c>
      <c r="AR791" s="264">
        <v>0</v>
      </c>
      <c r="AS791" s="264">
        <v>0</v>
      </c>
      <c r="AT791" s="264">
        <v>0</v>
      </c>
      <c r="AU791" s="264">
        <v>0</v>
      </c>
      <c r="AV791" s="264">
        <v>0</v>
      </c>
      <c r="AW791" s="264">
        <v>0</v>
      </c>
      <c r="AX791" s="264">
        <v>0</v>
      </c>
      <c r="AY791" s="264">
        <v>0</v>
      </c>
      <c r="AZ791" s="264">
        <v>0</v>
      </c>
      <c r="BA791" s="264">
        <v>0</v>
      </c>
      <c r="BB791" s="265">
        <v>0</v>
      </c>
    </row>
    <row r="792" spans="2:54" s="213" customFormat="1" ht="12.75" x14ac:dyDescent="0.2">
      <c r="B792" s="251" t="s">
        <v>1865</v>
      </c>
      <c r="C792" s="252"/>
      <c r="D792" s="253"/>
      <c r="E792" s="254" t="s">
        <v>2124</v>
      </c>
      <c r="F792" s="252"/>
      <c r="G792" s="252"/>
      <c r="H792" s="255" t="s">
        <v>2125</v>
      </c>
      <c r="I792" s="256">
        <v>40120</v>
      </c>
      <c r="J792" s="257">
        <v>7</v>
      </c>
      <c r="K792" s="258">
        <v>1071.5940685820203</v>
      </c>
      <c r="L792" s="259">
        <v>1071.5940685820203</v>
      </c>
      <c r="M792" s="259">
        <v>0</v>
      </c>
      <c r="N792" s="259">
        <v>0</v>
      </c>
      <c r="O792" s="259">
        <v>0</v>
      </c>
      <c r="P792" s="259">
        <v>0</v>
      </c>
      <c r="Q792" s="259">
        <v>0</v>
      </c>
      <c r="R792" s="259">
        <v>0</v>
      </c>
      <c r="S792" s="259">
        <v>0</v>
      </c>
      <c r="T792" s="260">
        <v>0</v>
      </c>
      <c r="U792" s="261">
        <v>0</v>
      </c>
      <c r="V792" s="259">
        <v>0</v>
      </c>
      <c r="W792" s="259">
        <v>0</v>
      </c>
      <c r="X792" s="259">
        <v>0</v>
      </c>
      <c r="Y792" s="259">
        <v>0</v>
      </c>
      <c r="Z792" s="259">
        <v>0</v>
      </c>
      <c r="AA792" s="259">
        <v>0</v>
      </c>
      <c r="AB792" s="259">
        <v>0</v>
      </c>
      <c r="AC792" s="259">
        <v>0</v>
      </c>
      <c r="AD792" s="259">
        <v>0</v>
      </c>
      <c r="AE792" s="262">
        <v>0</v>
      </c>
      <c r="AF792" s="258">
        <v>1071.5940685820203</v>
      </c>
      <c r="AG792" s="259">
        <v>1071.5940685820203</v>
      </c>
      <c r="AH792" s="259">
        <v>0</v>
      </c>
      <c r="AI792" s="259">
        <v>0</v>
      </c>
      <c r="AJ792" s="259">
        <v>0</v>
      </c>
      <c r="AK792" s="259">
        <v>0</v>
      </c>
      <c r="AL792" s="259">
        <v>0</v>
      </c>
      <c r="AM792" s="259">
        <v>0</v>
      </c>
      <c r="AN792" s="259">
        <v>0</v>
      </c>
      <c r="AO792" s="262">
        <v>0</v>
      </c>
      <c r="AP792" s="247"/>
      <c r="AQ792" s="263">
        <v>0</v>
      </c>
      <c r="AR792" s="264">
        <v>0</v>
      </c>
      <c r="AS792" s="264">
        <v>0</v>
      </c>
      <c r="AT792" s="264">
        <v>0</v>
      </c>
      <c r="AU792" s="264">
        <v>0</v>
      </c>
      <c r="AV792" s="264">
        <v>0</v>
      </c>
      <c r="AW792" s="264">
        <v>0</v>
      </c>
      <c r="AX792" s="264">
        <v>0</v>
      </c>
      <c r="AY792" s="264">
        <v>0</v>
      </c>
      <c r="AZ792" s="264">
        <v>0</v>
      </c>
      <c r="BA792" s="264">
        <v>0</v>
      </c>
      <c r="BB792" s="265">
        <v>0</v>
      </c>
    </row>
    <row r="793" spans="2:54" s="213" customFormat="1" ht="12.75" x14ac:dyDescent="0.2">
      <c r="B793" s="251" t="s">
        <v>1865</v>
      </c>
      <c r="C793" s="252"/>
      <c r="D793" s="253"/>
      <c r="E793" s="254" t="s">
        <v>2124</v>
      </c>
      <c r="F793" s="252"/>
      <c r="G793" s="252"/>
      <c r="H793" s="255" t="s">
        <v>2126</v>
      </c>
      <c r="I793" s="256">
        <v>40120</v>
      </c>
      <c r="J793" s="257">
        <v>7</v>
      </c>
      <c r="K793" s="258">
        <v>1071.5940685820203</v>
      </c>
      <c r="L793" s="259">
        <v>1071.5940685820203</v>
      </c>
      <c r="M793" s="259">
        <v>0</v>
      </c>
      <c r="N793" s="259">
        <v>0</v>
      </c>
      <c r="O793" s="259">
        <v>0</v>
      </c>
      <c r="P793" s="259">
        <v>0</v>
      </c>
      <c r="Q793" s="259">
        <v>0</v>
      </c>
      <c r="R793" s="259">
        <v>0</v>
      </c>
      <c r="S793" s="259">
        <v>0</v>
      </c>
      <c r="T793" s="260">
        <v>0</v>
      </c>
      <c r="U793" s="261">
        <v>0</v>
      </c>
      <c r="V793" s="259">
        <v>0</v>
      </c>
      <c r="W793" s="259">
        <v>0</v>
      </c>
      <c r="X793" s="259">
        <v>0</v>
      </c>
      <c r="Y793" s="259">
        <v>0</v>
      </c>
      <c r="Z793" s="259">
        <v>0</v>
      </c>
      <c r="AA793" s="259">
        <v>0</v>
      </c>
      <c r="AB793" s="259">
        <v>0</v>
      </c>
      <c r="AC793" s="259">
        <v>0</v>
      </c>
      <c r="AD793" s="259">
        <v>0</v>
      </c>
      <c r="AE793" s="262">
        <v>0</v>
      </c>
      <c r="AF793" s="258">
        <v>1071.5940685820203</v>
      </c>
      <c r="AG793" s="259">
        <v>1071.5940685820203</v>
      </c>
      <c r="AH793" s="259">
        <v>0</v>
      </c>
      <c r="AI793" s="259">
        <v>0</v>
      </c>
      <c r="AJ793" s="259">
        <v>0</v>
      </c>
      <c r="AK793" s="259">
        <v>0</v>
      </c>
      <c r="AL793" s="259">
        <v>0</v>
      </c>
      <c r="AM793" s="259">
        <v>0</v>
      </c>
      <c r="AN793" s="259">
        <v>0</v>
      </c>
      <c r="AO793" s="262">
        <v>0</v>
      </c>
      <c r="AP793" s="247"/>
      <c r="AQ793" s="263">
        <v>0</v>
      </c>
      <c r="AR793" s="264">
        <v>0</v>
      </c>
      <c r="AS793" s="264">
        <v>0</v>
      </c>
      <c r="AT793" s="264">
        <v>0</v>
      </c>
      <c r="AU793" s="264">
        <v>0</v>
      </c>
      <c r="AV793" s="264">
        <v>0</v>
      </c>
      <c r="AW793" s="264">
        <v>0</v>
      </c>
      <c r="AX793" s="264">
        <v>0</v>
      </c>
      <c r="AY793" s="264">
        <v>0</v>
      </c>
      <c r="AZ793" s="264">
        <v>0</v>
      </c>
      <c r="BA793" s="264">
        <v>0</v>
      </c>
      <c r="BB793" s="265">
        <v>0</v>
      </c>
    </row>
    <row r="794" spans="2:54" s="213" customFormat="1" ht="12.75" x14ac:dyDescent="0.2">
      <c r="B794" s="251" t="s">
        <v>1865</v>
      </c>
      <c r="C794" s="252"/>
      <c r="D794" s="253"/>
      <c r="E794" s="254" t="s">
        <v>2124</v>
      </c>
      <c r="F794" s="252"/>
      <c r="G794" s="252"/>
      <c r="H794" s="255" t="s">
        <v>2127</v>
      </c>
      <c r="I794" s="256">
        <v>40120</v>
      </c>
      <c r="J794" s="257">
        <v>7</v>
      </c>
      <c r="K794" s="258">
        <v>1071.5940685820203</v>
      </c>
      <c r="L794" s="259">
        <v>1071.5940685820203</v>
      </c>
      <c r="M794" s="259">
        <v>0</v>
      </c>
      <c r="N794" s="259">
        <v>0</v>
      </c>
      <c r="O794" s="259">
        <v>0</v>
      </c>
      <c r="P794" s="259">
        <v>0</v>
      </c>
      <c r="Q794" s="259">
        <v>0</v>
      </c>
      <c r="R794" s="259">
        <v>0</v>
      </c>
      <c r="S794" s="259">
        <v>0</v>
      </c>
      <c r="T794" s="260">
        <v>0</v>
      </c>
      <c r="U794" s="261">
        <v>0</v>
      </c>
      <c r="V794" s="259">
        <v>0</v>
      </c>
      <c r="W794" s="259">
        <v>0</v>
      </c>
      <c r="X794" s="259">
        <v>0</v>
      </c>
      <c r="Y794" s="259">
        <v>0</v>
      </c>
      <c r="Z794" s="259">
        <v>0</v>
      </c>
      <c r="AA794" s="259">
        <v>0</v>
      </c>
      <c r="AB794" s="259">
        <v>0</v>
      </c>
      <c r="AC794" s="259">
        <v>0</v>
      </c>
      <c r="AD794" s="259">
        <v>0</v>
      </c>
      <c r="AE794" s="262">
        <v>0</v>
      </c>
      <c r="AF794" s="258">
        <v>1071.5940685820203</v>
      </c>
      <c r="AG794" s="259">
        <v>1071.5940685820203</v>
      </c>
      <c r="AH794" s="259">
        <v>0</v>
      </c>
      <c r="AI794" s="259">
        <v>0</v>
      </c>
      <c r="AJ794" s="259">
        <v>0</v>
      </c>
      <c r="AK794" s="259">
        <v>0</v>
      </c>
      <c r="AL794" s="259">
        <v>0</v>
      </c>
      <c r="AM794" s="259">
        <v>0</v>
      </c>
      <c r="AN794" s="259">
        <v>0</v>
      </c>
      <c r="AO794" s="262">
        <v>0</v>
      </c>
      <c r="AP794" s="247"/>
      <c r="AQ794" s="263">
        <v>0</v>
      </c>
      <c r="AR794" s="264">
        <v>0</v>
      </c>
      <c r="AS794" s="264">
        <v>0</v>
      </c>
      <c r="AT794" s="264">
        <v>0</v>
      </c>
      <c r="AU794" s="264">
        <v>0</v>
      </c>
      <c r="AV794" s="264">
        <v>0</v>
      </c>
      <c r="AW794" s="264">
        <v>0</v>
      </c>
      <c r="AX794" s="264">
        <v>0</v>
      </c>
      <c r="AY794" s="264">
        <v>0</v>
      </c>
      <c r="AZ794" s="264">
        <v>0</v>
      </c>
      <c r="BA794" s="264">
        <v>0</v>
      </c>
      <c r="BB794" s="265">
        <v>0</v>
      </c>
    </row>
    <row r="795" spans="2:54" s="213" customFormat="1" ht="12.75" x14ac:dyDescent="0.2">
      <c r="B795" s="251" t="s">
        <v>1865</v>
      </c>
      <c r="C795" s="252"/>
      <c r="D795" s="253"/>
      <c r="E795" s="254" t="s">
        <v>2128</v>
      </c>
      <c r="F795" s="252"/>
      <c r="G795" s="252"/>
      <c r="H795" s="255" t="s">
        <v>2129</v>
      </c>
      <c r="I795" s="256">
        <v>40120</v>
      </c>
      <c r="J795" s="257">
        <v>7</v>
      </c>
      <c r="K795" s="258">
        <v>1071.5940685820203</v>
      </c>
      <c r="L795" s="259">
        <v>1071.5940685820203</v>
      </c>
      <c r="M795" s="259">
        <v>0</v>
      </c>
      <c r="N795" s="259">
        <v>0</v>
      </c>
      <c r="O795" s="259">
        <v>0</v>
      </c>
      <c r="P795" s="259">
        <v>0</v>
      </c>
      <c r="Q795" s="259">
        <v>0</v>
      </c>
      <c r="R795" s="259">
        <v>0</v>
      </c>
      <c r="S795" s="259">
        <v>0</v>
      </c>
      <c r="T795" s="260">
        <v>0</v>
      </c>
      <c r="U795" s="261">
        <v>0</v>
      </c>
      <c r="V795" s="259">
        <v>0</v>
      </c>
      <c r="W795" s="259">
        <v>0</v>
      </c>
      <c r="X795" s="259">
        <v>0</v>
      </c>
      <c r="Y795" s="259">
        <v>0</v>
      </c>
      <c r="Z795" s="259">
        <v>0</v>
      </c>
      <c r="AA795" s="259">
        <v>0</v>
      </c>
      <c r="AB795" s="259">
        <v>0</v>
      </c>
      <c r="AC795" s="259">
        <v>0</v>
      </c>
      <c r="AD795" s="259">
        <v>0</v>
      </c>
      <c r="AE795" s="262">
        <v>0</v>
      </c>
      <c r="AF795" s="258">
        <v>1071.5940685820203</v>
      </c>
      <c r="AG795" s="259">
        <v>1071.5940685820203</v>
      </c>
      <c r="AH795" s="259">
        <v>0</v>
      </c>
      <c r="AI795" s="259">
        <v>0</v>
      </c>
      <c r="AJ795" s="259">
        <v>0</v>
      </c>
      <c r="AK795" s="259">
        <v>0</v>
      </c>
      <c r="AL795" s="259">
        <v>0</v>
      </c>
      <c r="AM795" s="259">
        <v>0</v>
      </c>
      <c r="AN795" s="259">
        <v>0</v>
      </c>
      <c r="AO795" s="262">
        <v>0</v>
      </c>
      <c r="AP795" s="247"/>
      <c r="AQ795" s="263">
        <v>0</v>
      </c>
      <c r="AR795" s="264">
        <v>0</v>
      </c>
      <c r="AS795" s="264">
        <v>0</v>
      </c>
      <c r="AT795" s="264">
        <v>0</v>
      </c>
      <c r="AU795" s="264">
        <v>0</v>
      </c>
      <c r="AV795" s="264">
        <v>0</v>
      </c>
      <c r="AW795" s="264">
        <v>0</v>
      </c>
      <c r="AX795" s="264">
        <v>0</v>
      </c>
      <c r="AY795" s="264">
        <v>0</v>
      </c>
      <c r="AZ795" s="264">
        <v>0</v>
      </c>
      <c r="BA795" s="264">
        <v>0</v>
      </c>
      <c r="BB795" s="265">
        <v>0</v>
      </c>
    </row>
    <row r="796" spans="2:54" s="213" customFormat="1" ht="12.75" x14ac:dyDescent="0.2">
      <c r="B796" s="251" t="s">
        <v>1865</v>
      </c>
      <c r="C796" s="252"/>
      <c r="D796" s="253"/>
      <c r="E796" s="254" t="s">
        <v>2128</v>
      </c>
      <c r="F796" s="252"/>
      <c r="G796" s="252"/>
      <c r="H796" s="255" t="s">
        <v>2130</v>
      </c>
      <c r="I796" s="256">
        <v>40120</v>
      </c>
      <c r="J796" s="257">
        <v>7</v>
      </c>
      <c r="K796" s="258">
        <v>1071.5940685820203</v>
      </c>
      <c r="L796" s="259">
        <v>1071.5940685820203</v>
      </c>
      <c r="M796" s="259">
        <v>0</v>
      </c>
      <c r="N796" s="259">
        <v>0</v>
      </c>
      <c r="O796" s="259">
        <v>0</v>
      </c>
      <c r="P796" s="259">
        <v>0</v>
      </c>
      <c r="Q796" s="259">
        <v>0</v>
      </c>
      <c r="R796" s="259">
        <v>0</v>
      </c>
      <c r="S796" s="259">
        <v>0</v>
      </c>
      <c r="T796" s="260">
        <v>0</v>
      </c>
      <c r="U796" s="261">
        <v>0</v>
      </c>
      <c r="V796" s="259">
        <v>0</v>
      </c>
      <c r="W796" s="259">
        <v>0</v>
      </c>
      <c r="X796" s="259">
        <v>0</v>
      </c>
      <c r="Y796" s="259">
        <v>0</v>
      </c>
      <c r="Z796" s="259">
        <v>0</v>
      </c>
      <c r="AA796" s="259">
        <v>0</v>
      </c>
      <c r="AB796" s="259">
        <v>0</v>
      </c>
      <c r="AC796" s="259">
        <v>0</v>
      </c>
      <c r="AD796" s="259">
        <v>0</v>
      </c>
      <c r="AE796" s="262">
        <v>0</v>
      </c>
      <c r="AF796" s="258">
        <v>1071.5940685820203</v>
      </c>
      <c r="AG796" s="259">
        <v>1071.5940685820203</v>
      </c>
      <c r="AH796" s="259">
        <v>0</v>
      </c>
      <c r="AI796" s="259">
        <v>0</v>
      </c>
      <c r="AJ796" s="259">
        <v>0</v>
      </c>
      <c r="AK796" s="259">
        <v>0</v>
      </c>
      <c r="AL796" s="259">
        <v>0</v>
      </c>
      <c r="AM796" s="259">
        <v>0</v>
      </c>
      <c r="AN796" s="259">
        <v>0</v>
      </c>
      <c r="AO796" s="262">
        <v>0</v>
      </c>
      <c r="AP796" s="247"/>
      <c r="AQ796" s="263">
        <v>0</v>
      </c>
      <c r="AR796" s="264">
        <v>0</v>
      </c>
      <c r="AS796" s="264">
        <v>0</v>
      </c>
      <c r="AT796" s="264">
        <v>0</v>
      </c>
      <c r="AU796" s="264">
        <v>0</v>
      </c>
      <c r="AV796" s="264">
        <v>0</v>
      </c>
      <c r="AW796" s="264">
        <v>0</v>
      </c>
      <c r="AX796" s="264">
        <v>0</v>
      </c>
      <c r="AY796" s="264">
        <v>0</v>
      </c>
      <c r="AZ796" s="264">
        <v>0</v>
      </c>
      <c r="BA796" s="264">
        <v>0</v>
      </c>
      <c r="BB796" s="265">
        <v>0</v>
      </c>
    </row>
    <row r="797" spans="2:54" s="213" customFormat="1" ht="12.75" x14ac:dyDescent="0.2">
      <c r="B797" s="251" t="s">
        <v>1865</v>
      </c>
      <c r="C797" s="252"/>
      <c r="D797" s="253"/>
      <c r="E797" s="254" t="s">
        <v>2131</v>
      </c>
      <c r="F797" s="252"/>
      <c r="G797" s="252"/>
      <c r="H797" s="255" t="s">
        <v>2132</v>
      </c>
      <c r="I797" s="256">
        <v>40120</v>
      </c>
      <c r="J797" s="257">
        <v>7</v>
      </c>
      <c r="K797" s="258">
        <v>1146.8952734012976</v>
      </c>
      <c r="L797" s="259">
        <v>1146.8952734012976</v>
      </c>
      <c r="M797" s="259">
        <v>0</v>
      </c>
      <c r="N797" s="259">
        <v>0</v>
      </c>
      <c r="O797" s="259">
        <v>0</v>
      </c>
      <c r="P797" s="259">
        <v>0</v>
      </c>
      <c r="Q797" s="259">
        <v>0</v>
      </c>
      <c r="R797" s="259">
        <v>0</v>
      </c>
      <c r="S797" s="259">
        <v>0</v>
      </c>
      <c r="T797" s="260">
        <v>0</v>
      </c>
      <c r="U797" s="261">
        <v>0</v>
      </c>
      <c r="V797" s="259">
        <v>0</v>
      </c>
      <c r="W797" s="259">
        <v>0</v>
      </c>
      <c r="X797" s="259">
        <v>0</v>
      </c>
      <c r="Y797" s="259">
        <v>0</v>
      </c>
      <c r="Z797" s="259">
        <v>0</v>
      </c>
      <c r="AA797" s="259">
        <v>0</v>
      </c>
      <c r="AB797" s="259">
        <v>0</v>
      </c>
      <c r="AC797" s="259">
        <v>0</v>
      </c>
      <c r="AD797" s="259">
        <v>0</v>
      </c>
      <c r="AE797" s="262">
        <v>0</v>
      </c>
      <c r="AF797" s="258">
        <v>1146.8952734012976</v>
      </c>
      <c r="AG797" s="259">
        <v>1146.8952734012976</v>
      </c>
      <c r="AH797" s="259">
        <v>0</v>
      </c>
      <c r="AI797" s="259">
        <v>0</v>
      </c>
      <c r="AJ797" s="259">
        <v>0</v>
      </c>
      <c r="AK797" s="259">
        <v>0</v>
      </c>
      <c r="AL797" s="259">
        <v>0</v>
      </c>
      <c r="AM797" s="259">
        <v>0</v>
      </c>
      <c r="AN797" s="259">
        <v>0</v>
      </c>
      <c r="AO797" s="262">
        <v>0</v>
      </c>
      <c r="AP797" s="247"/>
      <c r="AQ797" s="263">
        <v>0</v>
      </c>
      <c r="AR797" s="264">
        <v>0</v>
      </c>
      <c r="AS797" s="264">
        <v>0</v>
      </c>
      <c r="AT797" s="264">
        <v>0</v>
      </c>
      <c r="AU797" s="264">
        <v>0</v>
      </c>
      <c r="AV797" s="264">
        <v>0</v>
      </c>
      <c r="AW797" s="264">
        <v>0</v>
      </c>
      <c r="AX797" s="264">
        <v>0</v>
      </c>
      <c r="AY797" s="264">
        <v>0</v>
      </c>
      <c r="AZ797" s="264">
        <v>0</v>
      </c>
      <c r="BA797" s="264">
        <v>0</v>
      </c>
      <c r="BB797" s="265">
        <v>0</v>
      </c>
    </row>
    <row r="798" spans="2:54" s="213" customFormat="1" ht="12.75" x14ac:dyDescent="0.2">
      <c r="B798" s="251" t="s">
        <v>1865</v>
      </c>
      <c r="C798" s="252"/>
      <c r="D798" s="253"/>
      <c r="E798" s="254" t="s">
        <v>2133</v>
      </c>
      <c r="F798" s="252"/>
      <c r="G798" s="252"/>
      <c r="H798" s="255" t="s">
        <v>2134</v>
      </c>
      <c r="I798" s="256">
        <v>40120</v>
      </c>
      <c r="J798" s="257">
        <v>7</v>
      </c>
      <c r="K798" s="258">
        <v>1413.3456904541242</v>
      </c>
      <c r="L798" s="259">
        <v>1413.3456904541242</v>
      </c>
      <c r="M798" s="259">
        <v>0</v>
      </c>
      <c r="N798" s="259">
        <v>0</v>
      </c>
      <c r="O798" s="259">
        <v>0</v>
      </c>
      <c r="P798" s="259">
        <v>0</v>
      </c>
      <c r="Q798" s="259">
        <v>0</v>
      </c>
      <c r="R798" s="259">
        <v>0</v>
      </c>
      <c r="S798" s="259">
        <v>0</v>
      </c>
      <c r="T798" s="260">
        <v>0</v>
      </c>
      <c r="U798" s="261">
        <v>0</v>
      </c>
      <c r="V798" s="259">
        <v>0</v>
      </c>
      <c r="W798" s="259">
        <v>0</v>
      </c>
      <c r="X798" s="259">
        <v>0</v>
      </c>
      <c r="Y798" s="259">
        <v>0</v>
      </c>
      <c r="Z798" s="259">
        <v>0</v>
      </c>
      <c r="AA798" s="259">
        <v>0</v>
      </c>
      <c r="AB798" s="259">
        <v>0</v>
      </c>
      <c r="AC798" s="259">
        <v>0</v>
      </c>
      <c r="AD798" s="259">
        <v>0</v>
      </c>
      <c r="AE798" s="262">
        <v>0</v>
      </c>
      <c r="AF798" s="258">
        <v>1413.3456904541242</v>
      </c>
      <c r="AG798" s="259">
        <v>1413.3456904541242</v>
      </c>
      <c r="AH798" s="259">
        <v>0</v>
      </c>
      <c r="AI798" s="259">
        <v>0</v>
      </c>
      <c r="AJ798" s="259">
        <v>0</v>
      </c>
      <c r="AK798" s="259">
        <v>0</v>
      </c>
      <c r="AL798" s="259">
        <v>0</v>
      </c>
      <c r="AM798" s="259">
        <v>0</v>
      </c>
      <c r="AN798" s="259">
        <v>0</v>
      </c>
      <c r="AO798" s="262">
        <v>0</v>
      </c>
      <c r="AP798" s="247"/>
      <c r="AQ798" s="263">
        <v>0</v>
      </c>
      <c r="AR798" s="264">
        <v>0</v>
      </c>
      <c r="AS798" s="264">
        <v>0</v>
      </c>
      <c r="AT798" s="264">
        <v>0</v>
      </c>
      <c r="AU798" s="264">
        <v>0</v>
      </c>
      <c r="AV798" s="264">
        <v>0</v>
      </c>
      <c r="AW798" s="264">
        <v>0</v>
      </c>
      <c r="AX798" s="264">
        <v>0</v>
      </c>
      <c r="AY798" s="264">
        <v>0</v>
      </c>
      <c r="AZ798" s="264">
        <v>0</v>
      </c>
      <c r="BA798" s="264">
        <v>0</v>
      </c>
      <c r="BB798" s="265">
        <v>0</v>
      </c>
    </row>
    <row r="799" spans="2:54" s="213" customFormat="1" ht="12.75" x14ac:dyDescent="0.2">
      <c r="B799" s="251" t="s">
        <v>1865</v>
      </c>
      <c r="C799" s="252"/>
      <c r="D799" s="253"/>
      <c r="E799" s="254" t="s">
        <v>2135</v>
      </c>
      <c r="F799" s="252"/>
      <c r="G799" s="252"/>
      <c r="H799" s="255" t="s">
        <v>2136</v>
      </c>
      <c r="I799" s="256">
        <v>40120</v>
      </c>
      <c r="J799" s="257">
        <v>7</v>
      </c>
      <c r="K799" s="258">
        <v>1146.8952734012976</v>
      </c>
      <c r="L799" s="259">
        <v>1146.8952734012976</v>
      </c>
      <c r="M799" s="259">
        <v>0</v>
      </c>
      <c r="N799" s="259">
        <v>0</v>
      </c>
      <c r="O799" s="259">
        <v>0</v>
      </c>
      <c r="P799" s="259">
        <v>0</v>
      </c>
      <c r="Q799" s="259">
        <v>0</v>
      </c>
      <c r="R799" s="259">
        <v>0</v>
      </c>
      <c r="S799" s="259">
        <v>0</v>
      </c>
      <c r="T799" s="260">
        <v>0</v>
      </c>
      <c r="U799" s="261">
        <v>0</v>
      </c>
      <c r="V799" s="259">
        <v>0</v>
      </c>
      <c r="W799" s="259">
        <v>0</v>
      </c>
      <c r="X799" s="259">
        <v>0</v>
      </c>
      <c r="Y799" s="259">
        <v>0</v>
      </c>
      <c r="Z799" s="259">
        <v>0</v>
      </c>
      <c r="AA799" s="259">
        <v>0</v>
      </c>
      <c r="AB799" s="259">
        <v>0</v>
      </c>
      <c r="AC799" s="259">
        <v>0</v>
      </c>
      <c r="AD799" s="259">
        <v>0</v>
      </c>
      <c r="AE799" s="262">
        <v>0</v>
      </c>
      <c r="AF799" s="258">
        <v>1146.8952734012976</v>
      </c>
      <c r="AG799" s="259">
        <v>1146.8952734012976</v>
      </c>
      <c r="AH799" s="259">
        <v>0</v>
      </c>
      <c r="AI799" s="259">
        <v>0</v>
      </c>
      <c r="AJ799" s="259">
        <v>0</v>
      </c>
      <c r="AK799" s="259">
        <v>0</v>
      </c>
      <c r="AL799" s="259">
        <v>0</v>
      </c>
      <c r="AM799" s="259">
        <v>0</v>
      </c>
      <c r="AN799" s="259">
        <v>0</v>
      </c>
      <c r="AO799" s="262">
        <v>0</v>
      </c>
      <c r="AP799" s="247"/>
      <c r="AQ799" s="263">
        <v>0</v>
      </c>
      <c r="AR799" s="264">
        <v>0</v>
      </c>
      <c r="AS799" s="264">
        <v>0</v>
      </c>
      <c r="AT799" s="264">
        <v>0</v>
      </c>
      <c r="AU799" s="264">
        <v>0</v>
      </c>
      <c r="AV799" s="264">
        <v>0</v>
      </c>
      <c r="AW799" s="264">
        <v>0</v>
      </c>
      <c r="AX799" s="264">
        <v>0</v>
      </c>
      <c r="AY799" s="264">
        <v>0</v>
      </c>
      <c r="AZ799" s="264">
        <v>0</v>
      </c>
      <c r="BA799" s="264">
        <v>0</v>
      </c>
      <c r="BB799" s="265">
        <v>0</v>
      </c>
    </row>
    <row r="800" spans="2:54" s="213" customFormat="1" ht="12.75" x14ac:dyDescent="0.2">
      <c r="B800" s="251" t="s">
        <v>1865</v>
      </c>
      <c r="C800" s="252"/>
      <c r="D800" s="253"/>
      <c r="E800" s="254" t="s">
        <v>2137</v>
      </c>
      <c r="F800" s="252"/>
      <c r="G800" s="252"/>
      <c r="H800" s="255" t="s">
        <v>2138</v>
      </c>
      <c r="I800" s="256">
        <v>40120</v>
      </c>
      <c r="J800" s="257">
        <v>7</v>
      </c>
      <c r="K800" s="258">
        <v>1717.4467099165895</v>
      </c>
      <c r="L800" s="259">
        <v>1717.4467099165895</v>
      </c>
      <c r="M800" s="259">
        <v>0</v>
      </c>
      <c r="N800" s="259">
        <v>0</v>
      </c>
      <c r="O800" s="259">
        <v>0</v>
      </c>
      <c r="P800" s="259">
        <v>0</v>
      </c>
      <c r="Q800" s="259">
        <v>0</v>
      </c>
      <c r="R800" s="259">
        <v>0</v>
      </c>
      <c r="S800" s="259">
        <v>0</v>
      </c>
      <c r="T800" s="260">
        <v>0</v>
      </c>
      <c r="U800" s="261">
        <v>0</v>
      </c>
      <c r="V800" s="259">
        <v>0</v>
      </c>
      <c r="W800" s="259">
        <v>0</v>
      </c>
      <c r="X800" s="259">
        <v>0</v>
      </c>
      <c r="Y800" s="259">
        <v>0</v>
      </c>
      <c r="Z800" s="259">
        <v>0</v>
      </c>
      <c r="AA800" s="259">
        <v>0</v>
      </c>
      <c r="AB800" s="259">
        <v>0</v>
      </c>
      <c r="AC800" s="259">
        <v>0</v>
      </c>
      <c r="AD800" s="259">
        <v>0</v>
      </c>
      <c r="AE800" s="262">
        <v>0</v>
      </c>
      <c r="AF800" s="258">
        <v>1717.4467099165895</v>
      </c>
      <c r="AG800" s="259">
        <v>1717.4467099165895</v>
      </c>
      <c r="AH800" s="259">
        <v>0</v>
      </c>
      <c r="AI800" s="259">
        <v>0</v>
      </c>
      <c r="AJ800" s="259">
        <v>0</v>
      </c>
      <c r="AK800" s="259">
        <v>0</v>
      </c>
      <c r="AL800" s="259">
        <v>0</v>
      </c>
      <c r="AM800" s="259">
        <v>0</v>
      </c>
      <c r="AN800" s="259">
        <v>0</v>
      </c>
      <c r="AO800" s="262">
        <v>0</v>
      </c>
      <c r="AP800" s="247"/>
      <c r="AQ800" s="263">
        <v>0</v>
      </c>
      <c r="AR800" s="264">
        <v>0</v>
      </c>
      <c r="AS800" s="264">
        <v>0</v>
      </c>
      <c r="AT800" s="264">
        <v>0</v>
      </c>
      <c r="AU800" s="264">
        <v>0</v>
      </c>
      <c r="AV800" s="264">
        <v>0</v>
      </c>
      <c r="AW800" s="264">
        <v>0</v>
      </c>
      <c r="AX800" s="264">
        <v>0</v>
      </c>
      <c r="AY800" s="264">
        <v>0</v>
      </c>
      <c r="AZ800" s="264">
        <v>0</v>
      </c>
      <c r="BA800" s="264">
        <v>0</v>
      </c>
      <c r="BB800" s="265">
        <v>0</v>
      </c>
    </row>
    <row r="801" spans="2:54" s="213" customFormat="1" ht="12.75" x14ac:dyDescent="0.2">
      <c r="B801" s="251" t="s">
        <v>1865</v>
      </c>
      <c r="C801" s="252"/>
      <c r="D801" s="253"/>
      <c r="E801" s="254" t="s">
        <v>2139</v>
      </c>
      <c r="F801" s="252"/>
      <c r="G801" s="252"/>
      <c r="H801" s="255" t="s">
        <v>2140</v>
      </c>
      <c r="I801" s="256">
        <v>40120</v>
      </c>
      <c r="J801" s="257">
        <v>7</v>
      </c>
      <c r="K801" s="258">
        <v>1717.4467099165895</v>
      </c>
      <c r="L801" s="259">
        <v>1717.4467099165895</v>
      </c>
      <c r="M801" s="259">
        <v>0</v>
      </c>
      <c r="N801" s="259">
        <v>0</v>
      </c>
      <c r="O801" s="259">
        <v>0</v>
      </c>
      <c r="P801" s="259">
        <v>0</v>
      </c>
      <c r="Q801" s="259">
        <v>0</v>
      </c>
      <c r="R801" s="259">
        <v>0</v>
      </c>
      <c r="S801" s="259">
        <v>0</v>
      </c>
      <c r="T801" s="260">
        <v>0</v>
      </c>
      <c r="U801" s="261">
        <v>0</v>
      </c>
      <c r="V801" s="259">
        <v>0</v>
      </c>
      <c r="W801" s="259">
        <v>0</v>
      </c>
      <c r="X801" s="259">
        <v>0</v>
      </c>
      <c r="Y801" s="259">
        <v>0</v>
      </c>
      <c r="Z801" s="259">
        <v>0</v>
      </c>
      <c r="AA801" s="259">
        <v>0</v>
      </c>
      <c r="AB801" s="259">
        <v>0</v>
      </c>
      <c r="AC801" s="259">
        <v>0</v>
      </c>
      <c r="AD801" s="259">
        <v>0</v>
      </c>
      <c r="AE801" s="262">
        <v>0</v>
      </c>
      <c r="AF801" s="258">
        <v>1717.4467099165895</v>
      </c>
      <c r="AG801" s="259">
        <v>1717.4467099165895</v>
      </c>
      <c r="AH801" s="259">
        <v>0</v>
      </c>
      <c r="AI801" s="259">
        <v>0</v>
      </c>
      <c r="AJ801" s="259">
        <v>0</v>
      </c>
      <c r="AK801" s="259">
        <v>0</v>
      </c>
      <c r="AL801" s="259">
        <v>0</v>
      </c>
      <c r="AM801" s="259">
        <v>0</v>
      </c>
      <c r="AN801" s="259">
        <v>0</v>
      </c>
      <c r="AO801" s="262">
        <v>0</v>
      </c>
      <c r="AP801" s="247"/>
      <c r="AQ801" s="263">
        <v>0</v>
      </c>
      <c r="AR801" s="264">
        <v>0</v>
      </c>
      <c r="AS801" s="264">
        <v>0</v>
      </c>
      <c r="AT801" s="264">
        <v>0</v>
      </c>
      <c r="AU801" s="264">
        <v>0</v>
      </c>
      <c r="AV801" s="264">
        <v>0</v>
      </c>
      <c r="AW801" s="264">
        <v>0</v>
      </c>
      <c r="AX801" s="264">
        <v>0</v>
      </c>
      <c r="AY801" s="264">
        <v>0</v>
      </c>
      <c r="AZ801" s="264">
        <v>0</v>
      </c>
      <c r="BA801" s="264">
        <v>0</v>
      </c>
      <c r="BB801" s="265">
        <v>0</v>
      </c>
    </row>
    <row r="802" spans="2:54" s="213" customFormat="1" ht="12.75" x14ac:dyDescent="0.2">
      <c r="B802" s="251" t="s">
        <v>1865</v>
      </c>
      <c r="C802" s="252"/>
      <c r="D802" s="253"/>
      <c r="E802" s="254" t="s">
        <v>2141</v>
      </c>
      <c r="F802" s="252"/>
      <c r="G802" s="252"/>
      <c r="H802" s="255" t="s">
        <v>2142</v>
      </c>
      <c r="I802" s="256">
        <v>40120</v>
      </c>
      <c r="J802" s="257">
        <v>7</v>
      </c>
      <c r="K802" s="258">
        <v>1413.3456904541242</v>
      </c>
      <c r="L802" s="259">
        <v>1413.3456904541242</v>
      </c>
      <c r="M802" s="259">
        <v>0</v>
      </c>
      <c r="N802" s="259">
        <v>0</v>
      </c>
      <c r="O802" s="259">
        <v>0</v>
      </c>
      <c r="P802" s="259">
        <v>0</v>
      </c>
      <c r="Q802" s="259">
        <v>0</v>
      </c>
      <c r="R802" s="259">
        <v>0</v>
      </c>
      <c r="S802" s="259">
        <v>0</v>
      </c>
      <c r="T802" s="260">
        <v>0</v>
      </c>
      <c r="U802" s="261">
        <v>0</v>
      </c>
      <c r="V802" s="259">
        <v>0</v>
      </c>
      <c r="W802" s="259">
        <v>0</v>
      </c>
      <c r="X802" s="259">
        <v>0</v>
      </c>
      <c r="Y802" s="259">
        <v>0</v>
      </c>
      <c r="Z802" s="259">
        <v>0</v>
      </c>
      <c r="AA802" s="259">
        <v>0</v>
      </c>
      <c r="AB802" s="259">
        <v>0</v>
      </c>
      <c r="AC802" s="259">
        <v>0</v>
      </c>
      <c r="AD802" s="259">
        <v>0</v>
      </c>
      <c r="AE802" s="262">
        <v>0</v>
      </c>
      <c r="AF802" s="258">
        <v>1413.3456904541242</v>
      </c>
      <c r="AG802" s="259">
        <v>1413.3456904541242</v>
      </c>
      <c r="AH802" s="259">
        <v>0</v>
      </c>
      <c r="AI802" s="259">
        <v>0</v>
      </c>
      <c r="AJ802" s="259">
        <v>0</v>
      </c>
      <c r="AK802" s="259">
        <v>0</v>
      </c>
      <c r="AL802" s="259">
        <v>0</v>
      </c>
      <c r="AM802" s="259">
        <v>0</v>
      </c>
      <c r="AN802" s="259">
        <v>0</v>
      </c>
      <c r="AO802" s="262">
        <v>0</v>
      </c>
      <c r="AP802" s="247"/>
      <c r="AQ802" s="263">
        <v>0</v>
      </c>
      <c r="AR802" s="264">
        <v>0</v>
      </c>
      <c r="AS802" s="264">
        <v>0</v>
      </c>
      <c r="AT802" s="264">
        <v>0</v>
      </c>
      <c r="AU802" s="264">
        <v>0</v>
      </c>
      <c r="AV802" s="264">
        <v>0</v>
      </c>
      <c r="AW802" s="264">
        <v>0</v>
      </c>
      <c r="AX802" s="264">
        <v>0</v>
      </c>
      <c r="AY802" s="264">
        <v>0</v>
      </c>
      <c r="AZ802" s="264">
        <v>0</v>
      </c>
      <c r="BA802" s="264">
        <v>0</v>
      </c>
      <c r="BB802" s="265">
        <v>0</v>
      </c>
    </row>
    <row r="803" spans="2:54" s="213" customFormat="1" ht="12.75" x14ac:dyDescent="0.2">
      <c r="B803" s="251" t="s">
        <v>1865</v>
      </c>
      <c r="C803" s="252"/>
      <c r="D803" s="253"/>
      <c r="E803" s="254" t="s">
        <v>2143</v>
      </c>
      <c r="F803" s="252"/>
      <c r="G803" s="252"/>
      <c r="H803" s="255" t="s">
        <v>2144</v>
      </c>
      <c r="I803" s="256">
        <v>40120</v>
      </c>
      <c r="J803" s="257">
        <v>7</v>
      </c>
      <c r="K803" s="258">
        <v>1964.2782669138091</v>
      </c>
      <c r="L803" s="259">
        <v>1964.2782669138091</v>
      </c>
      <c r="M803" s="259">
        <v>0</v>
      </c>
      <c r="N803" s="259">
        <v>0</v>
      </c>
      <c r="O803" s="259">
        <v>0</v>
      </c>
      <c r="P803" s="259">
        <v>0</v>
      </c>
      <c r="Q803" s="259">
        <v>0</v>
      </c>
      <c r="R803" s="259">
        <v>0</v>
      </c>
      <c r="S803" s="259">
        <v>0</v>
      </c>
      <c r="T803" s="260">
        <v>0</v>
      </c>
      <c r="U803" s="261">
        <v>0</v>
      </c>
      <c r="V803" s="259">
        <v>0</v>
      </c>
      <c r="W803" s="259">
        <v>0</v>
      </c>
      <c r="X803" s="259">
        <v>0</v>
      </c>
      <c r="Y803" s="259">
        <v>0</v>
      </c>
      <c r="Z803" s="259">
        <v>0</v>
      </c>
      <c r="AA803" s="259">
        <v>0</v>
      </c>
      <c r="AB803" s="259">
        <v>0</v>
      </c>
      <c r="AC803" s="259">
        <v>0</v>
      </c>
      <c r="AD803" s="259">
        <v>0</v>
      </c>
      <c r="AE803" s="262">
        <v>0</v>
      </c>
      <c r="AF803" s="258">
        <v>1964.2782669138091</v>
      </c>
      <c r="AG803" s="259">
        <v>1964.2782669138091</v>
      </c>
      <c r="AH803" s="259">
        <v>0</v>
      </c>
      <c r="AI803" s="259">
        <v>0</v>
      </c>
      <c r="AJ803" s="259">
        <v>0</v>
      </c>
      <c r="AK803" s="259">
        <v>0</v>
      </c>
      <c r="AL803" s="259">
        <v>0</v>
      </c>
      <c r="AM803" s="259">
        <v>0</v>
      </c>
      <c r="AN803" s="259">
        <v>0</v>
      </c>
      <c r="AO803" s="262">
        <v>0</v>
      </c>
      <c r="AP803" s="247"/>
      <c r="AQ803" s="263">
        <v>0</v>
      </c>
      <c r="AR803" s="264">
        <v>0</v>
      </c>
      <c r="AS803" s="264">
        <v>0</v>
      </c>
      <c r="AT803" s="264">
        <v>0</v>
      </c>
      <c r="AU803" s="264">
        <v>0</v>
      </c>
      <c r="AV803" s="264">
        <v>0</v>
      </c>
      <c r="AW803" s="264">
        <v>0</v>
      </c>
      <c r="AX803" s="264">
        <v>0</v>
      </c>
      <c r="AY803" s="264">
        <v>0</v>
      </c>
      <c r="AZ803" s="264">
        <v>0</v>
      </c>
      <c r="BA803" s="264">
        <v>0</v>
      </c>
      <c r="BB803" s="265">
        <v>0</v>
      </c>
    </row>
    <row r="804" spans="2:54" s="213" customFormat="1" ht="12.75" x14ac:dyDescent="0.2">
      <c r="B804" s="251" t="s">
        <v>1865</v>
      </c>
      <c r="C804" s="252"/>
      <c r="D804" s="253"/>
      <c r="E804" s="254" t="s">
        <v>2145</v>
      </c>
      <c r="F804" s="252"/>
      <c r="G804" s="252"/>
      <c r="H804" s="255" t="s">
        <v>2146</v>
      </c>
      <c r="I804" s="256">
        <v>40120</v>
      </c>
      <c r="J804" s="257">
        <v>7</v>
      </c>
      <c r="K804" s="258">
        <v>1679.7961075069509</v>
      </c>
      <c r="L804" s="259">
        <v>1679.7961075069509</v>
      </c>
      <c r="M804" s="259">
        <v>0</v>
      </c>
      <c r="N804" s="259">
        <v>0</v>
      </c>
      <c r="O804" s="259">
        <v>0</v>
      </c>
      <c r="P804" s="259">
        <v>0</v>
      </c>
      <c r="Q804" s="259">
        <v>0</v>
      </c>
      <c r="R804" s="259">
        <v>0</v>
      </c>
      <c r="S804" s="259">
        <v>0</v>
      </c>
      <c r="T804" s="260">
        <v>0</v>
      </c>
      <c r="U804" s="261">
        <v>0</v>
      </c>
      <c r="V804" s="259">
        <v>0</v>
      </c>
      <c r="W804" s="259">
        <v>0</v>
      </c>
      <c r="X804" s="259">
        <v>0</v>
      </c>
      <c r="Y804" s="259">
        <v>0</v>
      </c>
      <c r="Z804" s="259">
        <v>0</v>
      </c>
      <c r="AA804" s="259">
        <v>0</v>
      </c>
      <c r="AB804" s="259">
        <v>0</v>
      </c>
      <c r="AC804" s="259">
        <v>0</v>
      </c>
      <c r="AD804" s="259">
        <v>0</v>
      </c>
      <c r="AE804" s="262">
        <v>0</v>
      </c>
      <c r="AF804" s="258">
        <v>1679.7961075069509</v>
      </c>
      <c r="AG804" s="259">
        <v>1679.7961075069509</v>
      </c>
      <c r="AH804" s="259">
        <v>0</v>
      </c>
      <c r="AI804" s="259">
        <v>0</v>
      </c>
      <c r="AJ804" s="259">
        <v>0</v>
      </c>
      <c r="AK804" s="259">
        <v>0</v>
      </c>
      <c r="AL804" s="259">
        <v>0</v>
      </c>
      <c r="AM804" s="259">
        <v>0</v>
      </c>
      <c r="AN804" s="259">
        <v>0</v>
      </c>
      <c r="AO804" s="262">
        <v>0</v>
      </c>
      <c r="AP804" s="247"/>
      <c r="AQ804" s="263">
        <v>0</v>
      </c>
      <c r="AR804" s="264">
        <v>0</v>
      </c>
      <c r="AS804" s="264">
        <v>0</v>
      </c>
      <c r="AT804" s="264">
        <v>0</v>
      </c>
      <c r="AU804" s="264">
        <v>0</v>
      </c>
      <c r="AV804" s="264">
        <v>0</v>
      </c>
      <c r="AW804" s="264">
        <v>0</v>
      </c>
      <c r="AX804" s="264">
        <v>0</v>
      </c>
      <c r="AY804" s="264">
        <v>0</v>
      </c>
      <c r="AZ804" s="264">
        <v>0</v>
      </c>
      <c r="BA804" s="264">
        <v>0</v>
      </c>
      <c r="BB804" s="265">
        <v>0</v>
      </c>
    </row>
    <row r="805" spans="2:54" s="213" customFormat="1" ht="12.75" x14ac:dyDescent="0.2">
      <c r="B805" s="251" t="s">
        <v>1865</v>
      </c>
      <c r="C805" s="252"/>
      <c r="D805" s="253"/>
      <c r="E805" s="254" t="s">
        <v>2147</v>
      </c>
      <c r="F805" s="252"/>
      <c r="G805" s="252"/>
      <c r="H805" s="255" t="s">
        <v>2148</v>
      </c>
      <c r="I805" s="256">
        <v>40120</v>
      </c>
      <c r="J805" s="257">
        <v>7</v>
      </c>
      <c r="K805" s="258">
        <v>1086.0750695088045</v>
      </c>
      <c r="L805" s="259">
        <v>1086.0750695088045</v>
      </c>
      <c r="M805" s="259">
        <v>0</v>
      </c>
      <c r="N805" s="259">
        <v>0</v>
      </c>
      <c r="O805" s="259">
        <v>0</v>
      </c>
      <c r="P805" s="259">
        <v>0</v>
      </c>
      <c r="Q805" s="259">
        <v>0</v>
      </c>
      <c r="R805" s="259">
        <v>0</v>
      </c>
      <c r="S805" s="259">
        <v>0</v>
      </c>
      <c r="T805" s="260">
        <v>0</v>
      </c>
      <c r="U805" s="261">
        <v>0</v>
      </c>
      <c r="V805" s="259">
        <v>0</v>
      </c>
      <c r="W805" s="259">
        <v>0</v>
      </c>
      <c r="X805" s="259">
        <v>0</v>
      </c>
      <c r="Y805" s="259">
        <v>0</v>
      </c>
      <c r="Z805" s="259">
        <v>0</v>
      </c>
      <c r="AA805" s="259">
        <v>0</v>
      </c>
      <c r="AB805" s="259">
        <v>0</v>
      </c>
      <c r="AC805" s="259">
        <v>0</v>
      </c>
      <c r="AD805" s="259">
        <v>0</v>
      </c>
      <c r="AE805" s="262">
        <v>0</v>
      </c>
      <c r="AF805" s="258">
        <v>1086.0750695088045</v>
      </c>
      <c r="AG805" s="259">
        <v>1086.0750695088045</v>
      </c>
      <c r="AH805" s="259">
        <v>0</v>
      </c>
      <c r="AI805" s="259">
        <v>0</v>
      </c>
      <c r="AJ805" s="259">
        <v>0</v>
      </c>
      <c r="AK805" s="259">
        <v>0</v>
      </c>
      <c r="AL805" s="259">
        <v>0</v>
      </c>
      <c r="AM805" s="259">
        <v>0</v>
      </c>
      <c r="AN805" s="259">
        <v>0</v>
      </c>
      <c r="AO805" s="262">
        <v>0</v>
      </c>
      <c r="AP805" s="247"/>
      <c r="AQ805" s="263">
        <v>0</v>
      </c>
      <c r="AR805" s="264">
        <v>0</v>
      </c>
      <c r="AS805" s="264">
        <v>0</v>
      </c>
      <c r="AT805" s="264">
        <v>0</v>
      </c>
      <c r="AU805" s="264">
        <v>0</v>
      </c>
      <c r="AV805" s="264">
        <v>0</v>
      </c>
      <c r="AW805" s="264">
        <v>0</v>
      </c>
      <c r="AX805" s="264">
        <v>0</v>
      </c>
      <c r="AY805" s="264">
        <v>0</v>
      </c>
      <c r="AZ805" s="264">
        <v>0</v>
      </c>
      <c r="BA805" s="264">
        <v>0</v>
      </c>
      <c r="BB805" s="265">
        <v>0</v>
      </c>
    </row>
    <row r="806" spans="2:54" s="213" customFormat="1" ht="12.75" x14ac:dyDescent="0.2">
      <c r="B806" s="251" t="s">
        <v>1865</v>
      </c>
      <c r="C806" s="252"/>
      <c r="D806" s="253"/>
      <c r="E806" s="254" t="s">
        <v>2149</v>
      </c>
      <c r="F806" s="252"/>
      <c r="G806" s="252"/>
      <c r="H806" s="255" t="s">
        <v>2150</v>
      </c>
      <c r="I806" s="256">
        <v>40120</v>
      </c>
      <c r="J806" s="257">
        <v>7</v>
      </c>
      <c r="K806" s="258">
        <v>1086.0750695088045</v>
      </c>
      <c r="L806" s="259">
        <v>1086.0750695088045</v>
      </c>
      <c r="M806" s="259">
        <v>0</v>
      </c>
      <c r="N806" s="259">
        <v>0</v>
      </c>
      <c r="O806" s="259">
        <v>0</v>
      </c>
      <c r="P806" s="259">
        <v>0</v>
      </c>
      <c r="Q806" s="259">
        <v>0</v>
      </c>
      <c r="R806" s="259">
        <v>0</v>
      </c>
      <c r="S806" s="259">
        <v>0</v>
      </c>
      <c r="T806" s="260">
        <v>0</v>
      </c>
      <c r="U806" s="261">
        <v>0</v>
      </c>
      <c r="V806" s="259">
        <v>0</v>
      </c>
      <c r="W806" s="259">
        <v>0</v>
      </c>
      <c r="X806" s="259">
        <v>0</v>
      </c>
      <c r="Y806" s="259">
        <v>0</v>
      </c>
      <c r="Z806" s="259">
        <v>0</v>
      </c>
      <c r="AA806" s="259">
        <v>0</v>
      </c>
      <c r="AB806" s="259">
        <v>0</v>
      </c>
      <c r="AC806" s="259">
        <v>0</v>
      </c>
      <c r="AD806" s="259">
        <v>0</v>
      </c>
      <c r="AE806" s="262">
        <v>0</v>
      </c>
      <c r="AF806" s="258">
        <v>1086.0750695088045</v>
      </c>
      <c r="AG806" s="259">
        <v>1086.0750695088045</v>
      </c>
      <c r="AH806" s="259">
        <v>0</v>
      </c>
      <c r="AI806" s="259">
        <v>0</v>
      </c>
      <c r="AJ806" s="259">
        <v>0</v>
      </c>
      <c r="AK806" s="259">
        <v>0</v>
      </c>
      <c r="AL806" s="259">
        <v>0</v>
      </c>
      <c r="AM806" s="259">
        <v>0</v>
      </c>
      <c r="AN806" s="259">
        <v>0</v>
      </c>
      <c r="AO806" s="262">
        <v>0</v>
      </c>
      <c r="AP806" s="247"/>
      <c r="AQ806" s="263">
        <v>0</v>
      </c>
      <c r="AR806" s="264">
        <v>0</v>
      </c>
      <c r="AS806" s="264">
        <v>0</v>
      </c>
      <c r="AT806" s="264">
        <v>0</v>
      </c>
      <c r="AU806" s="264">
        <v>0</v>
      </c>
      <c r="AV806" s="264">
        <v>0</v>
      </c>
      <c r="AW806" s="264">
        <v>0</v>
      </c>
      <c r="AX806" s="264">
        <v>0</v>
      </c>
      <c r="AY806" s="264">
        <v>0</v>
      </c>
      <c r="AZ806" s="264">
        <v>0</v>
      </c>
      <c r="BA806" s="264">
        <v>0</v>
      </c>
      <c r="BB806" s="265">
        <v>0</v>
      </c>
    </row>
    <row r="807" spans="2:54" s="213" customFormat="1" ht="12.75" x14ac:dyDescent="0.2">
      <c r="B807" s="251" t="s">
        <v>1865</v>
      </c>
      <c r="C807" s="252"/>
      <c r="D807" s="253"/>
      <c r="E807" s="254" t="s">
        <v>2149</v>
      </c>
      <c r="F807" s="252"/>
      <c r="G807" s="252"/>
      <c r="H807" s="255" t="s">
        <v>2151</v>
      </c>
      <c r="I807" s="256">
        <v>40120</v>
      </c>
      <c r="J807" s="257">
        <v>7</v>
      </c>
      <c r="K807" s="258">
        <v>1086.0750695088045</v>
      </c>
      <c r="L807" s="259">
        <v>1086.0750695088045</v>
      </c>
      <c r="M807" s="259">
        <v>0</v>
      </c>
      <c r="N807" s="259">
        <v>0</v>
      </c>
      <c r="O807" s="259">
        <v>0</v>
      </c>
      <c r="P807" s="259">
        <v>0</v>
      </c>
      <c r="Q807" s="259">
        <v>0</v>
      </c>
      <c r="R807" s="259">
        <v>0</v>
      </c>
      <c r="S807" s="259">
        <v>0</v>
      </c>
      <c r="T807" s="260">
        <v>0</v>
      </c>
      <c r="U807" s="261">
        <v>0</v>
      </c>
      <c r="V807" s="259">
        <v>0</v>
      </c>
      <c r="W807" s="259">
        <v>0</v>
      </c>
      <c r="X807" s="259">
        <v>0</v>
      </c>
      <c r="Y807" s="259">
        <v>0</v>
      </c>
      <c r="Z807" s="259">
        <v>0</v>
      </c>
      <c r="AA807" s="259">
        <v>0</v>
      </c>
      <c r="AB807" s="259">
        <v>0</v>
      </c>
      <c r="AC807" s="259">
        <v>0</v>
      </c>
      <c r="AD807" s="259">
        <v>0</v>
      </c>
      <c r="AE807" s="262">
        <v>0</v>
      </c>
      <c r="AF807" s="258">
        <v>1086.0750695088045</v>
      </c>
      <c r="AG807" s="259">
        <v>1086.0750695088045</v>
      </c>
      <c r="AH807" s="259">
        <v>0</v>
      </c>
      <c r="AI807" s="259">
        <v>0</v>
      </c>
      <c r="AJ807" s="259">
        <v>0</v>
      </c>
      <c r="AK807" s="259">
        <v>0</v>
      </c>
      <c r="AL807" s="259">
        <v>0</v>
      </c>
      <c r="AM807" s="259">
        <v>0</v>
      </c>
      <c r="AN807" s="259">
        <v>0</v>
      </c>
      <c r="AO807" s="262">
        <v>0</v>
      </c>
      <c r="AP807" s="247"/>
      <c r="AQ807" s="263">
        <v>0</v>
      </c>
      <c r="AR807" s="264">
        <v>0</v>
      </c>
      <c r="AS807" s="264">
        <v>0</v>
      </c>
      <c r="AT807" s="264">
        <v>0</v>
      </c>
      <c r="AU807" s="264">
        <v>0</v>
      </c>
      <c r="AV807" s="264">
        <v>0</v>
      </c>
      <c r="AW807" s="264">
        <v>0</v>
      </c>
      <c r="AX807" s="264">
        <v>0</v>
      </c>
      <c r="AY807" s="264">
        <v>0</v>
      </c>
      <c r="AZ807" s="264">
        <v>0</v>
      </c>
      <c r="BA807" s="264">
        <v>0</v>
      </c>
      <c r="BB807" s="265">
        <v>0</v>
      </c>
    </row>
    <row r="808" spans="2:54" s="213" customFormat="1" ht="12.75" x14ac:dyDescent="0.2">
      <c r="B808" s="251" t="s">
        <v>1865</v>
      </c>
      <c r="C808" s="252"/>
      <c r="D808" s="253"/>
      <c r="E808" s="254" t="s">
        <v>2149</v>
      </c>
      <c r="F808" s="252"/>
      <c r="G808" s="252"/>
      <c r="H808" s="255" t="s">
        <v>2152</v>
      </c>
      <c r="I808" s="256">
        <v>40120</v>
      </c>
      <c r="J808" s="257">
        <v>7</v>
      </c>
      <c r="K808" s="258">
        <v>1086.0750695088045</v>
      </c>
      <c r="L808" s="259">
        <v>1086.0750695088045</v>
      </c>
      <c r="M808" s="259">
        <v>0</v>
      </c>
      <c r="N808" s="259">
        <v>0</v>
      </c>
      <c r="O808" s="259">
        <v>0</v>
      </c>
      <c r="P808" s="259">
        <v>0</v>
      </c>
      <c r="Q808" s="259">
        <v>0</v>
      </c>
      <c r="R808" s="259">
        <v>0</v>
      </c>
      <c r="S808" s="259">
        <v>0</v>
      </c>
      <c r="T808" s="260">
        <v>0</v>
      </c>
      <c r="U808" s="261">
        <v>0</v>
      </c>
      <c r="V808" s="259">
        <v>0</v>
      </c>
      <c r="W808" s="259">
        <v>0</v>
      </c>
      <c r="X808" s="259">
        <v>0</v>
      </c>
      <c r="Y808" s="259">
        <v>0</v>
      </c>
      <c r="Z808" s="259">
        <v>0</v>
      </c>
      <c r="AA808" s="259">
        <v>0</v>
      </c>
      <c r="AB808" s="259">
        <v>0</v>
      </c>
      <c r="AC808" s="259">
        <v>0</v>
      </c>
      <c r="AD808" s="259">
        <v>0</v>
      </c>
      <c r="AE808" s="262">
        <v>0</v>
      </c>
      <c r="AF808" s="258">
        <v>1086.0750695088045</v>
      </c>
      <c r="AG808" s="259">
        <v>1086.0750695088045</v>
      </c>
      <c r="AH808" s="259">
        <v>0</v>
      </c>
      <c r="AI808" s="259">
        <v>0</v>
      </c>
      <c r="AJ808" s="259">
        <v>0</v>
      </c>
      <c r="AK808" s="259">
        <v>0</v>
      </c>
      <c r="AL808" s="259">
        <v>0</v>
      </c>
      <c r="AM808" s="259">
        <v>0</v>
      </c>
      <c r="AN808" s="259">
        <v>0</v>
      </c>
      <c r="AO808" s="262">
        <v>0</v>
      </c>
      <c r="AP808" s="247"/>
      <c r="AQ808" s="263">
        <v>0</v>
      </c>
      <c r="AR808" s="264">
        <v>0</v>
      </c>
      <c r="AS808" s="264">
        <v>0</v>
      </c>
      <c r="AT808" s="264">
        <v>0</v>
      </c>
      <c r="AU808" s="264">
        <v>0</v>
      </c>
      <c r="AV808" s="264">
        <v>0</v>
      </c>
      <c r="AW808" s="264">
        <v>0</v>
      </c>
      <c r="AX808" s="264">
        <v>0</v>
      </c>
      <c r="AY808" s="264">
        <v>0</v>
      </c>
      <c r="AZ808" s="264">
        <v>0</v>
      </c>
      <c r="BA808" s="264">
        <v>0</v>
      </c>
      <c r="BB808" s="265">
        <v>0</v>
      </c>
    </row>
    <row r="809" spans="2:54" s="213" customFormat="1" ht="12.75" x14ac:dyDescent="0.2">
      <c r="B809" s="251" t="s">
        <v>1438</v>
      </c>
      <c r="C809" s="252"/>
      <c r="D809" s="253"/>
      <c r="E809" s="254" t="s">
        <v>2153</v>
      </c>
      <c r="F809" s="252"/>
      <c r="G809" s="252"/>
      <c r="H809" s="255" t="s">
        <v>2154</v>
      </c>
      <c r="I809" s="256">
        <v>40154</v>
      </c>
      <c r="J809" s="257">
        <v>16</v>
      </c>
      <c r="K809" s="258">
        <v>75823.679332715474</v>
      </c>
      <c r="L809" s="259">
        <v>75823.679332715474</v>
      </c>
      <c r="M809" s="259">
        <v>0</v>
      </c>
      <c r="N809" s="259">
        <v>0</v>
      </c>
      <c r="O809" s="259">
        <v>0</v>
      </c>
      <c r="P809" s="259">
        <v>0</v>
      </c>
      <c r="Q809" s="259">
        <v>0</v>
      </c>
      <c r="R809" s="259">
        <v>0</v>
      </c>
      <c r="S809" s="259">
        <v>0</v>
      </c>
      <c r="T809" s="260">
        <v>0</v>
      </c>
      <c r="U809" s="261">
        <v>0</v>
      </c>
      <c r="V809" s="259">
        <v>0</v>
      </c>
      <c r="W809" s="259">
        <v>0</v>
      </c>
      <c r="X809" s="259">
        <v>0</v>
      </c>
      <c r="Y809" s="259">
        <v>0</v>
      </c>
      <c r="Z809" s="259">
        <v>0</v>
      </c>
      <c r="AA809" s="259">
        <v>0</v>
      </c>
      <c r="AB809" s="259">
        <v>0</v>
      </c>
      <c r="AC809" s="259">
        <v>0</v>
      </c>
      <c r="AD809" s="259">
        <v>0</v>
      </c>
      <c r="AE809" s="262">
        <v>0</v>
      </c>
      <c r="AF809" s="258">
        <v>75823.679332715474</v>
      </c>
      <c r="AG809" s="259">
        <v>75823.679332715474</v>
      </c>
      <c r="AH809" s="259">
        <v>0</v>
      </c>
      <c r="AI809" s="259">
        <v>0</v>
      </c>
      <c r="AJ809" s="259">
        <v>0</v>
      </c>
      <c r="AK809" s="259">
        <v>0</v>
      </c>
      <c r="AL809" s="259">
        <v>0</v>
      </c>
      <c r="AM809" s="259">
        <v>0</v>
      </c>
      <c r="AN809" s="259">
        <v>0</v>
      </c>
      <c r="AO809" s="262">
        <v>0</v>
      </c>
      <c r="AP809" s="247"/>
      <c r="AQ809" s="263">
        <v>0</v>
      </c>
      <c r="AR809" s="264">
        <v>0</v>
      </c>
      <c r="AS809" s="264">
        <v>0</v>
      </c>
      <c r="AT809" s="264">
        <v>0</v>
      </c>
      <c r="AU809" s="264">
        <v>0</v>
      </c>
      <c r="AV809" s="264">
        <v>0</v>
      </c>
      <c r="AW809" s="264">
        <v>0</v>
      </c>
      <c r="AX809" s="264">
        <v>0</v>
      </c>
      <c r="AY809" s="264">
        <v>0</v>
      </c>
      <c r="AZ809" s="264">
        <v>0</v>
      </c>
      <c r="BA809" s="264">
        <v>0</v>
      </c>
      <c r="BB809" s="265">
        <v>0</v>
      </c>
    </row>
    <row r="810" spans="2:54" s="213" customFormat="1" ht="12.75" x14ac:dyDescent="0.2">
      <c r="B810" s="251" t="s">
        <v>1438</v>
      </c>
      <c r="C810" s="252"/>
      <c r="D810" s="253"/>
      <c r="E810" s="254" t="s">
        <v>2155</v>
      </c>
      <c r="F810" s="252"/>
      <c r="G810" s="252"/>
      <c r="H810" s="255" t="s">
        <v>2156</v>
      </c>
      <c r="I810" s="256">
        <v>40366</v>
      </c>
      <c r="J810" s="257">
        <v>16</v>
      </c>
      <c r="K810" s="258">
        <v>11324.142724745136</v>
      </c>
      <c r="L810" s="259">
        <v>0</v>
      </c>
      <c r="M810" s="259">
        <v>0</v>
      </c>
      <c r="N810" s="259">
        <v>0</v>
      </c>
      <c r="O810" s="259">
        <v>11324.142724745136</v>
      </c>
      <c r="P810" s="259">
        <v>0</v>
      </c>
      <c r="Q810" s="259">
        <v>0</v>
      </c>
      <c r="R810" s="259">
        <v>11324.142724745136</v>
      </c>
      <c r="S810" s="259">
        <v>5579.412602332407</v>
      </c>
      <c r="T810" s="260">
        <v>5744.7301224127286</v>
      </c>
      <c r="U810" s="261">
        <v>0</v>
      </c>
      <c r="V810" s="259">
        <v>0</v>
      </c>
      <c r="W810" s="259">
        <v>0</v>
      </c>
      <c r="X810" s="259">
        <v>0</v>
      </c>
      <c r="Y810" s="259">
        <v>0</v>
      </c>
      <c r="Z810" s="259">
        <v>0</v>
      </c>
      <c r="AA810" s="259">
        <v>0</v>
      </c>
      <c r="AB810" s="259">
        <v>0</v>
      </c>
      <c r="AC810" s="259">
        <v>707.75892029657098</v>
      </c>
      <c r="AD810" s="259">
        <v>-707.75892029657098</v>
      </c>
      <c r="AE810" s="262">
        <v>707.75892029657098</v>
      </c>
      <c r="AF810" s="258">
        <v>11324.142724745136</v>
      </c>
      <c r="AG810" s="259">
        <v>0</v>
      </c>
      <c r="AH810" s="259">
        <v>0</v>
      </c>
      <c r="AI810" s="259">
        <v>0</v>
      </c>
      <c r="AJ810" s="259">
        <v>11324.142724745136</v>
      </c>
      <c r="AK810" s="259">
        <v>0</v>
      </c>
      <c r="AL810" s="259">
        <v>0</v>
      </c>
      <c r="AM810" s="259">
        <v>11324.142724745136</v>
      </c>
      <c r="AN810" s="259">
        <v>4871.653682035836</v>
      </c>
      <c r="AO810" s="262">
        <v>6452.4890427092996</v>
      </c>
      <c r="AP810" s="247"/>
      <c r="AQ810" s="263">
        <v>6452.4890426447746</v>
      </c>
      <c r="AR810" s="264">
        <v>0</v>
      </c>
      <c r="AS810" s="264">
        <v>0</v>
      </c>
      <c r="AT810" s="264">
        <v>0</v>
      </c>
      <c r="AU810" s="264">
        <v>0</v>
      </c>
      <c r="AV810" s="264">
        <v>0</v>
      </c>
      <c r="AW810" s="264">
        <v>0</v>
      </c>
      <c r="AX810" s="264">
        <v>0</v>
      </c>
      <c r="AY810" s="264">
        <v>0</v>
      </c>
      <c r="AZ810" s="264">
        <v>0</v>
      </c>
      <c r="BA810" s="264">
        <v>0</v>
      </c>
      <c r="BB810" s="265">
        <v>0</v>
      </c>
    </row>
    <row r="811" spans="2:54" s="213" customFormat="1" ht="12.75" x14ac:dyDescent="0.2">
      <c r="B811" s="251" t="s">
        <v>1438</v>
      </c>
      <c r="C811" s="252"/>
      <c r="D811" s="253"/>
      <c r="E811" s="254" t="s">
        <v>2157</v>
      </c>
      <c r="F811" s="252"/>
      <c r="G811" s="252"/>
      <c r="H811" s="255" t="s">
        <v>2158</v>
      </c>
      <c r="I811" s="256">
        <v>40422</v>
      </c>
      <c r="J811" s="257">
        <v>16</v>
      </c>
      <c r="K811" s="258">
        <v>6680.4101019462469</v>
      </c>
      <c r="L811" s="259">
        <v>0</v>
      </c>
      <c r="M811" s="259">
        <v>0</v>
      </c>
      <c r="N811" s="259">
        <v>0</v>
      </c>
      <c r="O811" s="259">
        <v>6680.4101019462469</v>
      </c>
      <c r="P811" s="259">
        <v>0</v>
      </c>
      <c r="Q811" s="259">
        <v>0</v>
      </c>
      <c r="R811" s="259">
        <v>6680.4101019462469</v>
      </c>
      <c r="S811" s="259">
        <v>3068.7423371370096</v>
      </c>
      <c r="T811" s="260">
        <v>3611.6677648092373</v>
      </c>
      <c r="U811" s="261">
        <v>0</v>
      </c>
      <c r="V811" s="259">
        <v>0</v>
      </c>
      <c r="W811" s="259">
        <v>0</v>
      </c>
      <c r="X811" s="259">
        <v>0</v>
      </c>
      <c r="Y811" s="259">
        <v>0</v>
      </c>
      <c r="Z811" s="259">
        <v>0</v>
      </c>
      <c r="AA811" s="259">
        <v>0</v>
      </c>
      <c r="AB811" s="259">
        <v>0</v>
      </c>
      <c r="AC811" s="259">
        <v>417.52563137164043</v>
      </c>
      <c r="AD811" s="259">
        <v>-417.52563137164043</v>
      </c>
      <c r="AE811" s="262">
        <v>417.52563137164043</v>
      </c>
      <c r="AF811" s="258">
        <v>6680.4101019462469</v>
      </c>
      <c r="AG811" s="259">
        <v>0</v>
      </c>
      <c r="AH811" s="259">
        <v>0</v>
      </c>
      <c r="AI811" s="259">
        <v>0</v>
      </c>
      <c r="AJ811" s="259">
        <v>6680.4101019462469</v>
      </c>
      <c r="AK811" s="259">
        <v>0</v>
      </c>
      <c r="AL811" s="259">
        <v>0</v>
      </c>
      <c r="AM811" s="259">
        <v>6680.4101019462469</v>
      </c>
      <c r="AN811" s="259">
        <v>2651.2167057653692</v>
      </c>
      <c r="AO811" s="262">
        <v>4029.1933961808777</v>
      </c>
      <c r="AP811" s="247"/>
      <c r="AQ811" s="263">
        <v>4029.1933961405857</v>
      </c>
      <c r="AR811" s="264">
        <v>0</v>
      </c>
      <c r="AS811" s="264">
        <v>0</v>
      </c>
      <c r="AT811" s="264">
        <v>0</v>
      </c>
      <c r="AU811" s="264">
        <v>0</v>
      </c>
      <c r="AV811" s="264">
        <v>0</v>
      </c>
      <c r="AW811" s="264">
        <v>0</v>
      </c>
      <c r="AX811" s="264">
        <v>0</v>
      </c>
      <c r="AY811" s="264">
        <v>0</v>
      </c>
      <c r="AZ811" s="264">
        <v>0</v>
      </c>
      <c r="BA811" s="264">
        <v>0</v>
      </c>
      <c r="BB811" s="265">
        <v>0</v>
      </c>
    </row>
    <row r="812" spans="2:54" s="213" customFormat="1" ht="12.75" x14ac:dyDescent="0.2">
      <c r="B812" s="251" t="s">
        <v>1438</v>
      </c>
      <c r="C812" s="252"/>
      <c r="D812" s="253"/>
      <c r="E812" s="254" t="s">
        <v>2159</v>
      </c>
      <c r="F812" s="252"/>
      <c r="G812" s="252"/>
      <c r="H812" s="255" t="s">
        <v>2160</v>
      </c>
      <c r="I812" s="256">
        <v>40422</v>
      </c>
      <c r="J812" s="257">
        <v>16</v>
      </c>
      <c r="K812" s="258">
        <v>6680.4101019462469</v>
      </c>
      <c r="L812" s="259">
        <v>0</v>
      </c>
      <c r="M812" s="259">
        <v>0</v>
      </c>
      <c r="N812" s="259">
        <v>0</v>
      </c>
      <c r="O812" s="259">
        <v>6680.4101019462469</v>
      </c>
      <c r="P812" s="259">
        <v>0</v>
      </c>
      <c r="Q812" s="259">
        <v>0</v>
      </c>
      <c r="R812" s="259">
        <v>6680.4101019462469</v>
      </c>
      <c r="S812" s="259">
        <v>3068.7423371370096</v>
      </c>
      <c r="T812" s="260">
        <v>3611.6677648092373</v>
      </c>
      <c r="U812" s="261">
        <v>0</v>
      </c>
      <c r="V812" s="259">
        <v>0</v>
      </c>
      <c r="W812" s="259">
        <v>0</v>
      </c>
      <c r="X812" s="259">
        <v>0</v>
      </c>
      <c r="Y812" s="259">
        <v>0</v>
      </c>
      <c r="Z812" s="259">
        <v>0</v>
      </c>
      <c r="AA812" s="259">
        <v>0</v>
      </c>
      <c r="AB812" s="259">
        <v>0</v>
      </c>
      <c r="AC812" s="259">
        <v>417.52563137164043</v>
      </c>
      <c r="AD812" s="259">
        <v>-417.52563137164043</v>
      </c>
      <c r="AE812" s="262">
        <v>417.52563137164043</v>
      </c>
      <c r="AF812" s="258">
        <v>6680.4101019462469</v>
      </c>
      <c r="AG812" s="259">
        <v>0</v>
      </c>
      <c r="AH812" s="259">
        <v>0</v>
      </c>
      <c r="AI812" s="259">
        <v>0</v>
      </c>
      <c r="AJ812" s="259">
        <v>6680.4101019462469</v>
      </c>
      <c r="AK812" s="259">
        <v>0</v>
      </c>
      <c r="AL812" s="259">
        <v>0</v>
      </c>
      <c r="AM812" s="259">
        <v>6680.4101019462469</v>
      </c>
      <c r="AN812" s="259">
        <v>2651.2167057653692</v>
      </c>
      <c r="AO812" s="262">
        <v>4029.1933961808777</v>
      </c>
      <c r="AP812" s="247"/>
      <c r="AQ812" s="263">
        <v>4029.1933961405857</v>
      </c>
      <c r="AR812" s="264">
        <v>0</v>
      </c>
      <c r="AS812" s="264">
        <v>0</v>
      </c>
      <c r="AT812" s="264">
        <v>0</v>
      </c>
      <c r="AU812" s="264">
        <v>0</v>
      </c>
      <c r="AV812" s="264">
        <v>0</v>
      </c>
      <c r="AW812" s="264">
        <v>0</v>
      </c>
      <c r="AX812" s="264">
        <v>0</v>
      </c>
      <c r="AY812" s="264">
        <v>0</v>
      </c>
      <c r="AZ812" s="264">
        <v>0</v>
      </c>
      <c r="BA812" s="264">
        <v>0</v>
      </c>
      <c r="BB812" s="265">
        <v>0</v>
      </c>
    </row>
    <row r="813" spans="2:54" s="213" customFormat="1" ht="12.75" x14ac:dyDescent="0.2">
      <c r="B813" s="251" t="s">
        <v>1438</v>
      </c>
      <c r="C813" s="252"/>
      <c r="D813" s="253"/>
      <c r="E813" s="254" t="s">
        <v>2161</v>
      </c>
      <c r="F813" s="252"/>
      <c r="G813" s="252"/>
      <c r="H813" s="255" t="s">
        <v>2162</v>
      </c>
      <c r="I813" s="256">
        <v>40429</v>
      </c>
      <c r="J813" s="257">
        <v>16</v>
      </c>
      <c r="K813" s="258">
        <v>15226.772474513438</v>
      </c>
      <c r="L813" s="259">
        <v>0</v>
      </c>
      <c r="M813" s="259">
        <v>0</v>
      </c>
      <c r="N813" s="259">
        <v>0</v>
      </c>
      <c r="O813" s="259">
        <v>15226.772474513438</v>
      </c>
      <c r="P813" s="259">
        <v>0</v>
      </c>
      <c r="Q813" s="259">
        <v>0</v>
      </c>
      <c r="R813" s="259">
        <v>15226.772474513438</v>
      </c>
      <c r="S813" s="259">
        <v>6994.7059270736781</v>
      </c>
      <c r="T813" s="260">
        <v>8232.0665474397611</v>
      </c>
      <c r="U813" s="261">
        <v>0</v>
      </c>
      <c r="V813" s="259">
        <v>0</v>
      </c>
      <c r="W813" s="259">
        <v>0</v>
      </c>
      <c r="X813" s="259">
        <v>0</v>
      </c>
      <c r="Y813" s="259">
        <v>0</v>
      </c>
      <c r="Z813" s="259">
        <v>0</v>
      </c>
      <c r="AA813" s="259">
        <v>0</v>
      </c>
      <c r="AB813" s="259">
        <v>0</v>
      </c>
      <c r="AC813" s="259">
        <v>951.67327965708989</v>
      </c>
      <c r="AD813" s="259">
        <v>-951.67327965708989</v>
      </c>
      <c r="AE813" s="262">
        <v>951.67327965708989</v>
      </c>
      <c r="AF813" s="258">
        <v>15226.772474513438</v>
      </c>
      <c r="AG813" s="259">
        <v>0</v>
      </c>
      <c r="AH813" s="259">
        <v>0</v>
      </c>
      <c r="AI813" s="259">
        <v>0</v>
      </c>
      <c r="AJ813" s="259">
        <v>15226.772474513438</v>
      </c>
      <c r="AK813" s="259">
        <v>0</v>
      </c>
      <c r="AL813" s="259">
        <v>0</v>
      </c>
      <c r="AM813" s="259">
        <v>15226.772474513438</v>
      </c>
      <c r="AN813" s="259">
        <v>6043.0326474165886</v>
      </c>
      <c r="AO813" s="262">
        <v>9183.7398270968497</v>
      </c>
      <c r="AP813" s="247"/>
      <c r="AQ813" s="263">
        <v>9183.7398270050126</v>
      </c>
      <c r="AR813" s="264">
        <v>0</v>
      </c>
      <c r="AS813" s="264">
        <v>0</v>
      </c>
      <c r="AT813" s="264">
        <v>0</v>
      </c>
      <c r="AU813" s="264">
        <v>0</v>
      </c>
      <c r="AV813" s="264">
        <v>0</v>
      </c>
      <c r="AW813" s="264">
        <v>0</v>
      </c>
      <c r="AX813" s="264">
        <v>0</v>
      </c>
      <c r="AY813" s="264">
        <v>0</v>
      </c>
      <c r="AZ813" s="264">
        <v>0</v>
      </c>
      <c r="BA813" s="264">
        <v>0</v>
      </c>
      <c r="BB813" s="265">
        <v>0</v>
      </c>
    </row>
    <row r="814" spans="2:54" s="213" customFormat="1" ht="12.75" x14ac:dyDescent="0.2">
      <c r="B814" s="251" t="s">
        <v>1865</v>
      </c>
      <c r="C814" s="252"/>
      <c r="D814" s="253"/>
      <c r="E814" s="254" t="s">
        <v>2163</v>
      </c>
      <c r="F814" s="252"/>
      <c r="G814" s="252"/>
      <c r="H814" s="255" t="s">
        <v>2164</v>
      </c>
      <c r="I814" s="256">
        <v>40526</v>
      </c>
      <c r="J814" s="257">
        <v>7</v>
      </c>
      <c r="K814" s="258">
        <v>502.64712696941615</v>
      </c>
      <c r="L814" s="259">
        <v>0</v>
      </c>
      <c r="M814" s="259">
        <v>0</v>
      </c>
      <c r="N814" s="259">
        <v>0</v>
      </c>
      <c r="O814" s="259">
        <v>502.64712696941615</v>
      </c>
      <c r="P814" s="259">
        <v>0</v>
      </c>
      <c r="Q814" s="259">
        <v>0</v>
      </c>
      <c r="R814" s="259">
        <v>502.64712696941615</v>
      </c>
      <c r="S814" s="259">
        <v>330.25198320755555</v>
      </c>
      <c r="T814" s="260">
        <v>172.3951437618606</v>
      </c>
      <c r="U814" s="261">
        <v>0</v>
      </c>
      <c r="V814" s="259">
        <v>0</v>
      </c>
      <c r="W814" s="259">
        <v>0</v>
      </c>
      <c r="X814" s="259">
        <v>0</v>
      </c>
      <c r="Y814" s="259">
        <v>0</v>
      </c>
      <c r="Z814" s="259">
        <v>0</v>
      </c>
      <c r="AA814" s="259">
        <v>0</v>
      </c>
      <c r="AB814" s="259">
        <v>0</v>
      </c>
      <c r="AC814" s="259">
        <v>71.806732424202309</v>
      </c>
      <c r="AD814" s="259">
        <v>-71.806732424202309</v>
      </c>
      <c r="AE814" s="262">
        <v>71.806732424202309</v>
      </c>
      <c r="AF814" s="258">
        <v>502.64712696941615</v>
      </c>
      <c r="AG814" s="259">
        <v>0</v>
      </c>
      <c r="AH814" s="259">
        <v>0</v>
      </c>
      <c r="AI814" s="259">
        <v>0</v>
      </c>
      <c r="AJ814" s="259">
        <v>502.64712696941615</v>
      </c>
      <c r="AK814" s="259">
        <v>0</v>
      </c>
      <c r="AL814" s="259">
        <v>0</v>
      </c>
      <c r="AM814" s="259">
        <v>502.64712696941615</v>
      </c>
      <c r="AN814" s="259">
        <v>258.44525078335323</v>
      </c>
      <c r="AO814" s="262">
        <v>244.20187618606292</v>
      </c>
      <c r="AP814" s="247"/>
      <c r="AQ814" s="263">
        <v>0</v>
      </c>
      <c r="AR814" s="264">
        <v>0</v>
      </c>
      <c r="AS814" s="264">
        <v>244.2018761836209</v>
      </c>
      <c r="AT814" s="264">
        <v>0</v>
      </c>
      <c r="AU814" s="264">
        <v>0</v>
      </c>
      <c r="AV814" s="264">
        <v>0</v>
      </c>
      <c r="AW814" s="264">
        <v>0</v>
      </c>
      <c r="AX814" s="264">
        <v>0</v>
      </c>
      <c r="AY814" s="264">
        <v>0</v>
      </c>
      <c r="AZ814" s="264">
        <v>0</v>
      </c>
      <c r="BA814" s="264">
        <v>0</v>
      </c>
      <c r="BB814" s="265">
        <v>0</v>
      </c>
    </row>
    <row r="815" spans="2:54" s="213" customFormat="1" ht="12.75" x14ac:dyDescent="0.2">
      <c r="B815" s="251" t="s">
        <v>1865</v>
      </c>
      <c r="C815" s="252"/>
      <c r="D815" s="253"/>
      <c r="E815" s="254" t="s">
        <v>2163</v>
      </c>
      <c r="F815" s="252"/>
      <c r="G815" s="252"/>
      <c r="H815" s="255" t="s">
        <v>2165</v>
      </c>
      <c r="I815" s="256">
        <v>40526</v>
      </c>
      <c r="J815" s="257">
        <v>7</v>
      </c>
      <c r="K815" s="258">
        <v>502.64712696941615</v>
      </c>
      <c r="L815" s="259">
        <v>0</v>
      </c>
      <c r="M815" s="259">
        <v>0</v>
      </c>
      <c r="N815" s="259">
        <v>0</v>
      </c>
      <c r="O815" s="259">
        <v>502.64712696941615</v>
      </c>
      <c r="P815" s="259">
        <v>0</v>
      </c>
      <c r="Q815" s="259">
        <v>0</v>
      </c>
      <c r="R815" s="259">
        <v>502.64712696941615</v>
      </c>
      <c r="S815" s="259">
        <v>330.25198320755555</v>
      </c>
      <c r="T815" s="260">
        <v>172.3951437618606</v>
      </c>
      <c r="U815" s="261">
        <v>0</v>
      </c>
      <c r="V815" s="259">
        <v>0</v>
      </c>
      <c r="W815" s="259">
        <v>0</v>
      </c>
      <c r="X815" s="259">
        <v>0</v>
      </c>
      <c r="Y815" s="259">
        <v>0</v>
      </c>
      <c r="Z815" s="259">
        <v>0</v>
      </c>
      <c r="AA815" s="259">
        <v>0</v>
      </c>
      <c r="AB815" s="259">
        <v>0</v>
      </c>
      <c r="AC815" s="259">
        <v>71.806732424202309</v>
      </c>
      <c r="AD815" s="259">
        <v>-71.806732424202309</v>
      </c>
      <c r="AE815" s="262">
        <v>71.806732424202309</v>
      </c>
      <c r="AF815" s="258">
        <v>502.64712696941615</v>
      </c>
      <c r="AG815" s="259">
        <v>0</v>
      </c>
      <c r="AH815" s="259">
        <v>0</v>
      </c>
      <c r="AI815" s="259">
        <v>0</v>
      </c>
      <c r="AJ815" s="259">
        <v>502.64712696941615</v>
      </c>
      <c r="AK815" s="259">
        <v>0</v>
      </c>
      <c r="AL815" s="259">
        <v>0</v>
      </c>
      <c r="AM815" s="259">
        <v>502.64712696941615</v>
      </c>
      <c r="AN815" s="259">
        <v>258.44525078335323</v>
      </c>
      <c r="AO815" s="262">
        <v>244.20187618606292</v>
      </c>
      <c r="AP815" s="247"/>
      <c r="AQ815" s="263">
        <v>0</v>
      </c>
      <c r="AR815" s="264">
        <v>0</v>
      </c>
      <c r="AS815" s="264">
        <v>244.2018761836209</v>
      </c>
      <c r="AT815" s="264">
        <v>0</v>
      </c>
      <c r="AU815" s="264">
        <v>0</v>
      </c>
      <c r="AV815" s="264">
        <v>0</v>
      </c>
      <c r="AW815" s="264">
        <v>0</v>
      </c>
      <c r="AX815" s="264">
        <v>0</v>
      </c>
      <c r="AY815" s="264">
        <v>0</v>
      </c>
      <c r="AZ815" s="264">
        <v>0</v>
      </c>
      <c r="BA815" s="264">
        <v>0</v>
      </c>
      <c r="BB815" s="265">
        <v>0</v>
      </c>
    </row>
    <row r="816" spans="2:54" s="213" customFormat="1" ht="12.75" x14ac:dyDescent="0.2">
      <c r="B816" s="251" t="s">
        <v>743</v>
      </c>
      <c r="C816" s="252"/>
      <c r="D816" s="253"/>
      <c r="E816" s="254" t="s">
        <v>2166</v>
      </c>
      <c r="F816" s="252"/>
      <c r="G816" s="252"/>
      <c r="H816" s="255" t="s">
        <v>2167</v>
      </c>
      <c r="I816" s="256">
        <v>40604</v>
      </c>
      <c r="J816" s="257">
        <v>45</v>
      </c>
      <c r="K816" s="258">
        <v>941.26506024096386</v>
      </c>
      <c r="L816" s="259">
        <v>0</v>
      </c>
      <c r="M816" s="259">
        <v>0</v>
      </c>
      <c r="N816" s="259">
        <v>0</v>
      </c>
      <c r="O816" s="259">
        <v>941.26506024096386</v>
      </c>
      <c r="P816" s="259">
        <v>0</v>
      </c>
      <c r="Q816" s="259">
        <v>0</v>
      </c>
      <c r="R816" s="259">
        <v>941.26506024096386</v>
      </c>
      <c r="S816" s="259">
        <v>221.32332749802634</v>
      </c>
      <c r="T816" s="260">
        <v>719.94173274293757</v>
      </c>
      <c r="U816" s="261">
        <v>0</v>
      </c>
      <c r="V816" s="259">
        <v>0</v>
      </c>
      <c r="W816" s="259">
        <v>0</v>
      </c>
      <c r="X816" s="259">
        <v>0</v>
      </c>
      <c r="Y816" s="259">
        <v>0</v>
      </c>
      <c r="Z816" s="259">
        <v>0</v>
      </c>
      <c r="AA816" s="259">
        <v>0</v>
      </c>
      <c r="AB816" s="259">
        <v>0</v>
      </c>
      <c r="AC816" s="259">
        <v>20.917001338688085</v>
      </c>
      <c r="AD816" s="259">
        <v>-20.917001338688085</v>
      </c>
      <c r="AE816" s="262">
        <v>20.917001338688085</v>
      </c>
      <c r="AF816" s="258">
        <v>941.26506024096386</v>
      </c>
      <c r="AG816" s="259">
        <v>0</v>
      </c>
      <c r="AH816" s="259">
        <v>0</v>
      </c>
      <c r="AI816" s="259">
        <v>0</v>
      </c>
      <c r="AJ816" s="259">
        <v>941.26506024096386</v>
      </c>
      <c r="AK816" s="259">
        <v>0</v>
      </c>
      <c r="AL816" s="259">
        <v>0</v>
      </c>
      <c r="AM816" s="259">
        <v>941.26506024096386</v>
      </c>
      <c r="AN816" s="259">
        <v>200.40632615933825</v>
      </c>
      <c r="AO816" s="262">
        <v>740.85873408162558</v>
      </c>
      <c r="AP816" s="247"/>
      <c r="AQ816" s="263">
        <v>740.85873407421695</v>
      </c>
      <c r="AR816" s="264">
        <v>0</v>
      </c>
      <c r="AS816" s="264">
        <v>0</v>
      </c>
      <c r="AT816" s="264">
        <v>0</v>
      </c>
      <c r="AU816" s="264">
        <v>0</v>
      </c>
      <c r="AV816" s="264">
        <v>0</v>
      </c>
      <c r="AW816" s="264">
        <v>0</v>
      </c>
      <c r="AX816" s="264">
        <v>0</v>
      </c>
      <c r="AY816" s="264">
        <v>0</v>
      </c>
      <c r="AZ816" s="264">
        <v>0</v>
      </c>
      <c r="BA816" s="264">
        <v>0</v>
      </c>
      <c r="BB816" s="265">
        <v>0</v>
      </c>
    </row>
    <row r="817" spans="2:54" s="213" customFormat="1" ht="12.75" x14ac:dyDescent="0.2">
      <c r="B817" s="251" t="s">
        <v>743</v>
      </c>
      <c r="C817" s="252"/>
      <c r="D817" s="253"/>
      <c r="E817" s="254" t="s">
        <v>2168</v>
      </c>
      <c r="F817" s="252"/>
      <c r="G817" s="252"/>
      <c r="H817" s="255" t="s">
        <v>2169</v>
      </c>
      <c r="I817" s="256">
        <v>40604</v>
      </c>
      <c r="J817" s="257">
        <v>45</v>
      </c>
      <c r="K817" s="258">
        <v>941.26506024096386</v>
      </c>
      <c r="L817" s="259">
        <v>0</v>
      </c>
      <c r="M817" s="259">
        <v>0</v>
      </c>
      <c r="N817" s="259">
        <v>0</v>
      </c>
      <c r="O817" s="259">
        <v>941.26506024096386</v>
      </c>
      <c r="P817" s="259">
        <v>0</v>
      </c>
      <c r="Q817" s="259">
        <v>0</v>
      </c>
      <c r="R817" s="259">
        <v>941.26506024096386</v>
      </c>
      <c r="S817" s="259">
        <v>221.32332749802634</v>
      </c>
      <c r="T817" s="260">
        <v>719.94173274293757</v>
      </c>
      <c r="U817" s="261">
        <v>0</v>
      </c>
      <c r="V817" s="259">
        <v>0</v>
      </c>
      <c r="W817" s="259">
        <v>0</v>
      </c>
      <c r="X817" s="259">
        <v>0</v>
      </c>
      <c r="Y817" s="259">
        <v>0</v>
      </c>
      <c r="Z817" s="259">
        <v>0</v>
      </c>
      <c r="AA817" s="259">
        <v>0</v>
      </c>
      <c r="AB817" s="259">
        <v>0</v>
      </c>
      <c r="AC817" s="259">
        <v>20.917001338688085</v>
      </c>
      <c r="AD817" s="259">
        <v>-20.917001338688085</v>
      </c>
      <c r="AE817" s="262">
        <v>20.917001338688085</v>
      </c>
      <c r="AF817" s="258">
        <v>941.26506024096386</v>
      </c>
      <c r="AG817" s="259">
        <v>0</v>
      </c>
      <c r="AH817" s="259">
        <v>0</v>
      </c>
      <c r="AI817" s="259">
        <v>0</v>
      </c>
      <c r="AJ817" s="259">
        <v>941.26506024096386</v>
      </c>
      <c r="AK817" s="259">
        <v>0</v>
      </c>
      <c r="AL817" s="259">
        <v>0</v>
      </c>
      <c r="AM817" s="259">
        <v>941.26506024096386</v>
      </c>
      <c r="AN817" s="259">
        <v>200.40632615933825</v>
      </c>
      <c r="AO817" s="262">
        <v>740.85873408162558</v>
      </c>
      <c r="AP817" s="247"/>
      <c r="AQ817" s="263">
        <v>740.85873407421695</v>
      </c>
      <c r="AR817" s="264">
        <v>0</v>
      </c>
      <c r="AS817" s="264">
        <v>0</v>
      </c>
      <c r="AT817" s="264">
        <v>0</v>
      </c>
      <c r="AU817" s="264">
        <v>0</v>
      </c>
      <c r="AV817" s="264">
        <v>0</v>
      </c>
      <c r="AW817" s="264">
        <v>0</v>
      </c>
      <c r="AX817" s="264">
        <v>0</v>
      </c>
      <c r="AY817" s="264">
        <v>0</v>
      </c>
      <c r="AZ817" s="264">
        <v>0</v>
      </c>
      <c r="BA817" s="264">
        <v>0</v>
      </c>
      <c r="BB817" s="265">
        <v>0</v>
      </c>
    </row>
    <row r="818" spans="2:54" s="213" customFormat="1" ht="12.75" x14ac:dyDescent="0.2">
      <c r="B818" s="251" t="s">
        <v>1160</v>
      </c>
      <c r="C818" s="252"/>
      <c r="D818" s="253"/>
      <c r="E818" s="254" t="s">
        <v>2170</v>
      </c>
      <c r="F818" s="252"/>
      <c r="G818" s="252"/>
      <c r="H818" s="255" t="s">
        <v>2171</v>
      </c>
      <c r="I818" s="256">
        <v>40606</v>
      </c>
      <c r="J818" s="257">
        <v>10</v>
      </c>
      <c r="K818" s="258">
        <v>1136.4139249304912</v>
      </c>
      <c r="L818" s="259">
        <v>0</v>
      </c>
      <c r="M818" s="259">
        <v>0</v>
      </c>
      <c r="N818" s="259">
        <v>0</v>
      </c>
      <c r="O818" s="259">
        <v>1136.4139249304912</v>
      </c>
      <c r="P818" s="259">
        <v>0</v>
      </c>
      <c r="Q818" s="259">
        <v>0</v>
      </c>
      <c r="R818" s="259">
        <v>1136.4139249304912</v>
      </c>
      <c r="S818" s="259">
        <v>539.74786163886324</v>
      </c>
      <c r="T818" s="260">
        <v>596.66606329162801</v>
      </c>
      <c r="U818" s="261">
        <v>0</v>
      </c>
      <c r="V818" s="259">
        <v>0</v>
      </c>
      <c r="W818" s="259">
        <v>0</v>
      </c>
      <c r="X818" s="259">
        <v>0</v>
      </c>
      <c r="Y818" s="259">
        <v>0</v>
      </c>
      <c r="Z818" s="259">
        <v>0</v>
      </c>
      <c r="AA818" s="259">
        <v>0</v>
      </c>
      <c r="AB818" s="259">
        <v>0</v>
      </c>
      <c r="AC818" s="259">
        <v>113.64139249304912</v>
      </c>
      <c r="AD818" s="259">
        <v>-113.64139249304912</v>
      </c>
      <c r="AE818" s="262">
        <v>113.64139249304912</v>
      </c>
      <c r="AF818" s="258">
        <v>1136.4139249304912</v>
      </c>
      <c r="AG818" s="259">
        <v>0</v>
      </c>
      <c r="AH818" s="259">
        <v>0</v>
      </c>
      <c r="AI818" s="259">
        <v>0</v>
      </c>
      <c r="AJ818" s="259">
        <v>1136.4139249304912</v>
      </c>
      <c r="AK818" s="259">
        <v>0</v>
      </c>
      <c r="AL818" s="259">
        <v>0</v>
      </c>
      <c r="AM818" s="259">
        <v>1136.4139249304912</v>
      </c>
      <c r="AN818" s="259">
        <v>426.10646914581412</v>
      </c>
      <c r="AO818" s="262">
        <v>710.30745578467713</v>
      </c>
      <c r="AP818" s="247"/>
      <c r="AQ818" s="263">
        <v>710.30745577757409</v>
      </c>
      <c r="AR818" s="264">
        <v>0</v>
      </c>
      <c r="AS818" s="264">
        <v>0</v>
      </c>
      <c r="AT818" s="264">
        <v>0</v>
      </c>
      <c r="AU818" s="264">
        <v>0</v>
      </c>
      <c r="AV818" s="264">
        <v>0</v>
      </c>
      <c r="AW818" s="264">
        <v>0</v>
      </c>
      <c r="AX818" s="264">
        <v>0</v>
      </c>
      <c r="AY818" s="264">
        <v>0</v>
      </c>
      <c r="AZ818" s="264">
        <v>0</v>
      </c>
      <c r="BA818" s="264">
        <v>0</v>
      </c>
      <c r="BB818" s="265">
        <v>0</v>
      </c>
    </row>
    <row r="819" spans="2:54" s="213" customFormat="1" ht="12.75" x14ac:dyDescent="0.2">
      <c r="B819" s="251" t="s">
        <v>718</v>
      </c>
      <c r="C819" s="252"/>
      <c r="D819" s="253"/>
      <c r="E819" s="254" t="s">
        <v>2172</v>
      </c>
      <c r="F819" s="252"/>
      <c r="G819" s="252"/>
      <c r="H819" s="255" t="s">
        <v>2173</v>
      </c>
      <c r="I819" s="256">
        <v>40687</v>
      </c>
      <c r="J819" s="257">
        <v>10</v>
      </c>
      <c r="K819" s="258">
        <v>765.93778962001863</v>
      </c>
      <c r="L819" s="259">
        <v>0</v>
      </c>
      <c r="M819" s="259">
        <v>0</v>
      </c>
      <c r="N819" s="259">
        <v>0</v>
      </c>
      <c r="O819" s="259">
        <v>765.93778962001863</v>
      </c>
      <c r="P819" s="259">
        <v>0</v>
      </c>
      <c r="Q819" s="259">
        <v>0</v>
      </c>
      <c r="R819" s="259">
        <v>765.93778962001863</v>
      </c>
      <c r="S819" s="259">
        <v>338.24941593296268</v>
      </c>
      <c r="T819" s="260">
        <v>427.68837368705596</v>
      </c>
      <c r="U819" s="261">
        <v>0</v>
      </c>
      <c r="V819" s="259">
        <v>0</v>
      </c>
      <c r="W819" s="259">
        <v>0</v>
      </c>
      <c r="X819" s="259">
        <v>0</v>
      </c>
      <c r="Y819" s="259">
        <v>0</v>
      </c>
      <c r="Z819" s="259">
        <v>0</v>
      </c>
      <c r="AA819" s="259">
        <v>0</v>
      </c>
      <c r="AB819" s="259">
        <v>0</v>
      </c>
      <c r="AC819" s="259">
        <v>76.593778962001863</v>
      </c>
      <c r="AD819" s="259">
        <v>-76.593778962001863</v>
      </c>
      <c r="AE819" s="262">
        <v>76.593778962001863</v>
      </c>
      <c r="AF819" s="258">
        <v>765.93778962001863</v>
      </c>
      <c r="AG819" s="259">
        <v>0</v>
      </c>
      <c r="AH819" s="259">
        <v>0</v>
      </c>
      <c r="AI819" s="259">
        <v>0</v>
      </c>
      <c r="AJ819" s="259">
        <v>765.93778962001863</v>
      </c>
      <c r="AK819" s="259">
        <v>0</v>
      </c>
      <c r="AL819" s="259">
        <v>0</v>
      </c>
      <c r="AM819" s="259">
        <v>765.93778962001863</v>
      </c>
      <c r="AN819" s="259">
        <v>261.65563697096081</v>
      </c>
      <c r="AO819" s="262">
        <v>504.28215264905782</v>
      </c>
      <c r="AP819" s="247"/>
      <c r="AQ819" s="263">
        <v>70.630670607104904</v>
      </c>
      <c r="AR819" s="264">
        <v>0</v>
      </c>
      <c r="AS819" s="264">
        <v>41.883676937311307</v>
      </c>
      <c r="AT819" s="264">
        <v>0</v>
      </c>
      <c r="AU819" s="264">
        <v>0</v>
      </c>
      <c r="AV819" s="264">
        <v>0</v>
      </c>
      <c r="AW819" s="264">
        <v>0</v>
      </c>
      <c r="AX819" s="264">
        <v>0</v>
      </c>
      <c r="AY819" s="264">
        <v>0</v>
      </c>
      <c r="AZ819" s="264">
        <v>0</v>
      </c>
      <c r="BA819" s="264">
        <v>360.28170142306277</v>
      </c>
      <c r="BB819" s="265">
        <v>31.48610367653605</v>
      </c>
    </row>
    <row r="820" spans="2:54" s="213" customFormat="1" ht="12.75" x14ac:dyDescent="0.2">
      <c r="B820" s="251" t="s">
        <v>1160</v>
      </c>
      <c r="C820" s="252"/>
      <c r="D820" s="253"/>
      <c r="E820" s="254" t="s">
        <v>2174</v>
      </c>
      <c r="F820" s="252"/>
      <c r="G820" s="252"/>
      <c r="H820" s="255" t="s">
        <v>2175</v>
      </c>
      <c r="I820" s="256">
        <v>40714</v>
      </c>
      <c r="J820" s="257">
        <v>10</v>
      </c>
      <c r="K820" s="258">
        <v>825.41705282669136</v>
      </c>
      <c r="L820" s="259">
        <v>0</v>
      </c>
      <c r="M820" s="259">
        <v>0</v>
      </c>
      <c r="N820" s="259">
        <v>0</v>
      </c>
      <c r="O820" s="259">
        <v>825.41705282669136</v>
      </c>
      <c r="P820" s="259">
        <v>0</v>
      </c>
      <c r="Q820" s="259">
        <v>0</v>
      </c>
      <c r="R820" s="259">
        <v>825.41705282669136</v>
      </c>
      <c r="S820" s="259">
        <v>350.76170064874884</v>
      </c>
      <c r="T820" s="260">
        <v>474.65535217794252</v>
      </c>
      <c r="U820" s="261">
        <v>0</v>
      </c>
      <c r="V820" s="259">
        <v>0</v>
      </c>
      <c r="W820" s="259">
        <v>0</v>
      </c>
      <c r="X820" s="259">
        <v>0</v>
      </c>
      <c r="Y820" s="259">
        <v>0</v>
      </c>
      <c r="Z820" s="259">
        <v>0</v>
      </c>
      <c r="AA820" s="259">
        <v>0</v>
      </c>
      <c r="AB820" s="259">
        <v>0</v>
      </c>
      <c r="AC820" s="259">
        <v>82.541705282669142</v>
      </c>
      <c r="AD820" s="259">
        <v>-82.541705282669142</v>
      </c>
      <c r="AE820" s="262">
        <v>82.541705282669142</v>
      </c>
      <c r="AF820" s="258">
        <v>825.41705282669136</v>
      </c>
      <c r="AG820" s="259">
        <v>0</v>
      </c>
      <c r="AH820" s="259">
        <v>0</v>
      </c>
      <c r="AI820" s="259">
        <v>0</v>
      </c>
      <c r="AJ820" s="259">
        <v>825.41705282669136</v>
      </c>
      <c r="AK820" s="259">
        <v>0</v>
      </c>
      <c r="AL820" s="259">
        <v>0</v>
      </c>
      <c r="AM820" s="259">
        <v>825.41705282669136</v>
      </c>
      <c r="AN820" s="259">
        <v>268.21999536607973</v>
      </c>
      <c r="AO820" s="262">
        <v>557.19705746061163</v>
      </c>
      <c r="AP820" s="247"/>
      <c r="AQ820" s="263">
        <v>0</v>
      </c>
      <c r="AR820" s="264">
        <v>0</v>
      </c>
      <c r="AS820" s="264">
        <v>0</v>
      </c>
      <c r="AT820" s="264">
        <v>0</v>
      </c>
      <c r="AU820" s="264">
        <v>0</v>
      </c>
      <c r="AV820" s="264">
        <v>0</v>
      </c>
      <c r="AW820" s="264">
        <v>0</v>
      </c>
      <c r="AX820" s="264">
        <v>0</v>
      </c>
      <c r="AY820" s="264">
        <v>0</v>
      </c>
      <c r="AZ820" s="264">
        <v>0</v>
      </c>
      <c r="BA820" s="264">
        <v>557.19705745503961</v>
      </c>
      <c r="BB820" s="265">
        <v>0</v>
      </c>
    </row>
    <row r="821" spans="2:54" s="213" customFormat="1" ht="12.75" x14ac:dyDescent="0.2">
      <c r="B821" s="251" t="s">
        <v>863</v>
      </c>
      <c r="C821" s="252"/>
      <c r="D821" s="253"/>
      <c r="E821" s="254" t="s">
        <v>2176</v>
      </c>
      <c r="F821" s="252"/>
      <c r="G821" s="252"/>
      <c r="H821" s="255" t="s">
        <v>2177</v>
      </c>
      <c r="I821" s="256">
        <v>40723</v>
      </c>
      <c r="J821" s="257">
        <v>7</v>
      </c>
      <c r="K821" s="258">
        <v>854.37905468025951</v>
      </c>
      <c r="L821" s="259">
        <v>0</v>
      </c>
      <c r="M821" s="259">
        <v>0</v>
      </c>
      <c r="N821" s="259">
        <v>0</v>
      </c>
      <c r="O821" s="259">
        <v>854.37905468025951</v>
      </c>
      <c r="P821" s="259">
        <v>0</v>
      </c>
      <c r="Q821" s="259">
        <v>0</v>
      </c>
      <c r="R821" s="259">
        <v>854.37905468025951</v>
      </c>
      <c r="S821" s="259">
        <v>475.97739860541071</v>
      </c>
      <c r="T821" s="260">
        <v>378.4016560748488</v>
      </c>
      <c r="U821" s="261">
        <v>0</v>
      </c>
      <c r="V821" s="259">
        <v>0</v>
      </c>
      <c r="W821" s="259">
        <v>0</v>
      </c>
      <c r="X821" s="259">
        <v>0</v>
      </c>
      <c r="Y821" s="259">
        <v>0</v>
      </c>
      <c r="Z821" s="259">
        <v>0</v>
      </c>
      <c r="AA821" s="259">
        <v>0</v>
      </c>
      <c r="AB821" s="259">
        <v>0</v>
      </c>
      <c r="AC821" s="259">
        <v>122.0541506686085</v>
      </c>
      <c r="AD821" s="259">
        <v>-122.0541506686085</v>
      </c>
      <c r="AE821" s="262">
        <v>122.0541506686085</v>
      </c>
      <c r="AF821" s="258">
        <v>854.37905468025951</v>
      </c>
      <c r="AG821" s="259">
        <v>0</v>
      </c>
      <c r="AH821" s="259">
        <v>0</v>
      </c>
      <c r="AI821" s="259">
        <v>0</v>
      </c>
      <c r="AJ821" s="259">
        <v>854.37905468025951</v>
      </c>
      <c r="AK821" s="259">
        <v>0</v>
      </c>
      <c r="AL821" s="259">
        <v>0</v>
      </c>
      <c r="AM821" s="259">
        <v>854.37905468025951</v>
      </c>
      <c r="AN821" s="259">
        <v>353.92324793680223</v>
      </c>
      <c r="AO821" s="262">
        <v>500.45580674345729</v>
      </c>
      <c r="AP821" s="247"/>
      <c r="AQ821" s="263">
        <v>500.45580673845274</v>
      </c>
      <c r="AR821" s="264">
        <v>0</v>
      </c>
      <c r="AS821" s="264">
        <v>0</v>
      </c>
      <c r="AT821" s="264">
        <v>0</v>
      </c>
      <c r="AU821" s="264">
        <v>0</v>
      </c>
      <c r="AV821" s="264">
        <v>0</v>
      </c>
      <c r="AW821" s="264">
        <v>0</v>
      </c>
      <c r="AX821" s="264">
        <v>0</v>
      </c>
      <c r="AY821" s="264">
        <v>0</v>
      </c>
      <c r="AZ821" s="264">
        <v>0</v>
      </c>
      <c r="BA821" s="264">
        <v>0</v>
      </c>
      <c r="BB821" s="265">
        <v>0</v>
      </c>
    </row>
    <row r="822" spans="2:54" s="213" customFormat="1" ht="12.75" x14ac:dyDescent="0.2">
      <c r="B822" s="251" t="s">
        <v>2051</v>
      </c>
      <c r="C822" s="252"/>
      <c r="D822" s="253"/>
      <c r="E822" s="254" t="s">
        <v>2178</v>
      </c>
      <c r="F822" s="252"/>
      <c r="G822" s="252"/>
      <c r="H822" s="255" t="s">
        <v>2179</v>
      </c>
      <c r="I822" s="256">
        <v>40816</v>
      </c>
      <c r="J822" s="257">
        <v>16</v>
      </c>
      <c r="K822" s="258">
        <v>51870.945319740502</v>
      </c>
      <c r="L822" s="259">
        <v>51870.945319740502</v>
      </c>
      <c r="M822" s="259">
        <v>0</v>
      </c>
      <c r="N822" s="259">
        <v>0</v>
      </c>
      <c r="O822" s="259">
        <v>0</v>
      </c>
      <c r="P822" s="259">
        <v>0</v>
      </c>
      <c r="Q822" s="259">
        <v>0</v>
      </c>
      <c r="R822" s="259">
        <v>0</v>
      </c>
      <c r="S822" s="259">
        <v>0</v>
      </c>
      <c r="T822" s="260">
        <v>0</v>
      </c>
      <c r="U822" s="261">
        <v>0</v>
      </c>
      <c r="V822" s="259">
        <v>0</v>
      </c>
      <c r="W822" s="259">
        <v>0</v>
      </c>
      <c r="X822" s="259">
        <v>0</v>
      </c>
      <c r="Y822" s="259">
        <v>0</v>
      </c>
      <c r="Z822" s="259">
        <v>0</v>
      </c>
      <c r="AA822" s="259">
        <v>0</v>
      </c>
      <c r="AB822" s="259">
        <v>0</v>
      </c>
      <c r="AC822" s="259">
        <v>0</v>
      </c>
      <c r="AD822" s="259">
        <v>0</v>
      </c>
      <c r="AE822" s="262">
        <v>0</v>
      </c>
      <c r="AF822" s="258">
        <v>51870.945319740502</v>
      </c>
      <c r="AG822" s="259">
        <v>51870.945319740502</v>
      </c>
      <c r="AH822" s="259">
        <v>0</v>
      </c>
      <c r="AI822" s="259">
        <v>0</v>
      </c>
      <c r="AJ822" s="259">
        <v>0</v>
      </c>
      <c r="AK822" s="259">
        <v>0</v>
      </c>
      <c r="AL822" s="259">
        <v>0</v>
      </c>
      <c r="AM822" s="259">
        <v>0</v>
      </c>
      <c r="AN822" s="259">
        <v>0</v>
      </c>
      <c r="AO822" s="262">
        <v>0</v>
      </c>
      <c r="AP822" s="247"/>
      <c r="AQ822" s="263">
        <v>0</v>
      </c>
      <c r="AR822" s="264">
        <v>0</v>
      </c>
      <c r="AS822" s="264">
        <v>0</v>
      </c>
      <c r="AT822" s="264">
        <v>0</v>
      </c>
      <c r="AU822" s="264">
        <v>0</v>
      </c>
      <c r="AV822" s="264">
        <v>0</v>
      </c>
      <c r="AW822" s="264">
        <v>0</v>
      </c>
      <c r="AX822" s="264">
        <v>0</v>
      </c>
      <c r="AY822" s="264">
        <v>0</v>
      </c>
      <c r="AZ822" s="264">
        <v>0</v>
      </c>
      <c r="BA822" s="264">
        <v>0</v>
      </c>
      <c r="BB822" s="265">
        <v>0</v>
      </c>
    </row>
    <row r="823" spans="2:54" s="213" customFormat="1" ht="12.75" x14ac:dyDescent="0.2">
      <c r="B823" s="251" t="s">
        <v>1160</v>
      </c>
      <c r="C823" s="252"/>
      <c r="D823" s="253"/>
      <c r="E823" s="254" t="s">
        <v>2180</v>
      </c>
      <c r="F823" s="252"/>
      <c r="G823" s="252"/>
      <c r="H823" s="255" t="s">
        <v>2181</v>
      </c>
      <c r="I823" s="256">
        <v>40858</v>
      </c>
      <c r="J823" s="257">
        <v>10</v>
      </c>
      <c r="K823" s="258">
        <v>2085.2641334569048</v>
      </c>
      <c r="L823" s="259">
        <v>0</v>
      </c>
      <c r="M823" s="259">
        <v>0</v>
      </c>
      <c r="N823" s="259">
        <v>0</v>
      </c>
      <c r="O823" s="259">
        <v>2085.2641334569048</v>
      </c>
      <c r="P823" s="259">
        <v>0</v>
      </c>
      <c r="Q823" s="259">
        <v>0</v>
      </c>
      <c r="R823" s="259">
        <v>2085.2641334569048</v>
      </c>
      <c r="S823" s="259">
        <v>712.45366079703433</v>
      </c>
      <c r="T823" s="260">
        <v>1372.8104726598704</v>
      </c>
      <c r="U823" s="261">
        <v>0</v>
      </c>
      <c r="V823" s="259">
        <v>0</v>
      </c>
      <c r="W823" s="259">
        <v>0</v>
      </c>
      <c r="X823" s="259">
        <v>0</v>
      </c>
      <c r="Y823" s="259">
        <v>0</v>
      </c>
      <c r="Z823" s="259">
        <v>0</v>
      </c>
      <c r="AA823" s="259">
        <v>0</v>
      </c>
      <c r="AB823" s="259">
        <v>0</v>
      </c>
      <c r="AC823" s="259">
        <v>208.52641334569049</v>
      </c>
      <c r="AD823" s="259">
        <v>-208.52641334569049</v>
      </c>
      <c r="AE823" s="262">
        <v>208.52641334569049</v>
      </c>
      <c r="AF823" s="258">
        <v>2085.2641334569048</v>
      </c>
      <c r="AG823" s="259">
        <v>0</v>
      </c>
      <c r="AH823" s="259">
        <v>0</v>
      </c>
      <c r="AI823" s="259">
        <v>0</v>
      </c>
      <c r="AJ823" s="259">
        <v>2085.2641334569048</v>
      </c>
      <c r="AK823" s="259">
        <v>0</v>
      </c>
      <c r="AL823" s="259">
        <v>0</v>
      </c>
      <c r="AM823" s="259">
        <v>2085.2641334569048</v>
      </c>
      <c r="AN823" s="259">
        <v>503.92724745134387</v>
      </c>
      <c r="AO823" s="262">
        <v>1581.3368860055609</v>
      </c>
      <c r="AP823" s="247"/>
      <c r="AQ823" s="263">
        <v>0</v>
      </c>
      <c r="AR823" s="264">
        <v>0</v>
      </c>
      <c r="AS823" s="264">
        <v>0</v>
      </c>
      <c r="AT823" s="264">
        <v>0</v>
      </c>
      <c r="AU823" s="264">
        <v>0</v>
      </c>
      <c r="AV823" s="264">
        <v>0</v>
      </c>
      <c r="AW823" s="264">
        <v>0</v>
      </c>
      <c r="AX823" s="264">
        <v>0</v>
      </c>
      <c r="AY823" s="264">
        <v>0</v>
      </c>
      <c r="AZ823" s="264">
        <v>0</v>
      </c>
      <c r="BA823" s="264">
        <v>1581.3368859897475</v>
      </c>
      <c r="BB823" s="265">
        <v>0</v>
      </c>
    </row>
    <row r="824" spans="2:54" s="213" customFormat="1" ht="12.75" x14ac:dyDescent="0.2">
      <c r="B824" s="251" t="s">
        <v>1865</v>
      </c>
      <c r="C824" s="252"/>
      <c r="D824" s="253"/>
      <c r="E824" s="254" t="s">
        <v>2182</v>
      </c>
      <c r="F824" s="252"/>
      <c r="G824" s="252"/>
      <c r="H824" s="255" t="s">
        <v>2183</v>
      </c>
      <c r="I824" s="256">
        <v>40865</v>
      </c>
      <c r="J824" s="257">
        <v>7</v>
      </c>
      <c r="K824" s="258">
        <v>515.52363299351248</v>
      </c>
      <c r="L824" s="259">
        <v>0</v>
      </c>
      <c r="M824" s="259">
        <v>0</v>
      </c>
      <c r="N824" s="259">
        <v>0</v>
      </c>
      <c r="O824" s="259">
        <v>515.52363299351248</v>
      </c>
      <c r="P824" s="259">
        <v>0</v>
      </c>
      <c r="Q824" s="259">
        <v>0</v>
      </c>
      <c r="R824" s="259">
        <v>515.52363299351248</v>
      </c>
      <c r="S824" s="259">
        <v>244.25035306059402</v>
      </c>
      <c r="T824" s="260">
        <v>271.27327993291846</v>
      </c>
      <c r="U824" s="261">
        <v>0</v>
      </c>
      <c r="V824" s="259">
        <v>0</v>
      </c>
      <c r="W824" s="259">
        <v>0</v>
      </c>
      <c r="X824" s="259">
        <v>0</v>
      </c>
      <c r="Y824" s="259">
        <v>0</v>
      </c>
      <c r="Z824" s="259">
        <v>0</v>
      </c>
      <c r="AA824" s="259">
        <v>0</v>
      </c>
      <c r="AB824" s="259">
        <v>0</v>
      </c>
      <c r="AC824" s="259">
        <v>73.646233284787499</v>
      </c>
      <c r="AD824" s="259">
        <v>-73.646233284787499</v>
      </c>
      <c r="AE824" s="262">
        <v>73.646233284787499</v>
      </c>
      <c r="AF824" s="258">
        <v>515.52363299351248</v>
      </c>
      <c r="AG824" s="259">
        <v>0</v>
      </c>
      <c r="AH824" s="259">
        <v>0</v>
      </c>
      <c r="AI824" s="259">
        <v>0</v>
      </c>
      <c r="AJ824" s="259">
        <v>515.52363299351248</v>
      </c>
      <c r="AK824" s="259">
        <v>0</v>
      </c>
      <c r="AL824" s="259">
        <v>0</v>
      </c>
      <c r="AM824" s="259">
        <v>515.52363299351248</v>
      </c>
      <c r="AN824" s="259">
        <v>170.60411977580651</v>
      </c>
      <c r="AO824" s="262">
        <v>344.91951321770597</v>
      </c>
      <c r="AP824" s="247"/>
      <c r="AQ824" s="263">
        <v>0</v>
      </c>
      <c r="AR824" s="264">
        <v>0</v>
      </c>
      <c r="AS824" s="264">
        <v>344.91951321425677</v>
      </c>
      <c r="AT824" s="264">
        <v>0</v>
      </c>
      <c r="AU824" s="264">
        <v>0</v>
      </c>
      <c r="AV824" s="264">
        <v>0</v>
      </c>
      <c r="AW824" s="264">
        <v>0</v>
      </c>
      <c r="AX824" s="264">
        <v>0</v>
      </c>
      <c r="AY824" s="264">
        <v>0</v>
      </c>
      <c r="AZ824" s="264">
        <v>0</v>
      </c>
      <c r="BA824" s="264">
        <v>0</v>
      </c>
      <c r="BB824" s="265">
        <v>0</v>
      </c>
    </row>
    <row r="825" spans="2:54" s="213" customFormat="1" ht="12.75" x14ac:dyDescent="0.2">
      <c r="B825" s="251" t="s">
        <v>1438</v>
      </c>
      <c r="C825" s="252"/>
      <c r="D825" s="253"/>
      <c r="E825" s="254" t="s">
        <v>2184</v>
      </c>
      <c r="F825" s="252"/>
      <c r="G825" s="252"/>
      <c r="H825" s="255" t="s">
        <v>2185</v>
      </c>
      <c r="I825" s="256">
        <v>40969</v>
      </c>
      <c r="J825" s="257">
        <v>16</v>
      </c>
      <c r="K825" s="258">
        <v>97520.852641334568</v>
      </c>
      <c r="L825" s="259">
        <v>24786.935240963856</v>
      </c>
      <c r="M825" s="259">
        <v>0</v>
      </c>
      <c r="N825" s="259">
        <v>0</v>
      </c>
      <c r="O825" s="259">
        <v>72733.917400370716</v>
      </c>
      <c r="P825" s="259">
        <v>0</v>
      </c>
      <c r="Q825" s="259">
        <v>0</v>
      </c>
      <c r="R825" s="259">
        <v>72733.917400370716</v>
      </c>
      <c r="S825" s="259">
        <v>14152.125849167824</v>
      </c>
      <c r="T825" s="260">
        <v>58581.791551202892</v>
      </c>
      <c r="U825" s="261">
        <v>0</v>
      </c>
      <c r="V825" s="259">
        <v>0</v>
      </c>
      <c r="W825" s="259">
        <v>0</v>
      </c>
      <c r="X825" s="259">
        <v>0</v>
      </c>
      <c r="Y825" s="259">
        <v>0</v>
      </c>
      <c r="Z825" s="259">
        <v>0</v>
      </c>
      <c r="AA825" s="259">
        <v>0</v>
      </c>
      <c r="AB825" s="259">
        <v>0</v>
      </c>
      <c r="AC825" s="259">
        <v>6095.0532900834105</v>
      </c>
      <c r="AD825" s="259">
        <v>-6095.0532900834105</v>
      </c>
      <c r="AE825" s="262">
        <v>6095.0532900834105</v>
      </c>
      <c r="AF825" s="258">
        <v>97520.852641334568</v>
      </c>
      <c r="AG825" s="259">
        <v>24786.935240963856</v>
      </c>
      <c r="AH825" s="259">
        <v>0</v>
      </c>
      <c r="AI825" s="259">
        <v>0</v>
      </c>
      <c r="AJ825" s="259">
        <v>72733.917400370716</v>
      </c>
      <c r="AK825" s="259">
        <v>0</v>
      </c>
      <c r="AL825" s="259">
        <v>0</v>
      </c>
      <c r="AM825" s="259">
        <v>72733.917400370716</v>
      </c>
      <c r="AN825" s="259">
        <v>8057.0725590844131</v>
      </c>
      <c r="AO825" s="262">
        <v>64676.8448412863</v>
      </c>
      <c r="AP825" s="247"/>
      <c r="AQ825" s="263">
        <v>64676.844840639533</v>
      </c>
      <c r="AR825" s="264">
        <v>0</v>
      </c>
      <c r="AS825" s="264">
        <v>0</v>
      </c>
      <c r="AT825" s="264">
        <v>0</v>
      </c>
      <c r="AU825" s="264">
        <v>0</v>
      </c>
      <c r="AV825" s="264">
        <v>0</v>
      </c>
      <c r="AW825" s="264">
        <v>0</v>
      </c>
      <c r="AX825" s="264">
        <v>0</v>
      </c>
      <c r="AY825" s="264">
        <v>0</v>
      </c>
      <c r="AZ825" s="264">
        <v>0</v>
      </c>
      <c r="BA825" s="264">
        <v>0</v>
      </c>
      <c r="BB825" s="265">
        <v>0</v>
      </c>
    </row>
    <row r="826" spans="2:54" s="213" customFormat="1" ht="12.75" x14ac:dyDescent="0.2">
      <c r="B826" s="251" t="s">
        <v>718</v>
      </c>
      <c r="C826" s="252"/>
      <c r="D826" s="253"/>
      <c r="E826" s="254" t="s">
        <v>2186</v>
      </c>
      <c r="F826" s="252"/>
      <c r="G826" s="252"/>
      <c r="H826" s="255" t="s">
        <v>2187</v>
      </c>
      <c r="I826" s="256">
        <v>41057</v>
      </c>
      <c r="J826" s="257">
        <v>10</v>
      </c>
      <c r="K826" s="258">
        <v>28058.387395736794</v>
      </c>
      <c r="L826" s="259">
        <v>28058.387395736794</v>
      </c>
      <c r="M826" s="259">
        <v>0</v>
      </c>
      <c r="N826" s="259">
        <v>0</v>
      </c>
      <c r="O826" s="259">
        <v>0</v>
      </c>
      <c r="P826" s="259">
        <v>0</v>
      </c>
      <c r="Q826" s="259">
        <v>0</v>
      </c>
      <c r="R826" s="259">
        <v>0</v>
      </c>
      <c r="S826" s="259">
        <v>0</v>
      </c>
      <c r="T826" s="260">
        <v>0</v>
      </c>
      <c r="U826" s="261">
        <v>0</v>
      </c>
      <c r="V826" s="259">
        <v>0</v>
      </c>
      <c r="W826" s="259">
        <v>0</v>
      </c>
      <c r="X826" s="259">
        <v>0</v>
      </c>
      <c r="Y826" s="259">
        <v>0</v>
      </c>
      <c r="Z826" s="259">
        <v>0</v>
      </c>
      <c r="AA826" s="259">
        <v>0</v>
      </c>
      <c r="AB826" s="259">
        <v>0</v>
      </c>
      <c r="AC826" s="259">
        <v>0</v>
      </c>
      <c r="AD826" s="259">
        <v>0</v>
      </c>
      <c r="AE826" s="262">
        <v>0</v>
      </c>
      <c r="AF826" s="258">
        <v>28058.387395736794</v>
      </c>
      <c r="AG826" s="259">
        <v>28058.387395736794</v>
      </c>
      <c r="AH826" s="259">
        <v>0</v>
      </c>
      <c r="AI826" s="259">
        <v>0</v>
      </c>
      <c r="AJ826" s="259">
        <v>0</v>
      </c>
      <c r="AK826" s="259">
        <v>0</v>
      </c>
      <c r="AL826" s="259">
        <v>0</v>
      </c>
      <c r="AM826" s="259">
        <v>0</v>
      </c>
      <c r="AN826" s="259">
        <v>0</v>
      </c>
      <c r="AO826" s="262">
        <v>0</v>
      </c>
      <c r="AP826" s="247"/>
      <c r="AQ826" s="263">
        <v>0</v>
      </c>
      <c r="AR826" s="264">
        <v>0</v>
      </c>
      <c r="AS826" s="264">
        <v>0</v>
      </c>
      <c r="AT826" s="264">
        <v>0</v>
      </c>
      <c r="AU826" s="264">
        <v>0</v>
      </c>
      <c r="AV826" s="264">
        <v>0</v>
      </c>
      <c r="AW826" s="264">
        <v>0</v>
      </c>
      <c r="AX826" s="264">
        <v>0</v>
      </c>
      <c r="AY826" s="264">
        <v>0</v>
      </c>
      <c r="AZ826" s="264">
        <v>0</v>
      </c>
      <c r="BA826" s="264">
        <v>0</v>
      </c>
      <c r="BB826" s="265">
        <v>0</v>
      </c>
    </row>
    <row r="827" spans="2:54" s="213" customFormat="1" ht="12.75" x14ac:dyDescent="0.2">
      <c r="B827" s="251" t="s">
        <v>2051</v>
      </c>
      <c r="C827" s="252"/>
      <c r="D827" s="253"/>
      <c r="E827" s="254" t="s">
        <v>2188</v>
      </c>
      <c r="F827" s="252"/>
      <c r="G827" s="252"/>
      <c r="H827" s="255" t="s">
        <v>2189</v>
      </c>
      <c r="I827" s="256">
        <v>41124</v>
      </c>
      <c r="J827" s="257">
        <v>16</v>
      </c>
      <c r="K827" s="258">
        <v>27731.116774791473</v>
      </c>
      <c r="L827" s="259">
        <v>0</v>
      </c>
      <c r="M827" s="259">
        <v>0</v>
      </c>
      <c r="N827" s="259">
        <v>0</v>
      </c>
      <c r="O827" s="259">
        <v>27731.116774791473</v>
      </c>
      <c r="P827" s="259">
        <v>0</v>
      </c>
      <c r="Q827" s="259">
        <v>0</v>
      </c>
      <c r="R827" s="259">
        <v>27731.116774791473</v>
      </c>
      <c r="S827" s="259">
        <v>5777.3159947482236</v>
      </c>
      <c r="T827" s="260">
        <v>21953.80078004325</v>
      </c>
      <c r="U827" s="261">
        <v>0</v>
      </c>
      <c r="V827" s="259">
        <v>0</v>
      </c>
      <c r="W827" s="259">
        <v>0</v>
      </c>
      <c r="X827" s="259">
        <v>0</v>
      </c>
      <c r="Y827" s="259">
        <v>0</v>
      </c>
      <c r="Z827" s="259">
        <v>0</v>
      </c>
      <c r="AA827" s="259">
        <v>0</v>
      </c>
      <c r="AB827" s="259">
        <v>0</v>
      </c>
      <c r="AC827" s="259">
        <v>1733.1947984244671</v>
      </c>
      <c r="AD827" s="259">
        <v>-1733.1947984244671</v>
      </c>
      <c r="AE827" s="262">
        <v>1733.1947984244671</v>
      </c>
      <c r="AF827" s="258">
        <v>27731.116774791473</v>
      </c>
      <c r="AG827" s="259">
        <v>0</v>
      </c>
      <c r="AH827" s="259">
        <v>0</v>
      </c>
      <c r="AI827" s="259">
        <v>0</v>
      </c>
      <c r="AJ827" s="259">
        <v>27731.116774791473</v>
      </c>
      <c r="AK827" s="259">
        <v>0</v>
      </c>
      <c r="AL827" s="259">
        <v>0</v>
      </c>
      <c r="AM827" s="259">
        <v>27731.116774791473</v>
      </c>
      <c r="AN827" s="259">
        <v>4044.1211963237565</v>
      </c>
      <c r="AO827" s="262">
        <v>23686.995578467715</v>
      </c>
      <c r="AP827" s="247"/>
      <c r="AQ827" s="263">
        <v>23686.995578230846</v>
      </c>
      <c r="AR827" s="264">
        <v>0</v>
      </c>
      <c r="AS827" s="264">
        <v>0</v>
      </c>
      <c r="AT827" s="264">
        <v>0</v>
      </c>
      <c r="AU827" s="264">
        <v>0</v>
      </c>
      <c r="AV827" s="264">
        <v>0</v>
      </c>
      <c r="AW827" s="264">
        <v>0</v>
      </c>
      <c r="AX827" s="264">
        <v>0</v>
      </c>
      <c r="AY827" s="264">
        <v>0</v>
      </c>
      <c r="AZ827" s="264">
        <v>0</v>
      </c>
      <c r="BA827" s="264">
        <v>0</v>
      </c>
      <c r="BB827" s="265">
        <v>0</v>
      </c>
    </row>
    <row r="828" spans="2:54" s="213" customFormat="1" ht="12.75" x14ac:dyDescent="0.2">
      <c r="B828" s="251" t="s">
        <v>2051</v>
      </c>
      <c r="C828" s="252"/>
      <c r="D828" s="253"/>
      <c r="E828" s="254" t="s">
        <v>2190</v>
      </c>
      <c r="F828" s="252"/>
      <c r="G828" s="252"/>
      <c r="H828" s="255" t="s">
        <v>2191</v>
      </c>
      <c r="I828" s="256">
        <v>41124</v>
      </c>
      <c r="J828" s="257">
        <v>16</v>
      </c>
      <c r="K828" s="258">
        <v>27731.116774791473</v>
      </c>
      <c r="L828" s="259">
        <v>0</v>
      </c>
      <c r="M828" s="259">
        <v>0</v>
      </c>
      <c r="N828" s="259">
        <v>0</v>
      </c>
      <c r="O828" s="259">
        <v>27731.116774791473</v>
      </c>
      <c r="P828" s="259">
        <v>0</v>
      </c>
      <c r="Q828" s="259">
        <v>0</v>
      </c>
      <c r="R828" s="259">
        <v>27731.116774791473</v>
      </c>
      <c r="S828" s="259">
        <v>5777.3159947482236</v>
      </c>
      <c r="T828" s="260">
        <v>21953.80078004325</v>
      </c>
      <c r="U828" s="261">
        <v>0</v>
      </c>
      <c r="V828" s="259">
        <v>0</v>
      </c>
      <c r="W828" s="259">
        <v>0</v>
      </c>
      <c r="X828" s="259">
        <v>0</v>
      </c>
      <c r="Y828" s="259">
        <v>0</v>
      </c>
      <c r="Z828" s="259">
        <v>0</v>
      </c>
      <c r="AA828" s="259">
        <v>0</v>
      </c>
      <c r="AB828" s="259">
        <v>0</v>
      </c>
      <c r="AC828" s="259">
        <v>1733.1947984244671</v>
      </c>
      <c r="AD828" s="259">
        <v>-1733.1947984244671</v>
      </c>
      <c r="AE828" s="262">
        <v>1733.1947984244671</v>
      </c>
      <c r="AF828" s="258">
        <v>27731.116774791473</v>
      </c>
      <c r="AG828" s="259">
        <v>0</v>
      </c>
      <c r="AH828" s="259">
        <v>0</v>
      </c>
      <c r="AI828" s="259">
        <v>0</v>
      </c>
      <c r="AJ828" s="259">
        <v>27731.116774791473</v>
      </c>
      <c r="AK828" s="259">
        <v>0</v>
      </c>
      <c r="AL828" s="259">
        <v>0</v>
      </c>
      <c r="AM828" s="259">
        <v>27731.116774791473</v>
      </c>
      <c r="AN828" s="259">
        <v>4044.1211963237565</v>
      </c>
      <c r="AO828" s="262">
        <v>23686.995578467715</v>
      </c>
      <c r="AP828" s="247"/>
      <c r="AQ828" s="263">
        <v>23686.995578230846</v>
      </c>
      <c r="AR828" s="264">
        <v>0</v>
      </c>
      <c r="AS828" s="264">
        <v>0</v>
      </c>
      <c r="AT828" s="264">
        <v>0</v>
      </c>
      <c r="AU828" s="264">
        <v>0</v>
      </c>
      <c r="AV828" s="264">
        <v>0</v>
      </c>
      <c r="AW828" s="264">
        <v>0</v>
      </c>
      <c r="AX828" s="264">
        <v>0</v>
      </c>
      <c r="AY828" s="264">
        <v>0</v>
      </c>
      <c r="AZ828" s="264">
        <v>0</v>
      </c>
      <c r="BA828" s="264">
        <v>0</v>
      </c>
      <c r="BB828" s="265">
        <v>0</v>
      </c>
    </row>
    <row r="829" spans="2:54" s="213" customFormat="1" ht="12.75" x14ac:dyDescent="0.2">
      <c r="B829" s="251" t="s">
        <v>1865</v>
      </c>
      <c r="C829" s="252"/>
      <c r="D829" s="253"/>
      <c r="E829" s="254" t="s">
        <v>2192</v>
      </c>
      <c r="F829" s="252"/>
      <c r="G829" s="252"/>
      <c r="H829" s="255" t="s">
        <v>2193</v>
      </c>
      <c r="I829" s="256">
        <v>41172</v>
      </c>
      <c r="J829" s="257">
        <v>7</v>
      </c>
      <c r="K829" s="258">
        <v>547.38183503243749</v>
      </c>
      <c r="L829" s="259">
        <v>0</v>
      </c>
      <c r="M829" s="259">
        <v>0</v>
      </c>
      <c r="N829" s="259">
        <v>0</v>
      </c>
      <c r="O829" s="259">
        <v>547.38183503243749</v>
      </c>
      <c r="P829" s="259">
        <v>0</v>
      </c>
      <c r="Q829" s="259">
        <v>0</v>
      </c>
      <c r="R829" s="259">
        <v>547.38183503243749</v>
      </c>
      <c r="S829" s="259">
        <v>254.14156626506025</v>
      </c>
      <c r="T829" s="260">
        <v>293.24026876737724</v>
      </c>
      <c r="U829" s="261">
        <v>0</v>
      </c>
      <c r="V829" s="259">
        <v>0</v>
      </c>
      <c r="W829" s="259">
        <v>0</v>
      </c>
      <c r="X829" s="259">
        <v>0</v>
      </c>
      <c r="Y829" s="259">
        <v>0</v>
      </c>
      <c r="Z829" s="259">
        <v>0</v>
      </c>
      <c r="AA829" s="259">
        <v>0</v>
      </c>
      <c r="AB829" s="259">
        <v>0</v>
      </c>
      <c r="AC829" s="259">
        <v>78.197405004633922</v>
      </c>
      <c r="AD829" s="259">
        <v>-78.197405004633922</v>
      </c>
      <c r="AE829" s="262">
        <v>78.197405004633922</v>
      </c>
      <c r="AF829" s="258">
        <v>547.38183503243749</v>
      </c>
      <c r="AG829" s="259">
        <v>0</v>
      </c>
      <c r="AH829" s="259">
        <v>0</v>
      </c>
      <c r="AI829" s="259">
        <v>0</v>
      </c>
      <c r="AJ829" s="259">
        <v>547.38183503243749</v>
      </c>
      <c r="AK829" s="259">
        <v>0</v>
      </c>
      <c r="AL829" s="259">
        <v>0</v>
      </c>
      <c r="AM829" s="259">
        <v>547.38183503243749</v>
      </c>
      <c r="AN829" s="259">
        <v>175.94416126042631</v>
      </c>
      <c r="AO829" s="262">
        <v>371.43767377201118</v>
      </c>
      <c r="AP829" s="247"/>
      <c r="AQ829" s="263">
        <v>0</v>
      </c>
      <c r="AR829" s="264">
        <v>0</v>
      </c>
      <c r="AS829" s="264">
        <v>371.4376737682968</v>
      </c>
      <c r="AT829" s="264">
        <v>0</v>
      </c>
      <c r="AU829" s="264">
        <v>0</v>
      </c>
      <c r="AV829" s="264">
        <v>0</v>
      </c>
      <c r="AW829" s="264">
        <v>0</v>
      </c>
      <c r="AX829" s="264">
        <v>0</v>
      </c>
      <c r="AY829" s="264">
        <v>0</v>
      </c>
      <c r="AZ829" s="264">
        <v>0</v>
      </c>
      <c r="BA829" s="264">
        <v>0</v>
      </c>
      <c r="BB829" s="265">
        <v>0</v>
      </c>
    </row>
    <row r="830" spans="2:54" s="213" customFormat="1" ht="12.75" x14ac:dyDescent="0.2">
      <c r="B830" s="251" t="s">
        <v>1865</v>
      </c>
      <c r="C830" s="252"/>
      <c r="D830" s="253"/>
      <c r="E830" s="254" t="s">
        <v>2192</v>
      </c>
      <c r="F830" s="252"/>
      <c r="G830" s="252"/>
      <c r="H830" s="255" t="s">
        <v>2194</v>
      </c>
      <c r="I830" s="256">
        <v>41172</v>
      </c>
      <c r="J830" s="257">
        <v>7</v>
      </c>
      <c r="K830" s="258">
        <v>547.38183503243749</v>
      </c>
      <c r="L830" s="259">
        <v>0</v>
      </c>
      <c r="M830" s="259">
        <v>0</v>
      </c>
      <c r="N830" s="259">
        <v>0</v>
      </c>
      <c r="O830" s="259">
        <v>547.38183503243749</v>
      </c>
      <c r="P830" s="259">
        <v>0</v>
      </c>
      <c r="Q830" s="259">
        <v>0</v>
      </c>
      <c r="R830" s="259">
        <v>547.38183503243749</v>
      </c>
      <c r="S830" s="259">
        <v>254.14156626506025</v>
      </c>
      <c r="T830" s="260">
        <v>293.24026876737724</v>
      </c>
      <c r="U830" s="261">
        <v>0</v>
      </c>
      <c r="V830" s="259">
        <v>0</v>
      </c>
      <c r="W830" s="259">
        <v>0</v>
      </c>
      <c r="X830" s="259">
        <v>0</v>
      </c>
      <c r="Y830" s="259">
        <v>0</v>
      </c>
      <c r="Z830" s="259">
        <v>0</v>
      </c>
      <c r="AA830" s="259">
        <v>0</v>
      </c>
      <c r="AB830" s="259">
        <v>0</v>
      </c>
      <c r="AC830" s="259">
        <v>78.197405004633922</v>
      </c>
      <c r="AD830" s="259">
        <v>-78.197405004633922</v>
      </c>
      <c r="AE830" s="262">
        <v>78.197405004633922</v>
      </c>
      <c r="AF830" s="258">
        <v>547.38183503243749</v>
      </c>
      <c r="AG830" s="259">
        <v>0</v>
      </c>
      <c r="AH830" s="259">
        <v>0</v>
      </c>
      <c r="AI830" s="259">
        <v>0</v>
      </c>
      <c r="AJ830" s="259">
        <v>547.38183503243749</v>
      </c>
      <c r="AK830" s="259">
        <v>0</v>
      </c>
      <c r="AL830" s="259">
        <v>0</v>
      </c>
      <c r="AM830" s="259">
        <v>547.38183503243749</v>
      </c>
      <c r="AN830" s="259">
        <v>175.94416126042631</v>
      </c>
      <c r="AO830" s="262">
        <v>371.43767377201118</v>
      </c>
      <c r="AP830" s="247"/>
      <c r="AQ830" s="263">
        <v>0</v>
      </c>
      <c r="AR830" s="264">
        <v>0</v>
      </c>
      <c r="AS830" s="264">
        <v>371.4376737682968</v>
      </c>
      <c r="AT830" s="264">
        <v>0</v>
      </c>
      <c r="AU830" s="264">
        <v>0</v>
      </c>
      <c r="AV830" s="264">
        <v>0</v>
      </c>
      <c r="AW830" s="264">
        <v>0</v>
      </c>
      <c r="AX830" s="264">
        <v>0</v>
      </c>
      <c r="AY830" s="264">
        <v>0</v>
      </c>
      <c r="AZ830" s="264">
        <v>0</v>
      </c>
      <c r="BA830" s="264">
        <v>0</v>
      </c>
      <c r="BB830" s="265">
        <v>0</v>
      </c>
    </row>
    <row r="831" spans="2:54" s="213" customFormat="1" ht="12.75" x14ac:dyDescent="0.2">
      <c r="B831" s="251" t="s">
        <v>1865</v>
      </c>
      <c r="C831" s="252"/>
      <c r="D831" s="253"/>
      <c r="E831" s="254" t="s">
        <v>2195</v>
      </c>
      <c r="F831" s="252"/>
      <c r="G831" s="252"/>
      <c r="H831" s="255" t="s">
        <v>2196</v>
      </c>
      <c r="I831" s="256">
        <v>41172</v>
      </c>
      <c r="J831" s="257">
        <v>7</v>
      </c>
      <c r="K831" s="258">
        <v>547.38183503243749</v>
      </c>
      <c r="L831" s="259">
        <v>0</v>
      </c>
      <c r="M831" s="259">
        <v>0</v>
      </c>
      <c r="N831" s="259">
        <v>0</v>
      </c>
      <c r="O831" s="259">
        <v>547.38183503243749</v>
      </c>
      <c r="P831" s="259">
        <v>0</v>
      </c>
      <c r="Q831" s="259">
        <v>0</v>
      </c>
      <c r="R831" s="259">
        <v>547.38183503243749</v>
      </c>
      <c r="S831" s="259">
        <v>254.14156626506025</v>
      </c>
      <c r="T831" s="260">
        <v>293.24026876737724</v>
      </c>
      <c r="U831" s="261">
        <v>0</v>
      </c>
      <c r="V831" s="259">
        <v>0</v>
      </c>
      <c r="W831" s="259">
        <v>0</v>
      </c>
      <c r="X831" s="259">
        <v>0</v>
      </c>
      <c r="Y831" s="259">
        <v>0</v>
      </c>
      <c r="Z831" s="259">
        <v>0</v>
      </c>
      <c r="AA831" s="259">
        <v>0</v>
      </c>
      <c r="AB831" s="259">
        <v>0</v>
      </c>
      <c r="AC831" s="259">
        <v>78.197405004633922</v>
      </c>
      <c r="AD831" s="259">
        <v>-78.197405004633922</v>
      </c>
      <c r="AE831" s="262">
        <v>78.197405004633922</v>
      </c>
      <c r="AF831" s="258">
        <v>547.38183503243749</v>
      </c>
      <c r="AG831" s="259">
        <v>0</v>
      </c>
      <c r="AH831" s="259">
        <v>0</v>
      </c>
      <c r="AI831" s="259">
        <v>0</v>
      </c>
      <c r="AJ831" s="259">
        <v>547.38183503243749</v>
      </c>
      <c r="AK831" s="259">
        <v>0</v>
      </c>
      <c r="AL831" s="259">
        <v>0</v>
      </c>
      <c r="AM831" s="259">
        <v>547.38183503243749</v>
      </c>
      <c r="AN831" s="259">
        <v>175.94416126042631</v>
      </c>
      <c r="AO831" s="262">
        <v>371.43767377201118</v>
      </c>
      <c r="AP831" s="247"/>
      <c r="AQ831" s="263">
        <v>0</v>
      </c>
      <c r="AR831" s="264">
        <v>0</v>
      </c>
      <c r="AS831" s="264">
        <v>371.4376737682968</v>
      </c>
      <c r="AT831" s="264">
        <v>0</v>
      </c>
      <c r="AU831" s="264">
        <v>0</v>
      </c>
      <c r="AV831" s="264">
        <v>0</v>
      </c>
      <c r="AW831" s="264">
        <v>0</v>
      </c>
      <c r="AX831" s="264">
        <v>0</v>
      </c>
      <c r="AY831" s="264">
        <v>0</v>
      </c>
      <c r="AZ831" s="264">
        <v>0</v>
      </c>
      <c r="BA831" s="264">
        <v>0</v>
      </c>
      <c r="BB831" s="265">
        <v>0</v>
      </c>
    </row>
    <row r="832" spans="2:54" s="213" customFormat="1" ht="12.75" x14ac:dyDescent="0.2">
      <c r="B832" s="251" t="s">
        <v>1865</v>
      </c>
      <c r="C832" s="252"/>
      <c r="D832" s="253"/>
      <c r="E832" s="254" t="s">
        <v>2197</v>
      </c>
      <c r="F832" s="252"/>
      <c r="G832" s="252"/>
      <c r="H832" s="255" t="s">
        <v>2198</v>
      </c>
      <c r="I832" s="256">
        <v>41172</v>
      </c>
      <c r="J832" s="257">
        <v>7</v>
      </c>
      <c r="K832" s="258">
        <v>547.38183503243749</v>
      </c>
      <c r="L832" s="259">
        <v>0</v>
      </c>
      <c r="M832" s="259">
        <v>0</v>
      </c>
      <c r="N832" s="259">
        <v>0</v>
      </c>
      <c r="O832" s="259">
        <v>547.38183503243749</v>
      </c>
      <c r="P832" s="259">
        <v>0</v>
      </c>
      <c r="Q832" s="259">
        <v>0</v>
      </c>
      <c r="R832" s="259">
        <v>547.38183503243749</v>
      </c>
      <c r="S832" s="259">
        <v>254.14156626506025</v>
      </c>
      <c r="T832" s="260">
        <v>293.24026876737724</v>
      </c>
      <c r="U832" s="261">
        <v>0</v>
      </c>
      <c r="V832" s="259">
        <v>0</v>
      </c>
      <c r="W832" s="259">
        <v>0</v>
      </c>
      <c r="X832" s="259">
        <v>0</v>
      </c>
      <c r="Y832" s="259">
        <v>0</v>
      </c>
      <c r="Z832" s="259">
        <v>0</v>
      </c>
      <c r="AA832" s="259">
        <v>0</v>
      </c>
      <c r="AB832" s="259">
        <v>0</v>
      </c>
      <c r="AC832" s="259">
        <v>78.197405004633922</v>
      </c>
      <c r="AD832" s="259">
        <v>-78.197405004633922</v>
      </c>
      <c r="AE832" s="262">
        <v>78.197405004633922</v>
      </c>
      <c r="AF832" s="258">
        <v>547.38183503243749</v>
      </c>
      <c r="AG832" s="259">
        <v>0</v>
      </c>
      <c r="AH832" s="259">
        <v>0</v>
      </c>
      <c r="AI832" s="259">
        <v>0</v>
      </c>
      <c r="AJ832" s="259">
        <v>547.38183503243749</v>
      </c>
      <c r="AK832" s="259">
        <v>0</v>
      </c>
      <c r="AL832" s="259">
        <v>0</v>
      </c>
      <c r="AM832" s="259">
        <v>547.38183503243749</v>
      </c>
      <c r="AN832" s="259">
        <v>175.94416126042631</v>
      </c>
      <c r="AO832" s="262">
        <v>371.43767377201118</v>
      </c>
      <c r="AP832" s="247"/>
      <c r="AQ832" s="263">
        <v>0</v>
      </c>
      <c r="AR832" s="264">
        <v>0</v>
      </c>
      <c r="AS832" s="264">
        <v>371.4376737682968</v>
      </c>
      <c r="AT832" s="264">
        <v>0</v>
      </c>
      <c r="AU832" s="264">
        <v>0</v>
      </c>
      <c r="AV832" s="264">
        <v>0</v>
      </c>
      <c r="AW832" s="264">
        <v>0</v>
      </c>
      <c r="AX832" s="264">
        <v>0</v>
      </c>
      <c r="AY832" s="264">
        <v>0</v>
      </c>
      <c r="AZ832" s="264">
        <v>0</v>
      </c>
      <c r="BA832" s="264">
        <v>0</v>
      </c>
      <c r="BB832" s="265">
        <v>0</v>
      </c>
    </row>
    <row r="833" spans="2:54" s="213" customFormat="1" ht="12.75" x14ac:dyDescent="0.2">
      <c r="B833" s="251" t="s">
        <v>1865</v>
      </c>
      <c r="C833" s="252"/>
      <c r="D833" s="253"/>
      <c r="E833" s="254" t="s">
        <v>2199</v>
      </c>
      <c r="F833" s="252"/>
      <c r="G833" s="252"/>
      <c r="H833" s="255" t="s">
        <v>2200</v>
      </c>
      <c r="I833" s="256">
        <v>41172</v>
      </c>
      <c r="J833" s="257">
        <v>7</v>
      </c>
      <c r="K833" s="258">
        <v>547.38183503243749</v>
      </c>
      <c r="L833" s="259">
        <v>0</v>
      </c>
      <c r="M833" s="259">
        <v>0</v>
      </c>
      <c r="N833" s="259">
        <v>0</v>
      </c>
      <c r="O833" s="259">
        <v>547.38183503243749</v>
      </c>
      <c r="P833" s="259">
        <v>0</v>
      </c>
      <c r="Q833" s="259">
        <v>0</v>
      </c>
      <c r="R833" s="259">
        <v>547.38183503243749</v>
      </c>
      <c r="S833" s="259">
        <v>254.14156626506025</v>
      </c>
      <c r="T833" s="260">
        <v>293.24026876737724</v>
      </c>
      <c r="U833" s="261">
        <v>0</v>
      </c>
      <c r="V833" s="259">
        <v>0</v>
      </c>
      <c r="W833" s="259">
        <v>0</v>
      </c>
      <c r="X833" s="259">
        <v>0</v>
      </c>
      <c r="Y833" s="259">
        <v>0</v>
      </c>
      <c r="Z833" s="259">
        <v>0</v>
      </c>
      <c r="AA833" s="259">
        <v>0</v>
      </c>
      <c r="AB833" s="259">
        <v>0</v>
      </c>
      <c r="AC833" s="259">
        <v>78.197405004633922</v>
      </c>
      <c r="AD833" s="259">
        <v>-78.197405004633922</v>
      </c>
      <c r="AE833" s="262">
        <v>78.197405004633922</v>
      </c>
      <c r="AF833" s="258">
        <v>547.38183503243749</v>
      </c>
      <c r="AG833" s="259">
        <v>0</v>
      </c>
      <c r="AH833" s="259">
        <v>0</v>
      </c>
      <c r="AI833" s="259">
        <v>0</v>
      </c>
      <c r="AJ833" s="259">
        <v>547.38183503243749</v>
      </c>
      <c r="AK833" s="259">
        <v>0</v>
      </c>
      <c r="AL833" s="259">
        <v>0</v>
      </c>
      <c r="AM833" s="259">
        <v>547.38183503243749</v>
      </c>
      <c r="AN833" s="259">
        <v>175.94416126042631</v>
      </c>
      <c r="AO833" s="262">
        <v>371.43767377201118</v>
      </c>
      <c r="AP833" s="247"/>
      <c r="AQ833" s="263">
        <v>0</v>
      </c>
      <c r="AR833" s="264">
        <v>0</v>
      </c>
      <c r="AS833" s="264">
        <v>371.4376737682968</v>
      </c>
      <c r="AT833" s="264">
        <v>0</v>
      </c>
      <c r="AU833" s="264">
        <v>0</v>
      </c>
      <c r="AV833" s="264">
        <v>0</v>
      </c>
      <c r="AW833" s="264">
        <v>0</v>
      </c>
      <c r="AX833" s="264">
        <v>0</v>
      </c>
      <c r="AY833" s="264">
        <v>0</v>
      </c>
      <c r="AZ833" s="264">
        <v>0</v>
      </c>
      <c r="BA833" s="264">
        <v>0</v>
      </c>
      <c r="BB833" s="265">
        <v>0</v>
      </c>
    </row>
    <row r="834" spans="2:54" s="213" customFormat="1" ht="12.75" x14ac:dyDescent="0.2">
      <c r="B834" s="251" t="s">
        <v>1865</v>
      </c>
      <c r="C834" s="252"/>
      <c r="D834" s="253"/>
      <c r="E834" s="254" t="s">
        <v>2199</v>
      </c>
      <c r="F834" s="252"/>
      <c r="G834" s="252"/>
      <c r="H834" s="255" t="s">
        <v>2201</v>
      </c>
      <c r="I834" s="256">
        <v>41172</v>
      </c>
      <c r="J834" s="257">
        <v>7</v>
      </c>
      <c r="K834" s="258">
        <v>547.38183503243749</v>
      </c>
      <c r="L834" s="259">
        <v>0</v>
      </c>
      <c r="M834" s="259">
        <v>0</v>
      </c>
      <c r="N834" s="259">
        <v>0</v>
      </c>
      <c r="O834" s="259">
        <v>547.38183503243749</v>
      </c>
      <c r="P834" s="259">
        <v>0</v>
      </c>
      <c r="Q834" s="259">
        <v>0</v>
      </c>
      <c r="R834" s="259">
        <v>547.38183503243749</v>
      </c>
      <c r="S834" s="259">
        <v>254.14156626506025</v>
      </c>
      <c r="T834" s="260">
        <v>293.24026876737724</v>
      </c>
      <c r="U834" s="261">
        <v>0</v>
      </c>
      <c r="V834" s="259">
        <v>0</v>
      </c>
      <c r="W834" s="259">
        <v>0</v>
      </c>
      <c r="X834" s="259">
        <v>0</v>
      </c>
      <c r="Y834" s="259">
        <v>0</v>
      </c>
      <c r="Z834" s="259">
        <v>0</v>
      </c>
      <c r="AA834" s="259">
        <v>0</v>
      </c>
      <c r="AB834" s="259">
        <v>0</v>
      </c>
      <c r="AC834" s="259">
        <v>78.197405004633922</v>
      </c>
      <c r="AD834" s="259">
        <v>-78.197405004633922</v>
      </c>
      <c r="AE834" s="262">
        <v>78.197405004633922</v>
      </c>
      <c r="AF834" s="258">
        <v>547.38183503243749</v>
      </c>
      <c r="AG834" s="259">
        <v>0</v>
      </c>
      <c r="AH834" s="259">
        <v>0</v>
      </c>
      <c r="AI834" s="259">
        <v>0</v>
      </c>
      <c r="AJ834" s="259">
        <v>547.38183503243749</v>
      </c>
      <c r="AK834" s="259">
        <v>0</v>
      </c>
      <c r="AL834" s="259">
        <v>0</v>
      </c>
      <c r="AM834" s="259">
        <v>547.38183503243749</v>
      </c>
      <c r="AN834" s="259">
        <v>175.94416126042631</v>
      </c>
      <c r="AO834" s="262">
        <v>371.43767377201118</v>
      </c>
      <c r="AP834" s="247"/>
      <c r="AQ834" s="263">
        <v>0</v>
      </c>
      <c r="AR834" s="264">
        <v>0</v>
      </c>
      <c r="AS834" s="264">
        <v>371.4376737682968</v>
      </c>
      <c r="AT834" s="264">
        <v>0</v>
      </c>
      <c r="AU834" s="264">
        <v>0</v>
      </c>
      <c r="AV834" s="264">
        <v>0</v>
      </c>
      <c r="AW834" s="264">
        <v>0</v>
      </c>
      <c r="AX834" s="264">
        <v>0</v>
      </c>
      <c r="AY834" s="264">
        <v>0</v>
      </c>
      <c r="AZ834" s="264">
        <v>0</v>
      </c>
      <c r="BA834" s="264">
        <v>0</v>
      </c>
      <c r="BB834" s="265">
        <v>0</v>
      </c>
    </row>
    <row r="835" spans="2:54" s="213" customFormat="1" ht="12.75" x14ac:dyDescent="0.2">
      <c r="B835" s="251" t="s">
        <v>2051</v>
      </c>
      <c r="C835" s="252"/>
      <c r="D835" s="253"/>
      <c r="E835" s="254" t="s">
        <v>2202</v>
      </c>
      <c r="F835" s="252"/>
      <c r="G835" s="252"/>
      <c r="H835" s="255" t="s">
        <v>2203</v>
      </c>
      <c r="I835" s="256">
        <v>41197</v>
      </c>
      <c r="J835" s="257">
        <v>16</v>
      </c>
      <c r="K835" s="258">
        <v>21171.223354958296</v>
      </c>
      <c r="L835" s="259">
        <v>21171.223354958296</v>
      </c>
      <c r="M835" s="259">
        <v>0</v>
      </c>
      <c r="N835" s="259">
        <v>0</v>
      </c>
      <c r="O835" s="259">
        <v>0</v>
      </c>
      <c r="P835" s="259">
        <v>0</v>
      </c>
      <c r="Q835" s="259">
        <v>0</v>
      </c>
      <c r="R835" s="259">
        <v>0</v>
      </c>
      <c r="S835" s="259">
        <v>0</v>
      </c>
      <c r="T835" s="260">
        <v>0</v>
      </c>
      <c r="U835" s="261">
        <v>0</v>
      </c>
      <c r="V835" s="259">
        <v>0</v>
      </c>
      <c r="W835" s="259">
        <v>0</v>
      </c>
      <c r="X835" s="259">
        <v>0</v>
      </c>
      <c r="Y835" s="259">
        <v>0</v>
      </c>
      <c r="Z835" s="259">
        <v>0</v>
      </c>
      <c r="AA835" s="259">
        <v>0</v>
      </c>
      <c r="AB835" s="259">
        <v>0</v>
      </c>
      <c r="AC835" s="259">
        <v>0</v>
      </c>
      <c r="AD835" s="259">
        <v>0</v>
      </c>
      <c r="AE835" s="262">
        <v>0</v>
      </c>
      <c r="AF835" s="258">
        <v>21171.223354958296</v>
      </c>
      <c r="AG835" s="259">
        <v>21171.223354958296</v>
      </c>
      <c r="AH835" s="259">
        <v>0</v>
      </c>
      <c r="AI835" s="259">
        <v>0</v>
      </c>
      <c r="AJ835" s="259">
        <v>0</v>
      </c>
      <c r="AK835" s="259">
        <v>0</v>
      </c>
      <c r="AL835" s="259">
        <v>0</v>
      </c>
      <c r="AM835" s="259">
        <v>0</v>
      </c>
      <c r="AN835" s="259">
        <v>0</v>
      </c>
      <c r="AO835" s="262">
        <v>0</v>
      </c>
      <c r="AP835" s="247"/>
      <c r="AQ835" s="263">
        <v>0</v>
      </c>
      <c r="AR835" s="264">
        <v>0</v>
      </c>
      <c r="AS835" s="264">
        <v>0</v>
      </c>
      <c r="AT835" s="264">
        <v>0</v>
      </c>
      <c r="AU835" s="264">
        <v>0</v>
      </c>
      <c r="AV835" s="264">
        <v>0</v>
      </c>
      <c r="AW835" s="264">
        <v>0</v>
      </c>
      <c r="AX835" s="264">
        <v>0</v>
      </c>
      <c r="AY835" s="264">
        <v>0</v>
      </c>
      <c r="AZ835" s="264">
        <v>0</v>
      </c>
      <c r="BA835" s="264">
        <v>0</v>
      </c>
      <c r="BB835" s="265">
        <v>0</v>
      </c>
    </row>
    <row r="836" spans="2:54" s="213" customFormat="1" ht="12.75" x14ac:dyDescent="0.2">
      <c r="B836" s="251" t="s">
        <v>1865</v>
      </c>
      <c r="C836" s="252"/>
      <c r="D836" s="253"/>
      <c r="E836" s="254" t="s">
        <v>2204</v>
      </c>
      <c r="F836" s="252"/>
      <c r="G836" s="252"/>
      <c r="H836" s="255" t="s">
        <v>2205</v>
      </c>
      <c r="I836" s="256">
        <v>41534</v>
      </c>
      <c r="J836" s="257">
        <v>7</v>
      </c>
      <c r="K836" s="258">
        <v>839.89805375347544</v>
      </c>
      <c r="L836" s="259">
        <v>0</v>
      </c>
      <c r="M836" s="259">
        <v>0</v>
      </c>
      <c r="N836" s="259">
        <v>0</v>
      </c>
      <c r="O836" s="259">
        <v>839.89805375347544</v>
      </c>
      <c r="P836" s="259">
        <v>0</v>
      </c>
      <c r="Q836" s="259">
        <v>0</v>
      </c>
      <c r="R836" s="259">
        <v>839.89805375347544</v>
      </c>
      <c r="S836" s="259">
        <v>269.96723156361713</v>
      </c>
      <c r="T836" s="260">
        <v>569.9308221898583</v>
      </c>
      <c r="U836" s="261">
        <v>0</v>
      </c>
      <c r="V836" s="259">
        <v>0</v>
      </c>
      <c r="W836" s="259">
        <v>0</v>
      </c>
      <c r="X836" s="259">
        <v>0</v>
      </c>
      <c r="Y836" s="259">
        <v>0</v>
      </c>
      <c r="Z836" s="259">
        <v>0</v>
      </c>
      <c r="AA836" s="259">
        <v>0</v>
      </c>
      <c r="AB836" s="259">
        <v>0</v>
      </c>
      <c r="AC836" s="259">
        <v>119.98543625049649</v>
      </c>
      <c r="AD836" s="259">
        <v>-119.98543625049649</v>
      </c>
      <c r="AE836" s="262">
        <v>119.98543625049649</v>
      </c>
      <c r="AF836" s="258">
        <v>839.89805375347544</v>
      </c>
      <c r="AG836" s="259">
        <v>0</v>
      </c>
      <c r="AH836" s="259">
        <v>0</v>
      </c>
      <c r="AI836" s="259">
        <v>0</v>
      </c>
      <c r="AJ836" s="259">
        <v>839.89805375347544</v>
      </c>
      <c r="AK836" s="259">
        <v>0</v>
      </c>
      <c r="AL836" s="259">
        <v>0</v>
      </c>
      <c r="AM836" s="259">
        <v>839.89805375347544</v>
      </c>
      <c r="AN836" s="259">
        <v>149.98179531312064</v>
      </c>
      <c r="AO836" s="262">
        <v>689.9162584403548</v>
      </c>
      <c r="AP836" s="247"/>
      <c r="AQ836" s="263">
        <v>0</v>
      </c>
      <c r="AR836" s="264">
        <v>0</v>
      </c>
      <c r="AS836" s="264">
        <v>689.9162584334556</v>
      </c>
      <c r="AT836" s="264">
        <v>0</v>
      </c>
      <c r="AU836" s="264">
        <v>0</v>
      </c>
      <c r="AV836" s="264">
        <v>0</v>
      </c>
      <c r="AW836" s="264">
        <v>0</v>
      </c>
      <c r="AX836" s="264">
        <v>0</v>
      </c>
      <c r="AY836" s="264">
        <v>0</v>
      </c>
      <c r="AZ836" s="264">
        <v>0</v>
      </c>
      <c r="BA836" s="264">
        <v>0</v>
      </c>
      <c r="BB836" s="265">
        <v>0</v>
      </c>
    </row>
    <row r="837" spans="2:54" s="213" customFormat="1" ht="12.75" x14ac:dyDescent="0.2">
      <c r="B837" s="251" t="s">
        <v>1865</v>
      </c>
      <c r="C837" s="252"/>
      <c r="D837" s="253"/>
      <c r="E837" s="254" t="s">
        <v>2206</v>
      </c>
      <c r="F837" s="252"/>
      <c r="G837" s="252"/>
      <c r="H837" s="255" t="s">
        <v>2207</v>
      </c>
      <c r="I837" s="256">
        <v>41534</v>
      </c>
      <c r="J837" s="257">
        <v>7</v>
      </c>
      <c r="K837" s="258">
        <v>781.97405004633924</v>
      </c>
      <c r="L837" s="259">
        <v>0</v>
      </c>
      <c r="M837" s="259">
        <v>0</v>
      </c>
      <c r="N837" s="259">
        <v>0</v>
      </c>
      <c r="O837" s="259">
        <v>781.97405004633924</v>
      </c>
      <c r="P837" s="259">
        <v>0</v>
      </c>
      <c r="Q837" s="259">
        <v>0</v>
      </c>
      <c r="R837" s="259">
        <v>781.97405004633924</v>
      </c>
      <c r="S837" s="259">
        <v>251.34880180060901</v>
      </c>
      <c r="T837" s="260">
        <v>530.62524824573029</v>
      </c>
      <c r="U837" s="261">
        <v>0</v>
      </c>
      <c r="V837" s="259">
        <v>0</v>
      </c>
      <c r="W837" s="259">
        <v>0</v>
      </c>
      <c r="X837" s="259">
        <v>0</v>
      </c>
      <c r="Y837" s="259">
        <v>0</v>
      </c>
      <c r="Z837" s="259">
        <v>0</v>
      </c>
      <c r="AA837" s="259">
        <v>0</v>
      </c>
      <c r="AB837" s="259">
        <v>0</v>
      </c>
      <c r="AC837" s="259">
        <v>111.71057857804847</v>
      </c>
      <c r="AD837" s="259">
        <v>-111.71057857804847</v>
      </c>
      <c r="AE837" s="262">
        <v>111.71057857804847</v>
      </c>
      <c r="AF837" s="258">
        <v>781.97405004633924</v>
      </c>
      <c r="AG837" s="259">
        <v>0</v>
      </c>
      <c r="AH837" s="259">
        <v>0</v>
      </c>
      <c r="AI837" s="259">
        <v>0</v>
      </c>
      <c r="AJ837" s="259">
        <v>781.97405004633924</v>
      </c>
      <c r="AK837" s="259">
        <v>0</v>
      </c>
      <c r="AL837" s="259">
        <v>0</v>
      </c>
      <c r="AM837" s="259">
        <v>781.97405004633924</v>
      </c>
      <c r="AN837" s="259">
        <v>139.63822322256055</v>
      </c>
      <c r="AO837" s="262">
        <v>642.33582682377869</v>
      </c>
      <c r="AP837" s="247"/>
      <c r="AQ837" s="263">
        <v>0</v>
      </c>
      <c r="AR837" s="264">
        <v>0</v>
      </c>
      <c r="AS837" s="264">
        <v>642.33582681735538</v>
      </c>
      <c r="AT837" s="264">
        <v>0</v>
      </c>
      <c r="AU837" s="264">
        <v>0</v>
      </c>
      <c r="AV837" s="264">
        <v>0</v>
      </c>
      <c r="AW837" s="264">
        <v>0</v>
      </c>
      <c r="AX837" s="264">
        <v>0</v>
      </c>
      <c r="AY837" s="264">
        <v>0</v>
      </c>
      <c r="AZ837" s="264">
        <v>0</v>
      </c>
      <c r="BA837" s="264">
        <v>0</v>
      </c>
      <c r="BB837" s="265">
        <v>0</v>
      </c>
    </row>
    <row r="838" spans="2:54" s="213" customFormat="1" ht="12.75" x14ac:dyDescent="0.2">
      <c r="B838" s="251" t="s">
        <v>1865</v>
      </c>
      <c r="C838" s="252"/>
      <c r="D838" s="253"/>
      <c r="E838" s="254" t="s">
        <v>2208</v>
      </c>
      <c r="F838" s="252"/>
      <c r="G838" s="252"/>
      <c r="H838" s="255" t="s">
        <v>2209</v>
      </c>
      <c r="I838" s="256">
        <v>41534</v>
      </c>
      <c r="J838" s="257">
        <v>7</v>
      </c>
      <c r="K838" s="258">
        <v>608.20203892493055</v>
      </c>
      <c r="L838" s="259">
        <v>0</v>
      </c>
      <c r="M838" s="259">
        <v>0</v>
      </c>
      <c r="N838" s="259">
        <v>0</v>
      </c>
      <c r="O838" s="259">
        <v>608.20203892493055</v>
      </c>
      <c r="P838" s="259">
        <v>0</v>
      </c>
      <c r="Q838" s="259">
        <v>0</v>
      </c>
      <c r="R838" s="259">
        <v>608.20203892493055</v>
      </c>
      <c r="S838" s="259">
        <v>195.49351251158481</v>
      </c>
      <c r="T838" s="260">
        <v>412.70852641334574</v>
      </c>
      <c r="U838" s="261">
        <v>0</v>
      </c>
      <c r="V838" s="259">
        <v>0</v>
      </c>
      <c r="W838" s="259">
        <v>0</v>
      </c>
      <c r="X838" s="259">
        <v>0</v>
      </c>
      <c r="Y838" s="259">
        <v>0</v>
      </c>
      <c r="Z838" s="259">
        <v>0</v>
      </c>
      <c r="AA838" s="259">
        <v>0</v>
      </c>
      <c r="AB838" s="259">
        <v>0</v>
      </c>
      <c r="AC838" s="259">
        <v>86.886005560704362</v>
      </c>
      <c r="AD838" s="259">
        <v>-86.886005560704362</v>
      </c>
      <c r="AE838" s="262">
        <v>86.886005560704362</v>
      </c>
      <c r="AF838" s="258">
        <v>608.20203892493055</v>
      </c>
      <c r="AG838" s="259">
        <v>0</v>
      </c>
      <c r="AH838" s="259">
        <v>0</v>
      </c>
      <c r="AI838" s="259">
        <v>0</v>
      </c>
      <c r="AJ838" s="259">
        <v>608.20203892493055</v>
      </c>
      <c r="AK838" s="259">
        <v>0</v>
      </c>
      <c r="AL838" s="259">
        <v>0</v>
      </c>
      <c r="AM838" s="259">
        <v>608.20203892493055</v>
      </c>
      <c r="AN838" s="259">
        <v>108.60750695088045</v>
      </c>
      <c r="AO838" s="262">
        <v>499.59453197405008</v>
      </c>
      <c r="AP838" s="247"/>
      <c r="AQ838" s="263">
        <v>0</v>
      </c>
      <c r="AR838" s="264">
        <v>0</v>
      </c>
      <c r="AS838" s="264">
        <v>499.59453196905412</v>
      </c>
      <c r="AT838" s="264">
        <v>0</v>
      </c>
      <c r="AU838" s="264">
        <v>0</v>
      </c>
      <c r="AV838" s="264">
        <v>0</v>
      </c>
      <c r="AW838" s="264">
        <v>0</v>
      </c>
      <c r="AX838" s="264">
        <v>0</v>
      </c>
      <c r="AY838" s="264">
        <v>0</v>
      </c>
      <c r="AZ838" s="264">
        <v>0</v>
      </c>
      <c r="BA838" s="264">
        <v>0</v>
      </c>
      <c r="BB838" s="265">
        <v>0</v>
      </c>
    </row>
    <row r="839" spans="2:54" s="213" customFormat="1" ht="12.75" x14ac:dyDescent="0.2">
      <c r="B839" s="251" t="s">
        <v>718</v>
      </c>
      <c r="C839" s="252"/>
      <c r="D839" s="253"/>
      <c r="E839" s="254" t="s">
        <v>2210</v>
      </c>
      <c r="F839" s="252"/>
      <c r="G839" s="252"/>
      <c r="H839" s="255" t="s">
        <v>2211</v>
      </c>
      <c r="I839" s="256">
        <v>40543</v>
      </c>
      <c r="J839" s="257">
        <v>10</v>
      </c>
      <c r="K839" s="258">
        <v>3742.4698795180725</v>
      </c>
      <c r="L839" s="259">
        <v>3742.4698795180725</v>
      </c>
      <c r="M839" s="259">
        <v>0</v>
      </c>
      <c r="N839" s="259">
        <v>0</v>
      </c>
      <c r="O839" s="259">
        <v>0</v>
      </c>
      <c r="P839" s="259">
        <v>0</v>
      </c>
      <c r="Q839" s="259">
        <v>0</v>
      </c>
      <c r="R839" s="259">
        <v>0</v>
      </c>
      <c r="S839" s="259">
        <v>0</v>
      </c>
      <c r="T839" s="260">
        <v>0</v>
      </c>
      <c r="U839" s="261">
        <v>0</v>
      </c>
      <c r="V839" s="259">
        <v>0</v>
      </c>
      <c r="W839" s="259">
        <v>0</v>
      </c>
      <c r="X839" s="259">
        <v>0</v>
      </c>
      <c r="Y839" s="259">
        <v>0</v>
      </c>
      <c r="Z839" s="259">
        <v>0</v>
      </c>
      <c r="AA839" s="259">
        <v>0</v>
      </c>
      <c r="AB839" s="259">
        <v>0</v>
      </c>
      <c r="AC839" s="259">
        <v>0</v>
      </c>
      <c r="AD839" s="259">
        <v>0</v>
      </c>
      <c r="AE839" s="262">
        <v>0</v>
      </c>
      <c r="AF839" s="258">
        <v>3742.4698795180725</v>
      </c>
      <c r="AG839" s="259">
        <v>3742.4698795180725</v>
      </c>
      <c r="AH839" s="259">
        <v>0</v>
      </c>
      <c r="AI839" s="259">
        <v>0</v>
      </c>
      <c r="AJ839" s="259">
        <v>0</v>
      </c>
      <c r="AK839" s="259">
        <v>0</v>
      </c>
      <c r="AL839" s="259">
        <v>0</v>
      </c>
      <c r="AM839" s="259">
        <v>0</v>
      </c>
      <c r="AN839" s="259">
        <v>0</v>
      </c>
      <c r="AO839" s="262">
        <v>0</v>
      </c>
      <c r="AP839" s="247"/>
      <c r="AQ839" s="263">
        <v>0</v>
      </c>
      <c r="AR839" s="264">
        <v>0</v>
      </c>
      <c r="AS839" s="264">
        <v>0</v>
      </c>
      <c r="AT839" s="264">
        <v>0</v>
      </c>
      <c r="AU839" s="264">
        <v>0</v>
      </c>
      <c r="AV839" s="264">
        <v>0</v>
      </c>
      <c r="AW839" s="264">
        <v>0</v>
      </c>
      <c r="AX839" s="264">
        <v>0</v>
      </c>
      <c r="AY839" s="264">
        <v>0</v>
      </c>
      <c r="AZ839" s="264">
        <v>0</v>
      </c>
      <c r="BA839" s="264">
        <v>0</v>
      </c>
      <c r="BB839" s="265">
        <v>0</v>
      </c>
    </row>
    <row r="840" spans="2:54" s="213" customFormat="1" ht="12.75" x14ac:dyDescent="0.2">
      <c r="B840" s="251" t="s">
        <v>718</v>
      </c>
      <c r="C840" s="252"/>
      <c r="D840" s="253"/>
      <c r="E840" s="254" t="s">
        <v>2212</v>
      </c>
      <c r="F840" s="252"/>
      <c r="G840" s="252"/>
      <c r="H840" s="255" t="s">
        <v>2213</v>
      </c>
      <c r="I840" s="256">
        <v>40543</v>
      </c>
      <c r="J840" s="257">
        <v>10</v>
      </c>
      <c r="K840" s="258">
        <v>3742.4698795180725</v>
      </c>
      <c r="L840" s="259">
        <v>3742.4698795180725</v>
      </c>
      <c r="M840" s="259">
        <v>0</v>
      </c>
      <c r="N840" s="259">
        <v>0</v>
      </c>
      <c r="O840" s="259">
        <v>0</v>
      </c>
      <c r="P840" s="259">
        <v>0</v>
      </c>
      <c r="Q840" s="259">
        <v>0</v>
      </c>
      <c r="R840" s="259">
        <v>0</v>
      </c>
      <c r="S840" s="259">
        <v>0</v>
      </c>
      <c r="T840" s="260">
        <v>0</v>
      </c>
      <c r="U840" s="261">
        <v>0</v>
      </c>
      <c r="V840" s="259">
        <v>0</v>
      </c>
      <c r="W840" s="259">
        <v>0</v>
      </c>
      <c r="X840" s="259">
        <v>0</v>
      </c>
      <c r="Y840" s="259">
        <v>0</v>
      </c>
      <c r="Z840" s="259">
        <v>0</v>
      </c>
      <c r="AA840" s="259">
        <v>0</v>
      </c>
      <c r="AB840" s="259">
        <v>0</v>
      </c>
      <c r="AC840" s="259">
        <v>0</v>
      </c>
      <c r="AD840" s="259">
        <v>0</v>
      </c>
      <c r="AE840" s="262">
        <v>0</v>
      </c>
      <c r="AF840" s="258">
        <v>3742.4698795180725</v>
      </c>
      <c r="AG840" s="259">
        <v>3742.4698795180725</v>
      </c>
      <c r="AH840" s="259">
        <v>0</v>
      </c>
      <c r="AI840" s="259">
        <v>0</v>
      </c>
      <c r="AJ840" s="259">
        <v>0</v>
      </c>
      <c r="AK840" s="259">
        <v>0</v>
      </c>
      <c r="AL840" s="259">
        <v>0</v>
      </c>
      <c r="AM840" s="259">
        <v>0</v>
      </c>
      <c r="AN840" s="259">
        <v>0</v>
      </c>
      <c r="AO840" s="262">
        <v>0</v>
      </c>
      <c r="AP840" s="247"/>
      <c r="AQ840" s="263">
        <v>0</v>
      </c>
      <c r="AR840" s="264">
        <v>0</v>
      </c>
      <c r="AS840" s="264">
        <v>0</v>
      </c>
      <c r="AT840" s="264">
        <v>0</v>
      </c>
      <c r="AU840" s="264">
        <v>0</v>
      </c>
      <c r="AV840" s="264">
        <v>0</v>
      </c>
      <c r="AW840" s="264">
        <v>0</v>
      </c>
      <c r="AX840" s="264">
        <v>0</v>
      </c>
      <c r="AY840" s="264">
        <v>0</v>
      </c>
      <c r="AZ840" s="264">
        <v>0</v>
      </c>
      <c r="BA840" s="264">
        <v>0</v>
      </c>
      <c r="BB840" s="265">
        <v>0</v>
      </c>
    </row>
    <row r="841" spans="2:54" s="213" customFormat="1" ht="12.75" x14ac:dyDescent="0.2">
      <c r="B841" s="251" t="s">
        <v>1160</v>
      </c>
      <c r="C841" s="252"/>
      <c r="D841" s="253"/>
      <c r="E841" s="254" t="s">
        <v>2214</v>
      </c>
      <c r="F841" s="252"/>
      <c r="G841" s="252"/>
      <c r="H841" s="255" t="s">
        <v>2215</v>
      </c>
      <c r="I841" s="256">
        <v>40543</v>
      </c>
      <c r="J841" s="257">
        <v>10</v>
      </c>
      <c r="K841" s="258">
        <v>2013.4383688600558</v>
      </c>
      <c r="L841" s="259">
        <v>2013.4383688600558</v>
      </c>
      <c r="M841" s="259">
        <v>0</v>
      </c>
      <c r="N841" s="259">
        <v>0</v>
      </c>
      <c r="O841" s="259">
        <v>0</v>
      </c>
      <c r="P841" s="259">
        <v>0</v>
      </c>
      <c r="Q841" s="259">
        <v>0</v>
      </c>
      <c r="R841" s="259">
        <v>0</v>
      </c>
      <c r="S841" s="259">
        <v>0</v>
      </c>
      <c r="T841" s="260">
        <v>0</v>
      </c>
      <c r="U841" s="261">
        <v>0</v>
      </c>
      <c r="V841" s="259">
        <v>0</v>
      </c>
      <c r="W841" s="259">
        <v>0</v>
      </c>
      <c r="X841" s="259">
        <v>0</v>
      </c>
      <c r="Y841" s="259">
        <v>0</v>
      </c>
      <c r="Z841" s="259">
        <v>0</v>
      </c>
      <c r="AA841" s="259">
        <v>0</v>
      </c>
      <c r="AB841" s="259">
        <v>0</v>
      </c>
      <c r="AC841" s="259">
        <v>0</v>
      </c>
      <c r="AD841" s="259">
        <v>0</v>
      </c>
      <c r="AE841" s="262">
        <v>0</v>
      </c>
      <c r="AF841" s="258">
        <v>2013.4383688600558</v>
      </c>
      <c r="AG841" s="259">
        <v>2013.4383688600558</v>
      </c>
      <c r="AH841" s="259">
        <v>0</v>
      </c>
      <c r="AI841" s="259">
        <v>0</v>
      </c>
      <c r="AJ841" s="259">
        <v>0</v>
      </c>
      <c r="AK841" s="259">
        <v>0</v>
      </c>
      <c r="AL841" s="259">
        <v>0</v>
      </c>
      <c r="AM841" s="259">
        <v>0</v>
      </c>
      <c r="AN841" s="259">
        <v>0</v>
      </c>
      <c r="AO841" s="262">
        <v>0</v>
      </c>
      <c r="AP841" s="247"/>
      <c r="AQ841" s="263">
        <v>0</v>
      </c>
      <c r="AR841" s="264">
        <v>0</v>
      </c>
      <c r="AS841" s="264">
        <v>0</v>
      </c>
      <c r="AT841" s="264">
        <v>0</v>
      </c>
      <c r="AU841" s="264">
        <v>0</v>
      </c>
      <c r="AV841" s="264">
        <v>0</v>
      </c>
      <c r="AW841" s="264">
        <v>0</v>
      </c>
      <c r="AX841" s="264">
        <v>0</v>
      </c>
      <c r="AY841" s="264">
        <v>0</v>
      </c>
      <c r="AZ841" s="264">
        <v>0</v>
      </c>
      <c r="BA841" s="264">
        <v>0</v>
      </c>
      <c r="BB841" s="265">
        <v>0</v>
      </c>
    </row>
    <row r="842" spans="2:54" s="213" customFormat="1" ht="12.75" x14ac:dyDescent="0.2">
      <c r="B842" s="251" t="s">
        <v>1160</v>
      </c>
      <c r="C842" s="252"/>
      <c r="D842" s="253"/>
      <c r="E842" s="254" t="s">
        <v>2216</v>
      </c>
      <c r="F842" s="252"/>
      <c r="G842" s="252"/>
      <c r="H842" s="255" t="s">
        <v>2217</v>
      </c>
      <c r="I842" s="256">
        <v>40543</v>
      </c>
      <c r="J842" s="257">
        <v>10</v>
      </c>
      <c r="K842" s="258">
        <v>1102.2937905468027</v>
      </c>
      <c r="L842" s="259">
        <v>1102.2937905468027</v>
      </c>
      <c r="M842" s="259">
        <v>0</v>
      </c>
      <c r="N842" s="259">
        <v>0</v>
      </c>
      <c r="O842" s="259">
        <v>0</v>
      </c>
      <c r="P842" s="259">
        <v>0</v>
      </c>
      <c r="Q842" s="259">
        <v>0</v>
      </c>
      <c r="R842" s="259">
        <v>0</v>
      </c>
      <c r="S842" s="259">
        <v>0</v>
      </c>
      <c r="T842" s="260">
        <v>0</v>
      </c>
      <c r="U842" s="261">
        <v>0</v>
      </c>
      <c r="V842" s="259">
        <v>0</v>
      </c>
      <c r="W842" s="259">
        <v>0</v>
      </c>
      <c r="X842" s="259">
        <v>0</v>
      </c>
      <c r="Y842" s="259">
        <v>0</v>
      </c>
      <c r="Z842" s="259">
        <v>0</v>
      </c>
      <c r="AA842" s="259">
        <v>0</v>
      </c>
      <c r="AB842" s="259">
        <v>0</v>
      </c>
      <c r="AC842" s="259">
        <v>0</v>
      </c>
      <c r="AD842" s="259">
        <v>0</v>
      </c>
      <c r="AE842" s="262">
        <v>0</v>
      </c>
      <c r="AF842" s="258">
        <v>1102.2937905468027</v>
      </c>
      <c r="AG842" s="259">
        <v>1102.2937905468027</v>
      </c>
      <c r="AH842" s="259">
        <v>0</v>
      </c>
      <c r="AI842" s="259">
        <v>0</v>
      </c>
      <c r="AJ842" s="259">
        <v>0</v>
      </c>
      <c r="AK842" s="259">
        <v>0</v>
      </c>
      <c r="AL842" s="259">
        <v>0</v>
      </c>
      <c r="AM842" s="259">
        <v>0</v>
      </c>
      <c r="AN842" s="259">
        <v>0</v>
      </c>
      <c r="AO842" s="262">
        <v>0</v>
      </c>
      <c r="AP842" s="247"/>
      <c r="AQ842" s="263">
        <v>0</v>
      </c>
      <c r="AR842" s="264">
        <v>0</v>
      </c>
      <c r="AS842" s="264">
        <v>0</v>
      </c>
      <c r="AT842" s="264">
        <v>0</v>
      </c>
      <c r="AU842" s="264">
        <v>0</v>
      </c>
      <c r="AV842" s="264">
        <v>0</v>
      </c>
      <c r="AW842" s="264">
        <v>0</v>
      </c>
      <c r="AX842" s="264">
        <v>0</v>
      </c>
      <c r="AY842" s="264">
        <v>0</v>
      </c>
      <c r="AZ842" s="264">
        <v>0</v>
      </c>
      <c r="BA842" s="264">
        <v>0</v>
      </c>
      <c r="BB842" s="265">
        <v>0</v>
      </c>
    </row>
    <row r="843" spans="2:54" s="213" customFormat="1" ht="12.75" x14ac:dyDescent="0.2">
      <c r="B843" s="251" t="s">
        <v>718</v>
      </c>
      <c r="C843" s="252"/>
      <c r="D843" s="253"/>
      <c r="E843" s="254" t="s">
        <v>2218</v>
      </c>
      <c r="F843" s="252"/>
      <c r="G843" s="252"/>
      <c r="H843" s="255" t="s">
        <v>2219</v>
      </c>
      <c r="I843" s="256">
        <v>40543</v>
      </c>
      <c r="J843" s="257">
        <v>10</v>
      </c>
      <c r="K843" s="258">
        <v>4434.9513438368858</v>
      </c>
      <c r="L843" s="259">
        <v>4434.9513438368858</v>
      </c>
      <c r="M843" s="259">
        <v>0</v>
      </c>
      <c r="N843" s="259">
        <v>0</v>
      </c>
      <c r="O843" s="259">
        <v>0</v>
      </c>
      <c r="P843" s="259">
        <v>0</v>
      </c>
      <c r="Q843" s="259">
        <v>0</v>
      </c>
      <c r="R843" s="259">
        <v>0</v>
      </c>
      <c r="S843" s="259">
        <v>0</v>
      </c>
      <c r="T843" s="260">
        <v>0</v>
      </c>
      <c r="U843" s="261">
        <v>0</v>
      </c>
      <c r="V843" s="259">
        <v>0</v>
      </c>
      <c r="W843" s="259">
        <v>0</v>
      </c>
      <c r="X843" s="259">
        <v>0</v>
      </c>
      <c r="Y843" s="259">
        <v>0</v>
      </c>
      <c r="Z843" s="259">
        <v>0</v>
      </c>
      <c r="AA843" s="259">
        <v>0</v>
      </c>
      <c r="AB843" s="259">
        <v>0</v>
      </c>
      <c r="AC843" s="259">
        <v>0</v>
      </c>
      <c r="AD843" s="259">
        <v>0</v>
      </c>
      <c r="AE843" s="262">
        <v>0</v>
      </c>
      <c r="AF843" s="258">
        <v>4434.9513438368858</v>
      </c>
      <c r="AG843" s="259">
        <v>4434.9513438368858</v>
      </c>
      <c r="AH843" s="259">
        <v>0</v>
      </c>
      <c r="AI843" s="259">
        <v>0</v>
      </c>
      <c r="AJ843" s="259">
        <v>0</v>
      </c>
      <c r="AK843" s="259">
        <v>0</v>
      </c>
      <c r="AL843" s="259">
        <v>0</v>
      </c>
      <c r="AM843" s="259">
        <v>0</v>
      </c>
      <c r="AN843" s="259">
        <v>0</v>
      </c>
      <c r="AO843" s="262">
        <v>0</v>
      </c>
      <c r="AP843" s="247"/>
      <c r="AQ843" s="263">
        <v>0</v>
      </c>
      <c r="AR843" s="264">
        <v>0</v>
      </c>
      <c r="AS843" s="264">
        <v>0</v>
      </c>
      <c r="AT843" s="264">
        <v>0</v>
      </c>
      <c r="AU843" s="264">
        <v>0</v>
      </c>
      <c r="AV843" s="264">
        <v>0</v>
      </c>
      <c r="AW843" s="264">
        <v>0</v>
      </c>
      <c r="AX843" s="264">
        <v>0</v>
      </c>
      <c r="AY843" s="264">
        <v>0</v>
      </c>
      <c r="AZ843" s="264">
        <v>0</v>
      </c>
      <c r="BA843" s="264">
        <v>0</v>
      </c>
      <c r="BB843" s="265">
        <v>0</v>
      </c>
    </row>
    <row r="844" spans="2:54" s="213" customFormat="1" ht="12.75" x14ac:dyDescent="0.2">
      <c r="B844" s="251" t="s">
        <v>718</v>
      </c>
      <c r="C844" s="252"/>
      <c r="D844" s="253"/>
      <c r="E844" s="254" t="s">
        <v>2220</v>
      </c>
      <c r="F844" s="252"/>
      <c r="G844" s="252"/>
      <c r="H844" s="255" t="s">
        <v>2221</v>
      </c>
      <c r="I844" s="256">
        <v>40543</v>
      </c>
      <c r="J844" s="257">
        <v>10</v>
      </c>
      <c r="K844" s="258">
        <v>4434.9513438368858</v>
      </c>
      <c r="L844" s="259">
        <v>4434.9513438368858</v>
      </c>
      <c r="M844" s="259">
        <v>0</v>
      </c>
      <c r="N844" s="259">
        <v>0</v>
      </c>
      <c r="O844" s="259">
        <v>0</v>
      </c>
      <c r="P844" s="259">
        <v>0</v>
      </c>
      <c r="Q844" s="259">
        <v>0</v>
      </c>
      <c r="R844" s="259">
        <v>0</v>
      </c>
      <c r="S844" s="259">
        <v>0</v>
      </c>
      <c r="T844" s="260">
        <v>0</v>
      </c>
      <c r="U844" s="261">
        <v>0</v>
      </c>
      <c r="V844" s="259">
        <v>0</v>
      </c>
      <c r="W844" s="259">
        <v>0</v>
      </c>
      <c r="X844" s="259">
        <v>0</v>
      </c>
      <c r="Y844" s="259">
        <v>0</v>
      </c>
      <c r="Z844" s="259">
        <v>0</v>
      </c>
      <c r="AA844" s="259">
        <v>0</v>
      </c>
      <c r="AB844" s="259">
        <v>0</v>
      </c>
      <c r="AC844" s="259">
        <v>0</v>
      </c>
      <c r="AD844" s="259">
        <v>0</v>
      </c>
      <c r="AE844" s="262">
        <v>0</v>
      </c>
      <c r="AF844" s="258">
        <v>4434.9513438368858</v>
      </c>
      <c r="AG844" s="259">
        <v>4434.9513438368858</v>
      </c>
      <c r="AH844" s="259">
        <v>0</v>
      </c>
      <c r="AI844" s="259">
        <v>0</v>
      </c>
      <c r="AJ844" s="259">
        <v>0</v>
      </c>
      <c r="AK844" s="259">
        <v>0</v>
      </c>
      <c r="AL844" s="259">
        <v>0</v>
      </c>
      <c r="AM844" s="259">
        <v>0</v>
      </c>
      <c r="AN844" s="259">
        <v>0</v>
      </c>
      <c r="AO844" s="262">
        <v>0</v>
      </c>
      <c r="AP844" s="247"/>
      <c r="AQ844" s="263">
        <v>0</v>
      </c>
      <c r="AR844" s="264">
        <v>0</v>
      </c>
      <c r="AS844" s="264">
        <v>0</v>
      </c>
      <c r="AT844" s="264">
        <v>0</v>
      </c>
      <c r="AU844" s="264">
        <v>0</v>
      </c>
      <c r="AV844" s="264">
        <v>0</v>
      </c>
      <c r="AW844" s="264">
        <v>0</v>
      </c>
      <c r="AX844" s="264">
        <v>0</v>
      </c>
      <c r="AY844" s="264">
        <v>0</v>
      </c>
      <c r="AZ844" s="264">
        <v>0</v>
      </c>
      <c r="BA844" s="264">
        <v>0</v>
      </c>
      <c r="BB844" s="265">
        <v>0</v>
      </c>
    </row>
    <row r="845" spans="2:54" s="213" customFormat="1" ht="12.75" x14ac:dyDescent="0.2">
      <c r="B845" s="251" t="s">
        <v>1160</v>
      </c>
      <c r="C845" s="252"/>
      <c r="D845" s="253"/>
      <c r="E845" s="254" t="s">
        <v>2222</v>
      </c>
      <c r="F845" s="252"/>
      <c r="G845" s="252"/>
      <c r="H845" s="255" t="s">
        <v>2223</v>
      </c>
      <c r="I845" s="256">
        <v>40543</v>
      </c>
      <c r="J845" s="257">
        <v>10</v>
      </c>
      <c r="K845" s="258">
        <v>2303.0583873957371</v>
      </c>
      <c r="L845" s="259">
        <v>2303.0583873957371</v>
      </c>
      <c r="M845" s="259">
        <v>0</v>
      </c>
      <c r="N845" s="259">
        <v>0</v>
      </c>
      <c r="O845" s="259">
        <v>0</v>
      </c>
      <c r="P845" s="259">
        <v>0</v>
      </c>
      <c r="Q845" s="259">
        <v>0</v>
      </c>
      <c r="R845" s="259">
        <v>0</v>
      </c>
      <c r="S845" s="259">
        <v>0</v>
      </c>
      <c r="T845" s="260">
        <v>0</v>
      </c>
      <c r="U845" s="261">
        <v>0</v>
      </c>
      <c r="V845" s="259">
        <v>0</v>
      </c>
      <c r="W845" s="259">
        <v>0</v>
      </c>
      <c r="X845" s="259">
        <v>0</v>
      </c>
      <c r="Y845" s="259">
        <v>0</v>
      </c>
      <c r="Z845" s="259">
        <v>0</v>
      </c>
      <c r="AA845" s="259">
        <v>0</v>
      </c>
      <c r="AB845" s="259">
        <v>0</v>
      </c>
      <c r="AC845" s="259">
        <v>0</v>
      </c>
      <c r="AD845" s="259">
        <v>0</v>
      </c>
      <c r="AE845" s="262">
        <v>0</v>
      </c>
      <c r="AF845" s="258">
        <v>2303.0583873957371</v>
      </c>
      <c r="AG845" s="259">
        <v>2303.0583873957371</v>
      </c>
      <c r="AH845" s="259">
        <v>0</v>
      </c>
      <c r="AI845" s="259">
        <v>0</v>
      </c>
      <c r="AJ845" s="259">
        <v>0</v>
      </c>
      <c r="AK845" s="259">
        <v>0</v>
      </c>
      <c r="AL845" s="259">
        <v>0</v>
      </c>
      <c r="AM845" s="259">
        <v>0</v>
      </c>
      <c r="AN845" s="259">
        <v>0</v>
      </c>
      <c r="AO845" s="262">
        <v>0</v>
      </c>
      <c r="AP845" s="247"/>
      <c r="AQ845" s="263">
        <v>0</v>
      </c>
      <c r="AR845" s="264">
        <v>0</v>
      </c>
      <c r="AS845" s="264">
        <v>0</v>
      </c>
      <c r="AT845" s="264">
        <v>0</v>
      </c>
      <c r="AU845" s="264">
        <v>0</v>
      </c>
      <c r="AV845" s="264">
        <v>0</v>
      </c>
      <c r="AW845" s="264">
        <v>0</v>
      </c>
      <c r="AX845" s="264">
        <v>0</v>
      </c>
      <c r="AY845" s="264">
        <v>0</v>
      </c>
      <c r="AZ845" s="264">
        <v>0</v>
      </c>
      <c r="BA845" s="264">
        <v>0</v>
      </c>
      <c r="BB845" s="265">
        <v>0</v>
      </c>
    </row>
    <row r="846" spans="2:54" s="213" customFormat="1" ht="12.75" x14ac:dyDescent="0.2">
      <c r="B846" s="251" t="s">
        <v>1160</v>
      </c>
      <c r="C846" s="252"/>
      <c r="D846" s="253"/>
      <c r="E846" s="254" t="s">
        <v>2222</v>
      </c>
      <c r="F846" s="252"/>
      <c r="G846" s="252"/>
      <c r="H846" s="255" t="s">
        <v>2224</v>
      </c>
      <c r="I846" s="256">
        <v>40543</v>
      </c>
      <c r="J846" s="257">
        <v>10</v>
      </c>
      <c r="K846" s="258">
        <v>2303.0583873957371</v>
      </c>
      <c r="L846" s="259">
        <v>2303.0583873957371</v>
      </c>
      <c r="M846" s="259">
        <v>0</v>
      </c>
      <c r="N846" s="259">
        <v>0</v>
      </c>
      <c r="O846" s="259">
        <v>0</v>
      </c>
      <c r="P846" s="259">
        <v>0</v>
      </c>
      <c r="Q846" s="259">
        <v>0</v>
      </c>
      <c r="R846" s="259">
        <v>0</v>
      </c>
      <c r="S846" s="259">
        <v>0</v>
      </c>
      <c r="T846" s="260">
        <v>0</v>
      </c>
      <c r="U846" s="261">
        <v>0</v>
      </c>
      <c r="V846" s="259">
        <v>0</v>
      </c>
      <c r="W846" s="259">
        <v>0</v>
      </c>
      <c r="X846" s="259">
        <v>0</v>
      </c>
      <c r="Y846" s="259">
        <v>0</v>
      </c>
      <c r="Z846" s="259">
        <v>0</v>
      </c>
      <c r="AA846" s="259">
        <v>0</v>
      </c>
      <c r="AB846" s="259">
        <v>0</v>
      </c>
      <c r="AC846" s="259">
        <v>0</v>
      </c>
      <c r="AD846" s="259">
        <v>0</v>
      </c>
      <c r="AE846" s="262">
        <v>0</v>
      </c>
      <c r="AF846" s="258">
        <v>2303.0583873957371</v>
      </c>
      <c r="AG846" s="259">
        <v>2303.0583873957371</v>
      </c>
      <c r="AH846" s="259">
        <v>0</v>
      </c>
      <c r="AI846" s="259">
        <v>0</v>
      </c>
      <c r="AJ846" s="259">
        <v>0</v>
      </c>
      <c r="AK846" s="259">
        <v>0</v>
      </c>
      <c r="AL846" s="259">
        <v>0</v>
      </c>
      <c r="AM846" s="259">
        <v>0</v>
      </c>
      <c r="AN846" s="259">
        <v>0</v>
      </c>
      <c r="AO846" s="262">
        <v>0</v>
      </c>
      <c r="AP846" s="247"/>
      <c r="AQ846" s="263">
        <v>0</v>
      </c>
      <c r="AR846" s="264">
        <v>0</v>
      </c>
      <c r="AS846" s="264">
        <v>0</v>
      </c>
      <c r="AT846" s="264">
        <v>0</v>
      </c>
      <c r="AU846" s="264">
        <v>0</v>
      </c>
      <c r="AV846" s="264">
        <v>0</v>
      </c>
      <c r="AW846" s="264">
        <v>0</v>
      </c>
      <c r="AX846" s="264">
        <v>0</v>
      </c>
      <c r="AY846" s="264">
        <v>0</v>
      </c>
      <c r="AZ846" s="264">
        <v>0</v>
      </c>
      <c r="BA846" s="264">
        <v>0</v>
      </c>
      <c r="BB846" s="265">
        <v>0</v>
      </c>
    </row>
    <row r="847" spans="2:54" s="213" customFormat="1" ht="12.75" x14ac:dyDescent="0.2">
      <c r="B847" s="251" t="s">
        <v>1160</v>
      </c>
      <c r="C847" s="252"/>
      <c r="D847" s="253"/>
      <c r="E847" s="254" t="s">
        <v>2225</v>
      </c>
      <c r="F847" s="252"/>
      <c r="G847" s="252"/>
      <c r="H847" s="255" t="s">
        <v>2226</v>
      </c>
      <c r="I847" s="256">
        <v>40543</v>
      </c>
      <c r="J847" s="257">
        <v>10</v>
      </c>
      <c r="K847" s="258">
        <v>7350.5560704355885</v>
      </c>
      <c r="L847" s="259">
        <v>7350.5560704355885</v>
      </c>
      <c r="M847" s="259">
        <v>0</v>
      </c>
      <c r="N847" s="259">
        <v>0</v>
      </c>
      <c r="O847" s="259">
        <v>0</v>
      </c>
      <c r="P847" s="259">
        <v>0</v>
      </c>
      <c r="Q847" s="259">
        <v>0</v>
      </c>
      <c r="R847" s="259">
        <v>0</v>
      </c>
      <c r="S847" s="259">
        <v>0</v>
      </c>
      <c r="T847" s="260">
        <v>0</v>
      </c>
      <c r="U847" s="261">
        <v>0</v>
      </c>
      <c r="V847" s="259">
        <v>0</v>
      </c>
      <c r="W847" s="259">
        <v>0</v>
      </c>
      <c r="X847" s="259">
        <v>0</v>
      </c>
      <c r="Y847" s="259">
        <v>0</v>
      </c>
      <c r="Z847" s="259">
        <v>0</v>
      </c>
      <c r="AA847" s="259">
        <v>0</v>
      </c>
      <c r="AB847" s="259">
        <v>0</v>
      </c>
      <c r="AC847" s="259">
        <v>0</v>
      </c>
      <c r="AD847" s="259">
        <v>0</v>
      </c>
      <c r="AE847" s="262">
        <v>0</v>
      </c>
      <c r="AF847" s="258">
        <v>7350.5560704355885</v>
      </c>
      <c r="AG847" s="259">
        <v>7350.5560704355885</v>
      </c>
      <c r="AH847" s="259">
        <v>0</v>
      </c>
      <c r="AI847" s="259">
        <v>0</v>
      </c>
      <c r="AJ847" s="259">
        <v>0</v>
      </c>
      <c r="AK847" s="259">
        <v>0</v>
      </c>
      <c r="AL847" s="259">
        <v>0</v>
      </c>
      <c r="AM847" s="259">
        <v>0</v>
      </c>
      <c r="AN847" s="259">
        <v>0</v>
      </c>
      <c r="AO847" s="262">
        <v>0</v>
      </c>
      <c r="AP847" s="247"/>
      <c r="AQ847" s="263">
        <v>0</v>
      </c>
      <c r="AR847" s="264">
        <v>0</v>
      </c>
      <c r="AS847" s="264">
        <v>0</v>
      </c>
      <c r="AT847" s="264">
        <v>0</v>
      </c>
      <c r="AU847" s="264">
        <v>0</v>
      </c>
      <c r="AV847" s="264">
        <v>0</v>
      </c>
      <c r="AW847" s="264">
        <v>0</v>
      </c>
      <c r="AX847" s="264">
        <v>0</v>
      </c>
      <c r="AY847" s="264">
        <v>0</v>
      </c>
      <c r="AZ847" s="264">
        <v>0</v>
      </c>
      <c r="BA847" s="264">
        <v>0</v>
      </c>
      <c r="BB847" s="265">
        <v>0</v>
      </c>
    </row>
    <row r="848" spans="2:54" s="213" customFormat="1" ht="12.75" x14ac:dyDescent="0.2">
      <c r="B848" s="251" t="s">
        <v>1160</v>
      </c>
      <c r="C848" s="252"/>
      <c r="D848" s="253"/>
      <c r="E848" s="254" t="s">
        <v>2227</v>
      </c>
      <c r="F848" s="252"/>
      <c r="G848" s="252"/>
      <c r="H848" s="255" t="s">
        <v>2228</v>
      </c>
      <c r="I848" s="256">
        <v>40543</v>
      </c>
      <c r="J848" s="257">
        <v>10</v>
      </c>
      <c r="K848" s="258">
        <v>7350.5560704355885</v>
      </c>
      <c r="L848" s="259">
        <v>7350.5560704355885</v>
      </c>
      <c r="M848" s="259">
        <v>0</v>
      </c>
      <c r="N848" s="259">
        <v>0</v>
      </c>
      <c r="O848" s="259">
        <v>0</v>
      </c>
      <c r="P848" s="259">
        <v>0</v>
      </c>
      <c r="Q848" s="259">
        <v>0</v>
      </c>
      <c r="R848" s="259">
        <v>0</v>
      </c>
      <c r="S848" s="259">
        <v>0</v>
      </c>
      <c r="T848" s="260">
        <v>0</v>
      </c>
      <c r="U848" s="261">
        <v>0</v>
      </c>
      <c r="V848" s="259">
        <v>0</v>
      </c>
      <c r="W848" s="259">
        <v>0</v>
      </c>
      <c r="X848" s="259">
        <v>0</v>
      </c>
      <c r="Y848" s="259">
        <v>0</v>
      </c>
      <c r="Z848" s="259">
        <v>0</v>
      </c>
      <c r="AA848" s="259">
        <v>0</v>
      </c>
      <c r="AB848" s="259">
        <v>0</v>
      </c>
      <c r="AC848" s="259">
        <v>0</v>
      </c>
      <c r="AD848" s="259">
        <v>0</v>
      </c>
      <c r="AE848" s="262">
        <v>0</v>
      </c>
      <c r="AF848" s="258">
        <v>7350.5560704355885</v>
      </c>
      <c r="AG848" s="259">
        <v>7350.5560704355885</v>
      </c>
      <c r="AH848" s="259">
        <v>0</v>
      </c>
      <c r="AI848" s="259">
        <v>0</v>
      </c>
      <c r="AJ848" s="259">
        <v>0</v>
      </c>
      <c r="AK848" s="259">
        <v>0</v>
      </c>
      <c r="AL848" s="259">
        <v>0</v>
      </c>
      <c r="AM848" s="259">
        <v>0</v>
      </c>
      <c r="AN848" s="259">
        <v>0</v>
      </c>
      <c r="AO848" s="262">
        <v>0</v>
      </c>
      <c r="AP848" s="247"/>
      <c r="AQ848" s="263">
        <v>0</v>
      </c>
      <c r="AR848" s="264">
        <v>0</v>
      </c>
      <c r="AS848" s="264">
        <v>0</v>
      </c>
      <c r="AT848" s="264">
        <v>0</v>
      </c>
      <c r="AU848" s="264">
        <v>0</v>
      </c>
      <c r="AV848" s="264">
        <v>0</v>
      </c>
      <c r="AW848" s="264">
        <v>0</v>
      </c>
      <c r="AX848" s="264">
        <v>0</v>
      </c>
      <c r="AY848" s="264">
        <v>0</v>
      </c>
      <c r="AZ848" s="264">
        <v>0</v>
      </c>
      <c r="BA848" s="264">
        <v>0</v>
      </c>
      <c r="BB848" s="265">
        <v>0</v>
      </c>
    </row>
    <row r="849" spans="2:54" s="213" customFormat="1" ht="12.75" x14ac:dyDescent="0.2">
      <c r="B849" s="251" t="s">
        <v>1160</v>
      </c>
      <c r="C849" s="252"/>
      <c r="D849" s="253"/>
      <c r="E849" s="254" t="s">
        <v>2229</v>
      </c>
      <c r="F849" s="252"/>
      <c r="G849" s="252"/>
      <c r="H849" s="255" t="s">
        <v>2230</v>
      </c>
      <c r="I849" s="256">
        <v>40543</v>
      </c>
      <c r="J849" s="257">
        <v>10</v>
      </c>
      <c r="K849" s="258">
        <v>7350.5560704355885</v>
      </c>
      <c r="L849" s="259">
        <v>7350.5560704355885</v>
      </c>
      <c r="M849" s="259">
        <v>0</v>
      </c>
      <c r="N849" s="259">
        <v>0</v>
      </c>
      <c r="O849" s="259">
        <v>0</v>
      </c>
      <c r="P849" s="259">
        <v>0</v>
      </c>
      <c r="Q849" s="259">
        <v>0</v>
      </c>
      <c r="R849" s="259">
        <v>0</v>
      </c>
      <c r="S849" s="259">
        <v>0</v>
      </c>
      <c r="T849" s="260">
        <v>0</v>
      </c>
      <c r="U849" s="261">
        <v>0</v>
      </c>
      <c r="V849" s="259">
        <v>0</v>
      </c>
      <c r="W849" s="259">
        <v>0</v>
      </c>
      <c r="X849" s="259">
        <v>0</v>
      </c>
      <c r="Y849" s="259">
        <v>0</v>
      </c>
      <c r="Z849" s="259">
        <v>0</v>
      </c>
      <c r="AA849" s="259">
        <v>0</v>
      </c>
      <c r="AB849" s="259">
        <v>0</v>
      </c>
      <c r="AC849" s="259">
        <v>0</v>
      </c>
      <c r="AD849" s="259">
        <v>0</v>
      </c>
      <c r="AE849" s="262">
        <v>0</v>
      </c>
      <c r="AF849" s="258">
        <v>7350.5560704355885</v>
      </c>
      <c r="AG849" s="259">
        <v>7350.5560704355885</v>
      </c>
      <c r="AH849" s="259">
        <v>0</v>
      </c>
      <c r="AI849" s="259">
        <v>0</v>
      </c>
      <c r="AJ849" s="259">
        <v>0</v>
      </c>
      <c r="AK849" s="259">
        <v>0</v>
      </c>
      <c r="AL849" s="259">
        <v>0</v>
      </c>
      <c r="AM849" s="259">
        <v>0</v>
      </c>
      <c r="AN849" s="259">
        <v>0</v>
      </c>
      <c r="AO849" s="262">
        <v>0</v>
      </c>
      <c r="AP849" s="247"/>
      <c r="AQ849" s="263">
        <v>0</v>
      </c>
      <c r="AR849" s="264">
        <v>0</v>
      </c>
      <c r="AS849" s="264">
        <v>0</v>
      </c>
      <c r="AT849" s="264">
        <v>0</v>
      </c>
      <c r="AU849" s="264">
        <v>0</v>
      </c>
      <c r="AV849" s="264">
        <v>0</v>
      </c>
      <c r="AW849" s="264">
        <v>0</v>
      </c>
      <c r="AX849" s="264">
        <v>0</v>
      </c>
      <c r="AY849" s="264">
        <v>0</v>
      </c>
      <c r="AZ849" s="264">
        <v>0</v>
      </c>
      <c r="BA849" s="264">
        <v>0</v>
      </c>
      <c r="BB849" s="265">
        <v>0</v>
      </c>
    </row>
    <row r="850" spans="2:54" s="213" customFormat="1" ht="12.75" x14ac:dyDescent="0.2">
      <c r="B850" s="251" t="s">
        <v>1160</v>
      </c>
      <c r="C850" s="252"/>
      <c r="D850" s="253"/>
      <c r="E850" s="254" t="s">
        <v>2229</v>
      </c>
      <c r="F850" s="252"/>
      <c r="G850" s="252"/>
      <c r="H850" s="255" t="s">
        <v>2231</v>
      </c>
      <c r="I850" s="256">
        <v>40543</v>
      </c>
      <c r="J850" s="257">
        <v>10</v>
      </c>
      <c r="K850" s="258">
        <v>7350.5560704355885</v>
      </c>
      <c r="L850" s="259">
        <v>7350.5560704355885</v>
      </c>
      <c r="M850" s="259">
        <v>0</v>
      </c>
      <c r="N850" s="259">
        <v>0</v>
      </c>
      <c r="O850" s="259">
        <v>0</v>
      </c>
      <c r="P850" s="259">
        <v>0</v>
      </c>
      <c r="Q850" s="259">
        <v>0</v>
      </c>
      <c r="R850" s="259">
        <v>0</v>
      </c>
      <c r="S850" s="259">
        <v>0</v>
      </c>
      <c r="T850" s="260">
        <v>0</v>
      </c>
      <c r="U850" s="261">
        <v>0</v>
      </c>
      <c r="V850" s="259">
        <v>0</v>
      </c>
      <c r="W850" s="259">
        <v>0</v>
      </c>
      <c r="X850" s="259">
        <v>0</v>
      </c>
      <c r="Y850" s="259">
        <v>0</v>
      </c>
      <c r="Z850" s="259">
        <v>0</v>
      </c>
      <c r="AA850" s="259">
        <v>0</v>
      </c>
      <c r="AB850" s="259">
        <v>0</v>
      </c>
      <c r="AC850" s="259">
        <v>0</v>
      </c>
      <c r="AD850" s="259">
        <v>0</v>
      </c>
      <c r="AE850" s="262">
        <v>0</v>
      </c>
      <c r="AF850" s="258">
        <v>7350.5560704355885</v>
      </c>
      <c r="AG850" s="259">
        <v>7350.5560704355885</v>
      </c>
      <c r="AH850" s="259">
        <v>0</v>
      </c>
      <c r="AI850" s="259">
        <v>0</v>
      </c>
      <c r="AJ850" s="259">
        <v>0</v>
      </c>
      <c r="AK850" s="259">
        <v>0</v>
      </c>
      <c r="AL850" s="259">
        <v>0</v>
      </c>
      <c r="AM850" s="259">
        <v>0</v>
      </c>
      <c r="AN850" s="259">
        <v>0</v>
      </c>
      <c r="AO850" s="262">
        <v>0</v>
      </c>
      <c r="AP850" s="247"/>
      <c r="AQ850" s="263">
        <v>0</v>
      </c>
      <c r="AR850" s="264">
        <v>0</v>
      </c>
      <c r="AS850" s="264">
        <v>0</v>
      </c>
      <c r="AT850" s="264">
        <v>0</v>
      </c>
      <c r="AU850" s="264">
        <v>0</v>
      </c>
      <c r="AV850" s="264">
        <v>0</v>
      </c>
      <c r="AW850" s="264">
        <v>0</v>
      </c>
      <c r="AX850" s="264">
        <v>0</v>
      </c>
      <c r="AY850" s="264">
        <v>0</v>
      </c>
      <c r="AZ850" s="264">
        <v>0</v>
      </c>
      <c r="BA850" s="264">
        <v>0</v>
      </c>
      <c r="BB850" s="265">
        <v>0</v>
      </c>
    </row>
    <row r="851" spans="2:54" s="213" customFormat="1" ht="12.75" x14ac:dyDescent="0.2">
      <c r="B851" s="251" t="s">
        <v>1160</v>
      </c>
      <c r="C851" s="252"/>
      <c r="D851" s="253"/>
      <c r="E851" s="254" t="s">
        <v>2232</v>
      </c>
      <c r="F851" s="252"/>
      <c r="G851" s="252"/>
      <c r="H851" s="255" t="s">
        <v>2233</v>
      </c>
      <c r="I851" s="256">
        <v>40543</v>
      </c>
      <c r="J851" s="257">
        <v>10</v>
      </c>
      <c r="K851" s="258">
        <v>14481.00092678406</v>
      </c>
      <c r="L851" s="259">
        <v>14481.00092678406</v>
      </c>
      <c r="M851" s="259">
        <v>0</v>
      </c>
      <c r="N851" s="259">
        <v>0</v>
      </c>
      <c r="O851" s="259">
        <v>0</v>
      </c>
      <c r="P851" s="259">
        <v>0</v>
      </c>
      <c r="Q851" s="259">
        <v>0</v>
      </c>
      <c r="R851" s="259">
        <v>0</v>
      </c>
      <c r="S851" s="259">
        <v>0</v>
      </c>
      <c r="T851" s="260">
        <v>0</v>
      </c>
      <c r="U851" s="261">
        <v>0</v>
      </c>
      <c r="V851" s="259">
        <v>0</v>
      </c>
      <c r="W851" s="259">
        <v>0</v>
      </c>
      <c r="X851" s="259">
        <v>0</v>
      </c>
      <c r="Y851" s="259">
        <v>0</v>
      </c>
      <c r="Z851" s="259">
        <v>0</v>
      </c>
      <c r="AA851" s="259">
        <v>0</v>
      </c>
      <c r="AB851" s="259">
        <v>0</v>
      </c>
      <c r="AC851" s="259">
        <v>0</v>
      </c>
      <c r="AD851" s="259">
        <v>0</v>
      </c>
      <c r="AE851" s="262">
        <v>0</v>
      </c>
      <c r="AF851" s="258">
        <v>14481.00092678406</v>
      </c>
      <c r="AG851" s="259">
        <v>14481.00092678406</v>
      </c>
      <c r="AH851" s="259">
        <v>0</v>
      </c>
      <c r="AI851" s="259">
        <v>0</v>
      </c>
      <c r="AJ851" s="259">
        <v>0</v>
      </c>
      <c r="AK851" s="259">
        <v>0</v>
      </c>
      <c r="AL851" s="259">
        <v>0</v>
      </c>
      <c r="AM851" s="259">
        <v>0</v>
      </c>
      <c r="AN851" s="259">
        <v>0</v>
      </c>
      <c r="AO851" s="262">
        <v>0</v>
      </c>
      <c r="AP851" s="247"/>
      <c r="AQ851" s="263">
        <v>0</v>
      </c>
      <c r="AR851" s="264">
        <v>0</v>
      </c>
      <c r="AS851" s="264">
        <v>0</v>
      </c>
      <c r="AT851" s="264">
        <v>0</v>
      </c>
      <c r="AU851" s="264">
        <v>0</v>
      </c>
      <c r="AV851" s="264">
        <v>0</v>
      </c>
      <c r="AW851" s="264">
        <v>0</v>
      </c>
      <c r="AX851" s="264">
        <v>0</v>
      </c>
      <c r="AY851" s="264">
        <v>0</v>
      </c>
      <c r="AZ851" s="264">
        <v>0</v>
      </c>
      <c r="BA851" s="264">
        <v>0</v>
      </c>
      <c r="BB851" s="265">
        <v>0</v>
      </c>
    </row>
    <row r="852" spans="2:54" s="213" customFormat="1" ht="12.75" x14ac:dyDescent="0.2">
      <c r="B852" s="251" t="s">
        <v>718</v>
      </c>
      <c r="C852" s="252"/>
      <c r="D852" s="253"/>
      <c r="E852" s="254" t="s">
        <v>2234</v>
      </c>
      <c r="F852" s="252"/>
      <c r="G852" s="252"/>
      <c r="H852" s="255" t="s">
        <v>2235</v>
      </c>
      <c r="I852" s="256">
        <v>40543</v>
      </c>
      <c r="J852" s="257">
        <v>10</v>
      </c>
      <c r="K852" s="258">
        <v>14481.00092678406</v>
      </c>
      <c r="L852" s="259">
        <v>14481.00092678406</v>
      </c>
      <c r="M852" s="259">
        <v>0</v>
      </c>
      <c r="N852" s="259">
        <v>0</v>
      </c>
      <c r="O852" s="259">
        <v>0</v>
      </c>
      <c r="P852" s="259">
        <v>0</v>
      </c>
      <c r="Q852" s="259">
        <v>0</v>
      </c>
      <c r="R852" s="259">
        <v>0</v>
      </c>
      <c r="S852" s="259">
        <v>0</v>
      </c>
      <c r="T852" s="260">
        <v>0</v>
      </c>
      <c r="U852" s="261">
        <v>0</v>
      </c>
      <c r="V852" s="259">
        <v>0</v>
      </c>
      <c r="W852" s="259">
        <v>0</v>
      </c>
      <c r="X852" s="259">
        <v>0</v>
      </c>
      <c r="Y852" s="259">
        <v>0</v>
      </c>
      <c r="Z852" s="259">
        <v>0</v>
      </c>
      <c r="AA852" s="259">
        <v>0</v>
      </c>
      <c r="AB852" s="259">
        <v>0</v>
      </c>
      <c r="AC852" s="259">
        <v>0</v>
      </c>
      <c r="AD852" s="259">
        <v>0</v>
      </c>
      <c r="AE852" s="262">
        <v>0</v>
      </c>
      <c r="AF852" s="258">
        <v>14481.00092678406</v>
      </c>
      <c r="AG852" s="259">
        <v>14481.00092678406</v>
      </c>
      <c r="AH852" s="259">
        <v>0</v>
      </c>
      <c r="AI852" s="259">
        <v>0</v>
      </c>
      <c r="AJ852" s="259">
        <v>0</v>
      </c>
      <c r="AK852" s="259">
        <v>0</v>
      </c>
      <c r="AL852" s="259">
        <v>0</v>
      </c>
      <c r="AM852" s="259">
        <v>0</v>
      </c>
      <c r="AN852" s="259">
        <v>0</v>
      </c>
      <c r="AO852" s="262">
        <v>0</v>
      </c>
      <c r="AP852" s="247"/>
      <c r="AQ852" s="263">
        <v>0</v>
      </c>
      <c r="AR852" s="264">
        <v>0</v>
      </c>
      <c r="AS852" s="264">
        <v>0</v>
      </c>
      <c r="AT852" s="264">
        <v>0</v>
      </c>
      <c r="AU852" s="264">
        <v>0</v>
      </c>
      <c r="AV852" s="264">
        <v>0</v>
      </c>
      <c r="AW852" s="264">
        <v>0</v>
      </c>
      <c r="AX852" s="264">
        <v>0</v>
      </c>
      <c r="AY852" s="264">
        <v>0</v>
      </c>
      <c r="AZ852" s="264">
        <v>0</v>
      </c>
      <c r="BA852" s="264">
        <v>0</v>
      </c>
      <c r="BB852" s="265">
        <v>0</v>
      </c>
    </row>
    <row r="853" spans="2:54" s="213" customFormat="1" ht="12.75" x14ac:dyDescent="0.2">
      <c r="B853" s="251" t="s">
        <v>1160</v>
      </c>
      <c r="C853" s="252"/>
      <c r="D853" s="253"/>
      <c r="E853" s="254" t="s">
        <v>2236</v>
      </c>
      <c r="F853" s="252"/>
      <c r="G853" s="252"/>
      <c r="H853" s="255" t="s">
        <v>2237</v>
      </c>
      <c r="I853" s="256">
        <v>40543</v>
      </c>
      <c r="J853" s="257">
        <v>10</v>
      </c>
      <c r="K853" s="258">
        <v>14481.00092678406</v>
      </c>
      <c r="L853" s="259">
        <v>14481.00092678406</v>
      </c>
      <c r="M853" s="259">
        <v>0</v>
      </c>
      <c r="N853" s="259">
        <v>0</v>
      </c>
      <c r="O853" s="259">
        <v>0</v>
      </c>
      <c r="P853" s="259">
        <v>0</v>
      </c>
      <c r="Q853" s="259">
        <v>0</v>
      </c>
      <c r="R853" s="259">
        <v>0</v>
      </c>
      <c r="S853" s="259">
        <v>0</v>
      </c>
      <c r="T853" s="260">
        <v>0</v>
      </c>
      <c r="U853" s="261">
        <v>0</v>
      </c>
      <c r="V853" s="259">
        <v>0</v>
      </c>
      <c r="W853" s="259">
        <v>0</v>
      </c>
      <c r="X853" s="259">
        <v>0</v>
      </c>
      <c r="Y853" s="259">
        <v>0</v>
      </c>
      <c r="Z853" s="259">
        <v>0</v>
      </c>
      <c r="AA853" s="259">
        <v>0</v>
      </c>
      <c r="AB853" s="259">
        <v>0</v>
      </c>
      <c r="AC853" s="259">
        <v>0</v>
      </c>
      <c r="AD853" s="259">
        <v>0</v>
      </c>
      <c r="AE853" s="262">
        <v>0</v>
      </c>
      <c r="AF853" s="258">
        <v>14481.00092678406</v>
      </c>
      <c r="AG853" s="259">
        <v>14481.00092678406</v>
      </c>
      <c r="AH853" s="259">
        <v>0</v>
      </c>
      <c r="AI853" s="259">
        <v>0</v>
      </c>
      <c r="AJ853" s="259">
        <v>0</v>
      </c>
      <c r="AK853" s="259">
        <v>0</v>
      </c>
      <c r="AL853" s="259">
        <v>0</v>
      </c>
      <c r="AM853" s="259">
        <v>0</v>
      </c>
      <c r="AN853" s="259">
        <v>0</v>
      </c>
      <c r="AO853" s="262">
        <v>0</v>
      </c>
      <c r="AP853" s="247"/>
      <c r="AQ853" s="263">
        <v>0</v>
      </c>
      <c r="AR853" s="264">
        <v>0</v>
      </c>
      <c r="AS853" s="264">
        <v>0</v>
      </c>
      <c r="AT853" s="264">
        <v>0</v>
      </c>
      <c r="AU853" s="264">
        <v>0</v>
      </c>
      <c r="AV853" s="264">
        <v>0</v>
      </c>
      <c r="AW853" s="264">
        <v>0</v>
      </c>
      <c r="AX853" s="264">
        <v>0</v>
      </c>
      <c r="AY853" s="264">
        <v>0</v>
      </c>
      <c r="AZ853" s="264">
        <v>0</v>
      </c>
      <c r="BA853" s="264">
        <v>0</v>
      </c>
      <c r="BB853" s="265">
        <v>0</v>
      </c>
    </row>
    <row r="854" spans="2:54" s="213" customFormat="1" ht="12.75" x14ac:dyDescent="0.2">
      <c r="B854" s="251" t="s">
        <v>718</v>
      </c>
      <c r="C854" s="252"/>
      <c r="D854" s="253"/>
      <c r="E854" s="254" t="s">
        <v>2238</v>
      </c>
      <c r="F854" s="252"/>
      <c r="G854" s="252"/>
      <c r="H854" s="255" t="s">
        <v>2239</v>
      </c>
      <c r="I854" s="256">
        <v>40543</v>
      </c>
      <c r="J854" s="257">
        <v>10</v>
      </c>
      <c r="K854" s="258">
        <v>14481.00092678406</v>
      </c>
      <c r="L854" s="259">
        <v>14481.00092678406</v>
      </c>
      <c r="M854" s="259">
        <v>0</v>
      </c>
      <c r="N854" s="259">
        <v>0</v>
      </c>
      <c r="O854" s="259">
        <v>0</v>
      </c>
      <c r="P854" s="259">
        <v>0</v>
      </c>
      <c r="Q854" s="259">
        <v>0</v>
      </c>
      <c r="R854" s="259">
        <v>0</v>
      </c>
      <c r="S854" s="259">
        <v>0</v>
      </c>
      <c r="T854" s="260">
        <v>0</v>
      </c>
      <c r="U854" s="261">
        <v>0</v>
      </c>
      <c r="V854" s="259">
        <v>0</v>
      </c>
      <c r="W854" s="259">
        <v>0</v>
      </c>
      <c r="X854" s="259">
        <v>0</v>
      </c>
      <c r="Y854" s="259">
        <v>0</v>
      </c>
      <c r="Z854" s="259">
        <v>0</v>
      </c>
      <c r="AA854" s="259">
        <v>0</v>
      </c>
      <c r="AB854" s="259">
        <v>0</v>
      </c>
      <c r="AC854" s="259">
        <v>0</v>
      </c>
      <c r="AD854" s="259">
        <v>0</v>
      </c>
      <c r="AE854" s="262">
        <v>0</v>
      </c>
      <c r="AF854" s="258">
        <v>14481.00092678406</v>
      </c>
      <c r="AG854" s="259">
        <v>14481.00092678406</v>
      </c>
      <c r="AH854" s="259">
        <v>0</v>
      </c>
      <c r="AI854" s="259">
        <v>0</v>
      </c>
      <c r="AJ854" s="259">
        <v>0</v>
      </c>
      <c r="AK854" s="259">
        <v>0</v>
      </c>
      <c r="AL854" s="259">
        <v>0</v>
      </c>
      <c r="AM854" s="259">
        <v>0</v>
      </c>
      <c r="AN854" s="259">
        <v>0</v>
      </c>
      <c r="AO854" s="262">
        <v>0</v>
      </c>
      <c r="AP854" s="247"/>
      <c r="AQ854" s="263">
        <v>0</v>
      </c>
      <c r="AR854" s="264">
        <v>0</v>
      </c>
      <c r="AS854" s="264">
        <v>0</v>
      </c>
      <c r="AT854" s="264">
        <v>0</v>
      </c>
      <c r="AU854" s="264">
        <v>0</v>
      </c>
      <c r="AV854" s="264">
        <v>0</v>
      </c>
      <c r="AW854" s="264">
        <v>0</v>
      </c>
      <c r="AX854" s="264">
        <v>0</v>
      </c>
      <c r="AY854" s="264">
        <v>0</v>
      </c>
      <c r="AZ854" s="264">
        <v>0</v>
      </c>
      <c r="BA854" s="264">
        <v>0</v>
      </c>
      <c r="BB854" s="265">
        <v>0</v>
      </c>
    </row>
    <row r="855" spans="2:54" s="213" customFormat="1" ht="12.75" x14ac:dyDescent="0.2">
      <c r="B855" s="251" t="s">
        <v>718</v>
      </c>
      <c r="C855" s="252"/>
      <c r="D855" s="253"/>
      <c r="E855" s="254" t="s">
        <v>2240</v>
      </c>
      <c r="F855" s="252"/>
      <c r="G855" s="252"/>
      <c r="H855" s="255" t="s">
        <v>2241</v>
      </c>
      <c r="I855" s="256">
        <v>41576</v>
      </c>
      <c r="J855" s="257">
        <v>10</v>
      </c>
      <c r="K855" s="258">
        <v>955.45644114921231</v>
      </c>
      <c r="L855" s="259">
        <v>0</v>
      </c>
      <c r="M855" s="259">
        <v>0</v>
      </c>
      <c r="N855" s="259">
        <v>0</v>
      </c>
      <c r="O855" s="259">
        <v>955.45644114921231</v>
      </c>
      <c r="P855" s="259">
        <v>0</v>
      </c>
      <c r="Q855" s="259">
        <v>0</v>
      </c>
      <c r="R855" s="259">
        <v>955.45644114921231</v>
      </c>
      <c r="S855" s="259">
        <v>207.01556224899599</v>
      </c>
      <c r="T855" s="260">
        <v>748.44087890021638</v>
      </c>
      <c r="U855" s="261">
        <v>0</v>
      </c>
      <c r="V855" s="259">
        <v>0</v>
      </c>
      <c r="W855" s="259">
        <v>0</v>
      </c>
      <c r="X855" s="259">
        <v>0</v>
      </c>
      <c r="Y855" s="259">
        <v>0</v>
      </c>
      <c r="Z855" s="259">
        <v>0</v>
      </c>
      <c r="AA855" s="259">
        <v>0</v>
      </c>
      <c r="AB855" s="259">
        <v>0</v>
      </c>
      <c r="AC855" s="259">
        <v>95.545644114921231</v>
      </c>
      <c r="AD855" s="259">
        <v>-95.545644114921231</v>
      </c>
      <c r="AE855" s="262">
        <v>95.545644114921231</v>
      </c>
      <c r="AF855" s="258">
        <v>955.45644114921231</v>
      </c>
      <c r="AG855" s="259">
        <v>0</v>
      </c>
      <c r="AH855" s="259">
        <v>0</v>
      </c>
      <c r="AI855" s="259">
        <v>0</v>
      </c>
      <c r="AJ855" s="259">
        <v>955.45644114921231</v>
      </c>
      <c r="AK855" s="259">
        <v>0</v>
      </c>
      <c r="AL855" s="259">
        <v>0</v>
      </c>
      <c r="AM855" s="259">
        <v>955.45644114921231</v>
      </c>
      <c r="AN855" s="259">
        <v>111.46991813407476</v>
      </c>
      <c r="AO855" s="262">
        <v>843.98652301513755</v>
      </c>
      <c r="AP855" s="247"/>
      <c r="AQ855" s="263">
        <v>118.2102792866495</v>
      </c>
      <c r="AR855" s="264">
        <v>0</v>
      </c>
      <c r="AS855" s="264">
        <v>70.098175562463496</v>
      </c>
      <c r="AT855" s="264">
        <v>0</v>
      </c>
      <c r="AU855" s="264">
        <v>0</v>
      </c>
      <c r="AV855" s="264">
        <v>0</v>
      </c>
      <c r="AW855" s="264">
        <v>0</v>
      </c>
      <c r="AX855" s="264">
        <v>0</v>
      </c>
      <c r="AY855" s="264">
        <v>0</v>
      </c>
      <c r="AZ855" s="264">
        <v>0</v>
      </c>
      <c r="BA855" s="264">
        <v>602.9816817682231</v>
      </c>
      <c r="BB855" s="265">
        <v>52.696386389361635</v>
      </c>
    </row>
    <row r="856" spans="2:54" s="213" customFormat="1" ht="12.75" x14ac:dyDescent="0.2">
      <c r="B856" s="251" t="s">
        <v>1160</v>
      </c>
      <c r="C856" s="252"/>
      <c r="D856" s="253"/>
      <c r="E856" s="254" t="s">
        <v>2242</v>
      </c>
      <c r="F856" s="252"/>
      <c r="G856" s="252"/>
      <c r="H856" s="255" t="s">
        <v>2243</v>
      </c>
      <c r="I856" s="256">
        <v>41786</v>
      </c>
      <c r="J856" s="257">
        <v>10</v>
      </c>
      <c r="K856" s="258">
        <v>2415.4309545875813</v>
      </c>
      <c r="L856" s="259">
        <v>0</v>
      </c>
      <c r="M856" s="259">
        <v>0</v>
      </c>
      <c r="N856" s="259">
        <v>0</v>
      </c>
      <c r="O856" s="259">
        <v>2415.4309545875813</v>
      </c>
      <c r="P856" s="259">
        <v>0</v>
      </c>
      <c r="Q856" s="259">
        <v>0</v>
      </c>
      <c r="R856" s="259">
        <v>2415.4309545875813</v>
      </c>
      <c r="S856" s="259">
        <v>483.08619091751632</v>
      </c>
      <c r="T856" s="260">
        <v>1932.3447636700648</v>
      </c>
      <c r="U856" s="261">
        <v>0</v>
      </c>
      <c r="V856" s="259">
        <v>0</v>
      </c>
      <c r="W856" s="259">
        <v>0</v>
      </c>
      <c r="X856" s="259">
        <v>0</v>
      </c>
      <c r="Y856" s="259">
        <v>0</v>
      </c>
      <c r="Z856" s="259">
        <v>0</v>
      </c>
      <c r="AA856" s="259">
        <v>0</v>
      </c>
      <c r="AB856" s="259">
        <v>0</v>
      </c>
      <c r="AC856" s="259">
        <v>241.54309545875813</v>
      </c>
      <c r="AD856" s="259">
        <v>-241.54309545875813</v>
      </c>
      <c r="AE856" s="262">
        <v>241.54309545875813</v>
      </c>
      <c r="AF856" s="258">
        <v>2415.4309545875813</v>
      </c>
      <c r="AG856" s="259">
        <v>0</v>
      </c>
      <c r="AH856" s="259">
        <v>0</v>
      </c>
      <c r="AI856" s="259">
        <v>0</v>
      </c>
      <c r="AJ856" s="259">
        <v>2415.4309545875813</v>
      </c>
      <c r="AK856" s="259">
        <v>0</v>
      </c>
      <c r="AL856" s="259">
        <v>0</v>
      </c>
      <c r="AM856" s="259">
        <v>2415.4309545875813</v>
      </c>
      <c r="AN856" s="259">
        <v>241.54309545875819</v>
      </c>
      <c r="AO856" s="262">
        <v>2173.887859128823</v>
      </c>
      <c r="AP856" s="247"/>
      <c r="AQ856" s="263">
        <v>0</v>
      </c>
      <c r="AR856" s="264">
        <v>0</v>
      </c>
      <c r="AS856" s="264">
        <v>0</v>
      </c>
      <c r="AT856" s="264">
        <v>0</v>
      </c>
      <c r="AU856" s="264">
        <v>0</v>
      </c>
      <c r="AV856" s="264">
        <v>0</v>
      </c>
      <c r="AW856" s="264">
        <v>0</v>
      </c>
      <c r="AX856" s="264">
        <v>0</v>
      </c>
      <c r="AY856" s="264">
        <v>0</v>
      </c>
      <c r="AZ856" s="264">
        <v>0</v>
      </c>
      <c r="BA856" s="264">
        <v>2173.8878591070843</v>
      </c>
      <c r="BB856" s="265">
        <v>0</v>
      </c>
    </row>
    <row r="857" spans="2:54" s="213" customFormat="1" ht="12.75" x14ac:dyDescent="0.2">
      <c r="B857" s="251" t="s">
        <v>1438</v>
      </c>
      <c r="C857" s="252"/>
      <c r="D857" s="253"/>
      <c r="E857" s="254" t="s">
        <v>2244</v>
      </c>
      <c r="F857" s="252"/>
      <c r="G857" s="252"/>
      <c r="H857" s="255" t="s">
        <v>2245</v>
      </c>
      <c r="I857" s="256">
        <v>41820</v>
      </c>
      <c r="J857" s="257">
        <v>16</v>
      </c>
      <c r="K857" s="258">
        <v>1855.0046339202966</v>
      </c>
      <c r="L857" s="259">
        <v>0</v>
      </c>
      <c r="M857" s="259">
        <v>0</v>
      </c>
      <c r="N857" s="259">
        <v>0</v>
      </c>
      <c r="O857" s="259">
        <v>1855.0046339202966</v>
      </c>
      <c r="P857" s="259">
        <v>0</v>
      </c>
      <c r="Q857" s="259">
        <v>0</v>
      </c>
      <c r="R857" s="259">
        <v>1855.0046339202966</v>
      </c>
      <c r="S857" s="259">
        <v>231.87557924003707</v>
      </c>
      <c r="T857" s="260">
        <v>1623.1290546802595</v>
      </c>
      <c r="U857" s="261">
        <v>0</v>
      </c>
      <c r="V857" s="259">
        <v>0</v>
      </c>
      <c r="W857" s="259">
        <v>0</v>
      </c>
      <c r="X857" s="259">
        <v>0</v>
      </c>
      <c r="Y857" s="259">
        <v>0</v>
      </c>
      <c r="Z857" s="259">
        <v>0</v>
      </c>
      <c r="AA857" s="259">
        <v>0</v>
      </c>
      <c r="AB857" s="259">
        <v>0</v>
      </c>
      <c r="AC857" s="259">
        <v>115.93778962001853</v>
      </c>
      <c r="AD857" s="259">
        <v>-115.93778962001853</v>
      </c>
      <c r="AE857" s="262">
        <v>115.93778962001853</v>
      </c>
      <c r="AF857" s="258">
        <v>1855.0046339202966</v>
      </c>
      <c r="AG857" s="259">
        <v>0</v>
      </c>
      <c r="AH857" s="259">
        <v>0</v>
      </c>
      <c r="AI857" s="259">
        <v>0</v>
      </c>
      <c r="AJ857" s="259">
        <v>1855.0046339202966</v>
      </c>
      <c r="AK857" s="259">
        <v>0</v>
      </c>
      <c r="AL857" s="259">
        <v>0</v>
      </c>
      <c r="AM857" s="259">
        <v>1855.0046339202966</v>
      </c>
      <c r="AN857" s="259">
        <v>115.93778962001853</v>
      </c>
      <c r="AO857" s="262">
        <v>1739.066844300278</v>
      </c>
      <c r="AP857" s="247"/>
      <c r="AQ857" s="263">
        <v>1739.0668442828874</v>
      </c>
      <c r="AR857" s="264">
        <v>0</v>
      </c>
      <c r="AS857" s="264">
        <v>0</v>
      </c>
      <c r="AT857" s="264">
        <v>0</v>
      </c>
      <c r="AU857" s="264">
        <v>0</v>
      </c>
      <c r="AV857" s="264">
        <v>0</v>
      </c>
      <c r="AW857" s="264">
        <v>0</v>
      </c>
      <c r="AX857" s="264">
        <v>0</v>
      </c>
      <c r="AY857" s="264">
        <v>0</v>
      </c>
      <c r="AZ857" s="264">
        <v>0</v>
      </c>
      <c r="BA857" s="264">
        <v>0</v>
      </c>
      <c r="BB857" s="265">
        <v>0</v>
      </c>
    </row>
    <row r="858" spans="2:54" s="213" customFormat="1" ht="12.75" x14ac:dyDescent="0.2">
      <c r="B858" s="251" t="s">
        <v>1865</v>
      </c>
      <c r="C858" s="252"/>
      <c r="D858" s="253"/>
      <c r="E858" s="254" t="s">
        <v>2246</v>
      </c>
      <c r="F858" s="252"/>
      <c r="G858" s="252"/>
      <c r="H858" s="255" t="s">
        <v>2247</v>
      </c>
      <c r="I858" s="256">
        <v>41955</v>
      </c>
      <c r="J858" s="257">
        <v>7</v>
      </c>
      <c r="K858" s="258">
        <v>955.74606116774794</v>
      </c>
      <c r="L858" s="259">
        <v>0</v>
      </c>
      <c r="M858" s="259">
        <v>0</v>
      </c>
      <c r="N858" s="259">
        <v>0</v>
      </c>
      <c r="O858" s="259">
        <v>955.74606116774794</v>
      </c>
      <c r="P858" s="259">
        <v>0</v>
      </c>
      <c r="Q858" s="259">
        <v>0</v>
      </c>
      <c r="R858" s="259">
        <v>955.74606116774794</v>
      </c>
      <c r="S858" s="259">
        <v>273.07030319078513</v>
      </c>
      <c r="T858" s="260">
        <v>682.67575797696281</v>
      </c>
      <c r="U858" s="261">
        <v>0</v>
      </c>
      <c r="V858" s="259">
        <v>0</v>
      </c>
      <c r="W858" s="259">
        <v>0</v>
      </c>
      <c r="X858" s="259">
        <v>0</v>
      </c>
      <c r="Y858" s="259">
        <v>0</v>
      </c>
      <c r="Z858" s="259">
        <v>0</v>
      </c>
      <c r="AA858" s="259">
        <v>0</v>
      </c>
      <c r="AB858" s="259">
        <v>0</v>
      </c>
      <c r="AC858" s="259">
        <v>136.53515159539256</v>
      </c>
      <c r="AD858" s="259">
        <v>-136.53515159539256</v>
      </c>
      <c r="AE858" s="262">
        <v>136.53515159539256</v>
      </c>
      <c r="AF858" s="258">
        <v>955.74606116774794</v>
      </c>
      <c r="AG858" s="259">
        <v>0</v>
      </c>
      <c r="AH858" s="259">
        <v>0</v>
      </c>
      <c r="AI858" s="259">
        <v>0</v>
      </c>
      <c r="AJ858" s="259">
        <v>955.74606116774794</v>
      </c>
      <c r="AK858" s="259">
        <v>0</v>
      </c>
      <c r="AL858" s="259">
        <v>0</v>
      </c>
      <c r="AM858" s="259">
        <v>955.74606116774794</v>
      </c>
      <c r="AN858" s="259">
        <v>136.53515159539256</v>
      </c>
      <c r="AO858" s="262">
        <v>819.21090957235538</v>
      </c>
      <c r="AP858" s="247"/>
      <c r="AQ858" s="263">
        <v>0</v>
      </c>
      <c r="AR858" s="264">
        <v>0</v>
      </c>
      <c r="AS858" s="264">
        <v>819.21090956416322</v>
      </c>
      <c r="AT858" s="264">
        <v>0</v>
      </c>
      <c r="AU858" s="264">
        <v>0</v>
      </c>
      <c r="AV858" s="264">
        <v>0</v>
      </c>
      <c r="AW858" s="264">
        <v>0</v>
      </c>
      <c r="AX858" s="264">
        <v>0</v>
      </c>
      <c r="AY858" s="264">
        <v>0</v>
      </c>
      <c r="AZ858" s="264">
        <v>0</v>
      </c>
      <c r="BA858" s="264">
        <v>0</v>
      </c>
      <c r="BB858" s="265">
        <v>0</v>
      </c>
    </row>
    <row r="859" spans="2:54" s="213" customFormat="1" ht="12.75" x14ac:dyDescent="0.2">
      <c r="B859" s="251" t="s">
        <v>772</v>
      </c>
      <c r="C859" s="252"/>
      <c r="D859" s="253"/>
      <c r="E859" s="254" t="s">
        <v>2248</v>
      </c>
      <c r="F859" s="252"/>
      <c r="G859" s="252"/>
      <c r="H859" s="255" t="s">
        <v>2249</v>
      </c>
      <c r="I859" s="256">
        <v>31778</v>
      </c>
      <c r="J859" s="257">
        <v>30</v>
      </c>
      <c r="K859" s="258">
        <v>1551.7840593141798</v>
      </c>
      <c r="L859" s="259">
        <v>0</v>
      </c>
      <c r="M859" s="259">
        <v>0</v>
      </c>
      <c r="N859" s="259">
        <v>0</v>
      </c>
      <c r="O859" s="259">
        <v>1551.7840593141798</v>
      </c>
      <c r="P859" s="259">
        <v>0</v>
      </c>
      <c r="Q859" s="259">
        <v>0</v>
      </c>
      <c r="R859" s="259">
        <v>1551.7840593141798</v>
      </c>
      <c r="S859" s="259">
        <v>1551.7840593141798</v>
      </c>
      <c r="T859" s="260">
        <v>0</v>
      </c>
      <c r="U859" s="261">
        <v>0</v>
      </c>
      <c r="V859" s="259">
        <v>0</v>
      </c>
      <c r="W859" s="259">
        <v>0</v>
      </c>
      <c r="X859" s="259">
        <v>0</v>
      </c>
      <c r="Y859" s="259">
        <v>0</v>
      </c>
      <c r="Z859" s="259">
        <v>0</v>
      </c>
      <c r="AA859" s="259">
        <v>0</v>
      </c>
      <c r="AB859" s="259">
        <v>0</v>
      </c>
      <c r="AC859" s="259">
        <v>0</v>
      </c>
      <c r="AD859" s="259">
        <v>0</v>
      </c>
      <c r="AE859" s="262">
        <v>0</v>
      </c>
      <c r="AF859" s="258">
        <v>1551.7840593141798</v>
      </c>
      <c r="AG859" s="259">
        <v>0</v>
      </c>
      <c r="AH859" s="259">
        <v>0</v>
      </c>
      <c r="AI859" s="259">
        <v>0</v>
      </c>
      <c r="AJ859" s="259">
        <v>1551.7840593141798</v>
      </c>
      <c r="AK859" s="259">
        <v>0</v>
      </c>
      <c r="AL859" s="259">
        <v>0</v>
      </c>
      <c r="AM859" s="259">
        <v>1551.7840593141798</v>
      </c>
      <c r="AN859" s="259">
        <v>1551.7840593141798</v>
      </c>
      <c r="AO859" s="262">
        <v>0</v>
      </c>
      <c r="AP859" s="247"/>
      <c r="AQ859" s="263">
        <v>0</v>
      </c>
      <c r="AR859" s="264">
        <v>0</v>
      </c>
      <c r="AS859" s="264">
        <v>0</v>
      </c>
      <c r="AT859" s="264">
        <v>0</v>
      </c>
      <c r="AU859" s="264">
        <v>0</v>
      </c>
      <c r="AV859" s="264">
        <v>0</v>
      </c>
      <c r="AW859" s="264">
        <v>0</v>
      </c>
      <c r="AX859" s="264">
        <v>0</v>
      </c>
      <c r="AY859" s="264">
        <v>0</v>
      </c>
      <c r="AZ859" s="264">
        <v>0</v>
      </c>
      <c r="BA859" s="264">
        <v>0</v>
      </c>
      <c r="BB859" s="265">
        <v>0</v>
      </c>
    </row>
    <row r="860" spans="2:54" s="213" customFormat="1" ht="12.75" x14ac:dyDescent="0.2">
      <c r="B860" s="251" t="s">
        <v>772</v>
      </c>
      <c r="C860" s="252"/>
      <c r="D860" s="253"/>
      <c r="E860" s="254" t="s">
        <v>2250</v>
      </c>
      <c r="F860" s="252"/>
      <c r="G860" s="252"/>
      <c r="H860" s="255" t="s">
        <v>2251</v>
      </c>
      <c r="I860" s="256">
        <v>33939</v>
      </c>
      <c r="J860" s="257">
        <v>30</v>
      </c>
      <c r="K860" s="258">
        <v>17287.042400370712</v>
      </c>
      <c r="L860" s="259">
        <v>5087.8012048192777</v>
      </c>
      <c r="M860" s="259">
        <v>0</v>
      </c>
      <c r="N860" s="259">
        <v>0</v>
      </c>
      <c r="O860" s="259">
        <v>12199.241195551434</v>
      </c>
      <c r="P860" s="259">
        <v>0</v>
      </c>
      <c r="Q860" s="259">
        <v>0</v>
      </c>
      <c r="R860" s="259">
        <v>12199.241195551434</v>
      </c>
      <c r="S860" s="259">
        <v>4085.7215160371816</v>
      </c>
      <c r="T860" s="260">
        <v>8113.5196795142529</v>
      </c>
      <c r="U860" s="261">
        <v>0</v>
      </c>
      <c r="V860" s="259">
        <v>0</v>
      </c>
      <c r="W860" s="259">
        <v>0</v>
      </c>
      <c r="X860" s="259">
        <v>0</v>
      </c>
      <c r="Y860" s="259">
        <v>0</v>
      </c>
      <c r="Z860" s="259">
        <v>0</v>
      </c>
      <c r="AA860" s="259">
        <v>0</v>
      </c>
      <c r="AB860" s="259">
        <v>0</v>
      </c>
      <c r="AC860" s="259">
        <v>576.23474667902371</v>
      </c>
      <c r="AD860" s="259">
        <v>-576.23474667902371</v>
      </c>
      <c r="AE860" s="262">
        <v>576.23474667902371</v>
      </c>
      <c r="AF860" s="258">
        <v>17287.042400370712</v>
      </c>
      <c r="AG860" s="259">
        <v>5087.8012048192777</v>
      </c>
      <c r="AH860" s="259">
        <v>0</v>
      </c>
      <c r="AI860" s="259">
        <v>0</v>
      </c>
      <c r="AJ860" s="259">
        <v>12199.241195551434</v>
      </c>
      <c r="AK860" s="259">
        <v>0</v>
      </c>
      <c r="AL860" s="259">
        <v>0</v>
      </c>
      <c r="AM860" s="259">
        <v>12199.241195551434</v>
      </c>
      <c r="AN860" s="259">
        <v>3509.4867693581577</v>
      </c>
      <c r="AO860" s="262">
        <v>8689.7544261932762</v>
      </c>
      <c r="AP860" s="247"/>
      <c r="AQ860" s="263">
        <v>0</v>
      </c>
      <c r="AR860" s="264">
        <v>0</v>
      </c>
      <c r="AS860" s="264">
        <v>8689.7544261063795</v>
      </c>
      <c r="AT860" s="264">
        <v>0</v>
      </c>
      <c r="AU860" s="264">
        <v>0</v>
      </c>
      <c r="AV860" s="264">
        <v>0</v>
      </c>
      <c r="AW860" s="264">
        <v>0</v>
      </c>
      <c r="AX860" s="264">
        <v>0</v>
      </c>
      <c r="AY860" s="264">
        <v>0</v>
      </c>
      <c r="AZ860" s="264">
        <v>0</v>
      </c>
      <c r="BA860" s="264">
        <v>0</v>
      </c>
      <c r="BB860" s="265">
        <v>0</v>
      </c>
    </row>
    <row r="861" spans="2:54" s="213" customFormat="1" ht="12.75" x14ac:dyDescent="0.2">
      <c r="B861" s="251" t="s">
        <v>772</v>
      </c>
      <c r="C861" s="252"/>
      <c r="D861" s="253"/>
      <c r="E861" s="254" t="s">
        <v>2252</v>
      </c>
      <c r="F861" s="252"/>
      <c r="G861" s="252"/>
      <c r="H861" s="255" t="s">
        <v>2253</v>
      </c>
      <c r="I861" s="256">
        <v>33939</v>
      </c>
      <c r="J861" s="257">
        <v>30</v>
      </c>
      <c r="K861" s="258">
        <v>11558.662534754403</v>
      </c>
      <c r="L861" s="259">
        <v>3343.4111445783133</v>
      </c>
      <c r="M861" s="259">
        <v>0</v>
      </c>
      <c r="N861" s="259">
        <v>0</v>
      </c>
      <c r="O861" s="259">
        <v>8215.2513901760904</v>
      </c>
      <c r="P861" s="259">
        <v>0</v>
      </c>
      <c r="Q861" s="259">
        <v>0</v>
      </c>
      <c r="R861" s="259">
        <v>8215.2513901760904</v>
      </c>
      <c r="S861" s="259">
        <v>2833.5365630685606</v>
      </c>
      <c r="T861" s="260">
        <v>5381.7148271075293</v>
      </c>
      <c r="U861" s="261">
        <v>0</v>
      </c>
      <c r="V861" s="259">
        <v>0</v>
      </c>
      <c r="W861" s="259">
        <v>0</v>
      </c>
      <c r="X861" s="259">
        <v>0</v>
      </c>
      <c r="Y861" s="259">
        <v>0</v>
      </c>
      <c r="Z861" s="259">
        <v>0</v>
      </c>
      <c r="AA861" s="259">
        <v>0</v>
      </c>
      <c r="AB861" s="259">
        <v>0</v>
      </c>
      <c r="AC861" s="259">
        <v>385.28875115848012</v>
      </c>
      <c r="AD861" s="259">
        <v>-385.28875115848012</v>
      </c>
      <c r="AE861" s="262">
        <v>385.28875115848012</v>
      </c>
      <c r="AF861" s="258">
        <v>11558.662534754403</v>
      </c>
      <c r="AG861" s="259">
        <v>3343.4111445783133</v>
      </c>
      <c r="AH861" s="259">
        <v>0</v>
      </c>
      <c r="AI861" s="259">
        <v>0</v>
      </c>
      <c r="AJ861" s="259">
        <v>8215.2513901760904</v>
      </c>
      <c r="AK861" s="259">
        <v>0</v>
      </c>
      <c r="AL861" s="259">
        <v>0</v>
      </c>
      <c r="AM861" s="259">
        <v>8215.2513901760904</v>
      </c>
      <c r="AN861" s="259">
        <v>2448.2478119100806</v>
      </c>
      <c r="AO861" s="262">
        <v>5767.0035782660098</v>
      </c>
      <c r="AP861" s="247"/>
      <c r="AQ861" s="263">
        <v>0</v>
      </c>
      <c r="AR861" s="264">
        <v>0</v>
      </c>
      <c r="AS861" s="264">
        <v>5767.0035782083396</v>
      </c>
      <c r="AT861" s="264">
        <v>0</v>
      </c>
      <c r="AU861" s="264">
        <v>0</v>
      </c>
      <c r="AV861" s="264">
        <v>0</v>
      </c>
      <c r="AW861" s="264">
        <v>0</v>
      </c>
      <c r="AX861" s="264">
        <v>0</v>
      </c>
      <c r="AY861" s="264">
        <v>0</v>
      </c>
      <c r="AZ861" s="264">
        <v>0</v>
      </c>
      <c r="BA861" s="264">
        <v>0</v>
      </c>
      <c r="BB861" s="265">
        <v>0</v>
      </c>
    </row>
    <row r="862" spans="2:54" s="213" customFormat="1" ht="12.75" x14ac:dyDescent="0.2">
      <c r="B862" s="251" t="s">
        <v>772</v>
      </c>
      <c r="C862" s="252"/>
      <c r="D862" s="253"/>
      <c r="E862" s="254" t="s">
        <v>2254</v>
      </c>
      <c r="F862" s="252"/>
      <c r="G862" s="252"/>
      <c r="H862" s="255" t="s">
        <v>2255</v>
      </c>
      <c r="I862" s="256">
        <v>33939</v>
      </c>
      <c r="J862" s="257">
        <v>30</v>
      </c>
      <c r="K862" s="258">
        <v>3353.148169601483</v>
      </c>
      <c r="L862" s="259">
        <v>1017.5596617238183</v>
      </c>
      <c r="M862" s="259">
        <v>0</v>
      </c>
      <c r="N862" s="259">
        <v>0</v>
      </c>
      <c r="O862" s="259">
        <v>2335.5885078776646</v>
      </c>
      <c r="P862" s="259">
        <v>0</v>
      </c>
      <c r="Q862" s="259">
        <v>0</v>
      </c>
      <c r="R862" s="259">
        <v>2335.5885078776646</v>
      </c>
      <c r="S862" s="259">
        <v>740.49851258832757</v>
      </c>
      <c r="T862" s="260">
        <v>1595.0899952893369</v>
      </c>
      <c r="U862" s="261">
        <v>0</v>
      </c>
      <c r="V862" s="259">
        <v>0</v>
      </c>
      <c r="W862" s="259">
        <v>0</v>
      </c>
      <c r="X862" s="259">
        <v>0</v>
      </c>
      <c r="Y862" s="259">
        <v>0</v>
      </c>
      <c r="Z862" s="259">
        <v>0</v>
      </c>
      <c r="AA862" s="259">
        <v>0</v>
      </c>
      <c r="AB862" s="259">
        <v>0</v>
      </c>
      <c r="AC862" s="259">
        <v>111.77160565338276</v>
      </c>
      <c r="AD862" s="259">
        <v>-111.77160565338276</v>
      </c>
      <c r="AE862" s="262">
        <v>111.77160565338276</v>
      </c>
      <c r="AF862" s="258">
        <v>3353.148169601483</v>
      </c>
      <c r="AG862" s="259">
        <v>1017.5596617238183</v>
      </c>
      <c r="AH862" s="259">
        <v>0</v>
      </c>
      <c r="AI862" s="259">
        <v>0</v>
      </c>
      <c r="AJ862" s="259">
        <v>2335.5885078776646</v>
      </c>
      <c r="AK862" s="259">
        <v>0</v>
      </c>
      <c r="AL862" s="259">
        <v>0</v>
      </c>
      <c r="AM862" s="259">
        <v>2335.5885078776646</v>
      </c>
      <c r="AN862" s="259">
        <v>628.72690693494485</v>
      </c>
      <c r="AO862" s="262">
        <v>1706.8616009427196</v>
      </c>
      <c r="AP862" s="247"/>
      <c r="AQ862" s="263">
        <v>0</v>
      </c>
      <c r="AR862" s="264">
        <v>0</v>
      </c>
      <c r="AS862" s="264">
        <v>1706.8616009256509</v>
      </c>
      <c r="AT862" s="264">
        <v>0</v>
      </c>
      <c r="AU862" s="264">
        <v>0</v>
      </c>
      <c r="AV862" s="264">
        <v>0</v>
      </c>
      <c r="AW862" s="264">
        <v>0</v>
      </c>
      <c r="AX862" s="264">
        <v>0</v>
      </c>
      <c r="AY862" s="264">
        <v>0</v>
      </c>
      <c r="AZ862" s="264">
        <v>0</v>
      </c>
      <c r="BA862" s="264">
        <v>0</v>
      </c>
      <c r="BB862" s="265">
        <v>0</v>
      </c>
    </row>
    <row r="863" spans="2:54" s="213" customFormat="1" ht="12.75" x14ac:dyDescent="0.2">
      <c r="B863" s="251" t="s">
        <v>772</v>
      </c>
      <c r="C863" s="252"/>
      <c r="D863" s="253"/>
      <c r="E863" s="254" t="s">
        <v>2256</v>
      </c>
      <c r="F863" s="252"/>
      <c r="G863" s="252"/>
      <c r="H863" s="255" t="s">
        <v>2257</v>
      </c>
      <c r="I863" s="256">
        <v>33939</v>
      </c>
      <c r="J863" s="257">
        <v>30</v>
      </c>
      <c r="K863" s="258">
        <v>2896.2001853568122</v>
      </c>
      <c r="L863" s="259">
        <v>0</v>
      </c>
      <c r="M863" s="259">
        <v>0</v>
      </c>
      <c r="N863" s="259">
        <v>0</v>
      </c>
      <c r="O863" s="259">
        <v>2896.2001853568122</v>
      </c>
      <c r="P863" s="259">
        <v>0</v>
      </c>
      <c r="Q863" s="259">
        <v>0</v>
      </c>
      <c r="R863" s="259">
        <v>2896.2001853568122</v>
      </c>
      <c r="S863" s="259">
        <v>2896.2001853568122</v>
      </c>
      <c r="T863" s="260">
        <v>0</v>
      </c>
      <c r="U863" s="261">
        <v>0</v>
      </c>
      <c r="V863" s="259">
        <v>0</v>
      </c>
      <c r="W863" s="259">
        <v>0</v>
      </c>
      <c r="X863" s="259">
        <v>0</v>
      </c>
      <c r="Y863" s="259">
        <v>0</v>
      </c>
      <c r="Z863" s="259">
        <v>0</v>
      </c>
      <c r="AA863" s="259">
        <v>0</v>
      </c>
      <c r="AB863" s="259">
        <v>0</v>
      </c>
      <c r="AC863" s="259">
        <v>0</v>
      </c>
      <c r="AD863" s="259">
        <v>0</v>
      </c>
      <c r="AE863" s="262">
        <v>0</v>
      </c>
      <c r="AF863" s="258">
        <v>2896.2001853568122</v>
      </c>
      <c r="AG863" s="259">
        <v>0</v>
      </c>
      <c r="AH863" s="259">
        <v>0</v>
      </c>
      <c r="AI863" s="259">
        <v>0</v>
      </c>
      <c r="AJ863" s="259">
        <v>2896.2001853568122</v>
      </c>
      <c r="AK863" s="259">
        <v>0</v>
      </c>
      <c r="AL863" s="259">
        <v>0</v>
      </c>
      <c r="AM863" s="259">
        <v>2896.2001853568122</v>
      </c>
      <c r="AN863" s="259">
        <v>2896.2001853568122</v>
      </c>
      <c r="AO863" s="262">
        <v>0</v>
      </c>
      <c r="AP863" s="247"/>
      <c r="AQ863" s="263">
        <v>0</v>
      </c>
      <c r="AR863" s="264">
        <v>0</v>
      </c>
      <c r="AS863" s="264">
        <v>0</v>
      </c>
      <c r="AT863" s="264">
        <v>0</v>
      </c>
      <c r="AU863" s="264">
        <v>0</v>
      </c>
      <c r="AV863" s="264">
        <v>0</v>
      </c>
      <c r="AW863" s="264">
        <v>0</v>
      </c>
      <c r="AX863" s="264">
        <v>0</v>
      </c>
      <c r="AY863" s="264">
        <v>0</v>
      </c>
      <c r="AZ863" s="264">
        <v>0</v>
      </c>
      <c r="BA863" s="264">
        <v>0</v>
      </c>
      <c r="BB863" s="265">
        <v>0</v>
      </c>
    </row>
    <row r="864" spans="2:54" s="213" customFormat="1" ht="12.75" x14ac:dyDescent="0.2">
      <c r="B864" s="266" t="s">
        <v>772</v>
      </c>
      <c r="C864" s="267"/>
      <c r="D864" s="268"/>
      <c r="E864" s="269" t="s">
        <v>2258</v>
      </c>
      <c r="F864" s="267"/>
      <c r="G864" s="267"/>
      <c r="H864" s="255" t="s">
        <v>2259</v>
      </c>
      <c r="I864" s="256">
        <v>33939</v>
      </c>
      <c r="J864" s="257">
        <v>30</v>
      </c>
      <c r="K864" s="258">
        <v>3591.288229842447</v>
      </c>
      <c r="L864" s="259">
        <v>0</v>
      </c>
      <c r="M864" s="259">
        <v>0</v>
      </c>
      <c r="N864" s="259">
        <v>0</v>
      </c>
      <c r="O864" s="259">
        <v>3591.288229842447</v>
      </c>
      <c r="P864" s="259">
        <v>0</v>
      </c>
      <c r="Q864" s="259">
        <v>0</v>
      </c>
      <c r="R864" s="259">
        <v>3591.288229842447</v>
      </c>
      <c r="S864" s="259">
        <v>3591.288229842447</v>
      </c>
      <c r="T864" s="260">
        <v>0</v>
      </c>
      <c r="U864" s="261">
        <v>0</v>
      </c>
      <c r="V864" s="259">
        <v>0</v>
      </c>
      <c r="W864" s="259">
        <v>0</v>
      </c>
      <c r="X864" s="259">
        <v>0</v>
      </c>
      <c r="Y864" s="259">
        <v>0</v>
      </c>
      <c r="Z864" s="259">
        <v>0</v>
      </c>
      <c r="AA864" s="259">
        <v>0</v>
      </c>
      <c r="AB864" s="259">
        <v>0</v>
      </c>
      <c r="AC864" s="259">
        <v>0</v>
      </c>
      <c r="AD864" s="259">
        <v>0</v>
      </c>
      <c r="AE864" s="262">
        <v>0</v>
      </c>
      <c r="AF864" s="258">
        <v>3591.288229842447</v>
      </c>
      <c r="AG864" s="259">
        <v>0</v>
      </c>
      <c r="AH864" s="259">
        <v>0</v>
      </c>
      <c r="AI864" s="259">
        <v>0</v>
      </c>
      <c r="AJ864" s="259">
        <v>3591.288229842447</v>
      </c>
      <c r="AK864" s="259">
        <v>0</v>
      </c>
      <c r="AL864" s="259">
        <v>0</v>
      </c>
      <c r="AM864" s="259">
        <v>3591.288229842447</v>
      </c>
      <c r="AN864" s="259">
        <v>3591.288229842447</v>
      </c>
      <c r="AO864" s="262">
        <v>0</v>
      </c>
      <c r="AP864" s="247"/>
      <c r="AQ864" s="263">
        <v>0</v>
      </c>
      <c r="AR864" s="264">
        <v>0</v>
      </c>
      <c r="AS864" s="264">
        <v>0</v>
      </c>
      <c r="AT864" s="264">
        <v>0</v>
      </c>
      <c r="AU864" s="264">
        <v>0</v>
      </c>
      <c r="AV864" s="264">
        <v>0</v>
      </c>
      <c r="AW864" s="264">
        <v>0</v>
      </c>
      <c r="AX864" s="264">
        <v>0</v>
      </c>
      <c r="AY864" s="264">
        <v>0</v>
      </c>
      <c r="AZ864" s="264">
        <v>0</v>
      </c>
      <c r="BA864" s="264">
        <v>0</v>
      </c>
      <c r="BB864" s="265">
        <v>0</v>
      </c>
    </row>
    <row r="865" spans="2:54" s="213" customFormat="1" ht="12.75" x14ac:dyDescent="0.2">
      <c r="B865" s="266" t="s">
        <v>772</v>
      </c>
      <c r="C865" s="267"/>
      <c r="D865" s="268"/>
      <c r="E865" s="269" t="s">
        <v>2260</v>
      </c>
      <c r="F865" s="267"/>
      <c r="G865" s="267"/>
      <c r="H865" s="255" t="s">
        <v>2261</v>
      </c>
      <c r="I865" s="256">
        <v>33939</v>
      </c>
      <c r="J865" s="257">
        <v>30</v>
      </c>
      <c r="K865" s="258">
        <v>4274.7914735866543</v>
      </c>
      <c r="L865" s="259">
        <v>0</v>
      </c>
      <c r="M865" s="259">
        <v>0</v>
      </c>
      <c r="N865" s="259">
        <v>0</v>
      </c>
      <c r="O865" s="259">
        <v>4274.7914735866543</v>
      </c>
      <c r="P865" s="259">
        <v>0</v>
      </c>
      <c r="Q865" s="259">
        <v>0</v>
      </c>
      <c r="R865" s="259">
        <v>4274.7914735866543</v>
      </c>
      <c r="S865" s="259">
        <v>4274.7914735866543</v>
      </c>
      <c r="T865" s="260">
        <v>0</v>
      </c>
      <c r="U865" s="261">
        <v>0</v>
      </c>
      <c r="V865" s="259">
        <v>0</v>
      </c>
      <c r="W865" s="259">
        <v>0</v>
      </c>
      <c r="X865" s="259">
        <v>0</v>
      </c>
      <c r="Y865" s="259">
        <v>0</v>
      </c>
      <c r="Z865" s="259">
        <v>0</v>
      </c>
      <c r="AA865" s="259">
        <v>0</v>
      </c>
      <c r="AB865" s="259">
        <v>0</v>
      </c>
      <c r="AC865" s="259">
        <v>0</v>
      </c>
      <c r="AD865" s="259">
        <v>0</v>
      </c>
      <c r="AE865" s="262">
        <v>0</v>
      </c>
      <c r="AF865" s="258">
        <v>4274.7914735866543</v>
      </c>
      <c r="AG865" s="259">
        <v>0</v>
      </c>
      <c r="AH865" s="259">
        <v>0</v>
      </c>
      <c r="AI865" s="259">
        <v>0</v>
      </c>
      <c r="AJ865" s="259">
        <v>4274.7914735866543</v>
      </c>
      <c r="AK865" s="259">
        <v>0</v>
      </c>
      <c r="AL865" s="259">
        <v>0</v>
      </c>
      <c r="AM865" s="259">
        <v>4274.7914735866543</v>
      </c>
      <c r="AN865" s="259">
        <v>4274.7914735866543</v>
      </c>
      <c r="AO865" s="262">
        <v>0</v>
      </c>
      <c r="AP865" s="247"/>
      <c r="AQ865" s="263">
        <v>0</v>
      </c>
      <c r="AR865" s="264">
        <v>0</v>
      </c>
      <c r="AS865" s="264">
        <v>0</v>
      </c>
      <c r="AT865" s="264">
        <v>0</v>
      </c>
      <c r="AU865" s="264">
        <v>0</v>
      </c>
      <c r="AV865" s="264">
        <v>0</v>
      </c>
      <c r="AW865" s="264">
        <v>0</v>
      </c>
      <c r="AX865" s="264">
        <v>0</v>
      </c>
      <c r="AY865" s="264">
        <v>0</v>
      </c>
      <c r="AZ865" s="264">
        <v>0</v>
      </c>
      <c r="BA865" s="264">
        <v>0</v>
      </c>
      <c r="BB865" s="265">
        <v>0</v>
      </c>
    </row>
    <row r="866" spans="2:54" s="213" customFormat="1" ht="12.75" x14ac:dyDescent="0.2">
      <c r="B866" s="266" t="s">
        <v>772</v>
      </c>
      <c r="C866" s="267"/>
      <c r="D866" s="268"/>
      <c r="E866" s="269" t="s">
        <v>2262</v>
      </c>
      <c r="F866" s="267"/>
      <c r="G866" s="267"/>
      <c r="H866" s="255" t="s">
        <v>2263</v>
      </c>
      <c r="I866" s="256">
        <v>33939</v>
      </c>
      <c r="J866" s="257">
        <v>30</v>
      </c>
      <c r="K866" s="258">
        <v>4819.2771084337355</v>
      </c>
      <c r="L866" s="259">
        <v>0</v>
      </c>
      <c r="M866" s="259">
        <v>0</v>
      </c>
      <c r="N866" s="259">
        <v>0</v>
      </c>
      <c r="O866" s="259">
        <v>4819.2771084337355</v>
      </c>
      <c r="P866" s="259">
        <v>0</v>
      </c>
      <c r="Q866" s="259">
        <v>0</v>
      </c>
      <c r="R866" s="259">
        <v>4819.2771084337355</v>
      </c>
      <c r="S866" s="259">
        <v>4819.2771084337355</v>
      </c>
      <c r="T866" s="260">
        <v>0</v>
      </c>
      <c r="U866" s="261">
        <v>0</v>
      </c>
      <c r="V866" s="259">
        <v>0</v>
      </c>
      <c r="W866" s="259">
        <v>0</v>
      </c>
      <c r="X866" s="259">
        <v>0</v>
      </c>
      <c r="Y866" s="259">
        <v>0</v>
      </c>
      <c r="Z866" s="259">
        <v>0</v>
      </c>
      <c r="AA866" s="259">
        <v>0</v>
      </c>
      <c r="AB866" s="259">
        <v>0</v>
      </c>
      <c r="AC866" s="259">
        <v>0</v>
      </c>
      <c r="AD866" s="259">
        <v>0</v>
      </c>
      <c r="AE866" s="262">
        <v>0</v>
      </c>
      <c r="AF866" s="258">
        <v>4819.2771084337355</v>
      </c>
      <c r="AG866" s="259">
        <v>0</v>
      </c>
      <c r="AH866" s="259">
        <v>0</v>
      </c>
      <c r="AI866" s="259">
        <v>0</v>
      </c>
      <c r="AJ866" s="259">
        <v>4819.2771084337355</v>
      </c>
      <c r="AK866" s="259">
        <v>0</v>
      </c>
      <c r="AL866" s="259">
        <v>0</v>
      </c>
      <c r="AM866" s="259">
        <v>4819.2771084337355</v>
      </c>
      <c r="AN866" s="259">
        <v>4819.2771084337355</v>
      </c>
      <c r="AO866" s="262">
        <v>0</v>
      </c>
      <c r="AP866" s="247"/>
      <c r="AQ866" s="263">
        <v>0</v>
      </c>
      <c r="AR866" s="264">
        <v>0</v>
      </c>
      <c r="AS866" s="264">
        <v>0</v>
      </c>
      <c r="AT866" s="264">
        <v>0</v>
      </c>
      <c r="AU866" s="264">
        <v>0</v>
      </c>
      <c r="AV866" s="264">
        <v>0</v>
      </c>
      <c r="AW866" s="264">
        <v>0</v>
      </c>
      <c r="AX866" s="264">
        <v>0</v>
      </c>
      <c r="AY866" s="264">
        <v>0</v>
      </c>
      <c r="AZ866" s="264">
        <v>0</v>
      </c>
      <c r="BA866" s="264">
        <v>0</v>
      </c>
      <c r="BB866" s="265">
        <v>0</v>
      </c>
    </row>
    <row r="867" spans="2:54" s="213" customFormat="1" ht="12.75" x14ac:dyDescent="0.2">
      <c r="B867" s="266" t="s">
        <v>772</v>
      </c>
      <c r="C867" s="267"/>
      <c r="D867" s="268"/>
      <c r="E867" s="269" t="s">
        <v>2264</v>
      </c>
      <c r="F867" s="267"/>
      <c r="G867" s="267"/>
      <c r="H867" s="255" t="s">
        <v>2265</v>
      </c>
      <c r="I867" s="256">
        <v>33939</v>
      </c>
      <c r="J867" s="257">
        <v>30</v>
      </c>
      <c r="K867" s="258">
        <v>613.99443929564416</v>
      </c>
      <c r="L867" s="259">
        <v>0</v>
      </c>
      <c r="M867" s="259">
        <v>0</v>
      </c>
      <c r="N867" s="259">
        <v>0</v>
      </c>
      <c r="O867" s="259">
        <v>613.99443929564416</v>
      </c>
      <c r="P867" s="259">
        <v>0</v>
      </c>
      <c r="Q867" s="259">
        <v>0</v>
      </c>
      <c r="R867" s="259">
        <v>613.99443929564416</v>
      </c>
      <c r="S867" s="259">
        <v>613.99443929564416</v>
      </c>
      <c r="T867" s="260">
        <v>0</v>
      </c>
      <c r="U867" s="261">
        <v>0</v>
      </c>
      <c r="V867" s="259">
        <v>0</v>
      </c>
      <c r="W867" s="259">
        <v>0</v>
      </c>
      <c r="X867" s="259">
        <v>0</v>
      </c>
      <c r="Y867" s="259">
        <v>0</v>
      </c>
      <c r="Z867" s="259">
        <v>0</v>
      </c>
      <c r="AA867" s="259">
        <v>0</v>
      </c>
      <c r="AB867" s="259">
        <v>0</v>
      </c>
      <c r="AC867" s="259">
        <v>0</v>
      </c>
      <c r="AD867" s="259">
        <v>0</v>
      </c>
      <c r="AE867" s="262">
        <v>0</v>
      </c>
      <c r="AF867" s="258">
        <v>613.99443929564416</v>
      </c>
      <c r="AG867" s="259">
        <v>0</v>
      </c>
      <c r="AH867" s="259">
        <v>0</v>
      </c>
      <c r="AI867" s="259">
        <v>0</v>
      </c>
      <c r="AJ867" s="259">
        <v>613.99443929564416</v>
      </c>
      <c r="AK867" s="259">
        <v>0</v>
      </c>
      <c r="AL867" s="259">
        <v>0</v>
      </c>
      <c r="AM867" s="259">
        <v>613.99443929564416</v>
      </c>
      <c r="AN867" s="259">
        <v>613.99443929564416</v>
      </c>
      <c r="AO867" s="262">
        <v>0</v>
      </c>
      <c r="AP867" s="247"/>
      <c r="AQ867" s="263">
        <v>0</v>
      </c>
      <c r="AR867" s="264">
        <v>0</v>
      </c>
      <c r="AS867" s="264">
        <v>0</v>
      </c>
      <c r="AT867" s="264">
        <v>0</v>
      </c>
      <c r="AU867" s="264">
        <v>0</v>
      </c>
      <c r="AV867" s="264">
        <v>0</v>
      </c>
      <c r="AW867" s="264">
        <v>0</v>
      </c>
      <c r="AX867" s="264">
        <v>0</v>
      </c>
      <c r="AY867" s="264">
        <v>0</v>
      </c>
      <c r="AZ867" s="264">
        <v>0</v>
      </c>
      <c r="BA867" s="264">
        <v>0</v>
      </c>
      <c r="BB867" s="265">
        <v>0</v>
      </c>
    </row>
    <row r="868" spans="2:54" s="213" customFormat="1" ht="12.75" x14ac:dyDescent="0.2">
      <c r="B868" s="266" t="s">
        <v>772</v>
      </c>
      <c r="C868" s="267"/>
      <c r="D868" s="268"/>
      <c r="E868" s="269" t="s">
        <v>2266</v>
      </c>
      <c r="F868" s="267"/>
      <c r="G868" s="267"/>
      <c r="H868" s="255" t="s">
        <v>2267</v>
      </c>
      <c r="I868" s="256">
        <v>33939</v>
      </c>
      <c r="J868" s="257">
        <v>30</v>
      </c>
      <c r="K868" s="258">
        <v>12070.45875810936</v>
      </c>
      <c r="L868" s="259">
        <v>3997.5556070435591</v>
      </c>
      <c r="M868" s="259">
        <v>0</v>
      </c>
      <c r="N868" s="259">
        <v>0</v>
      </c>
      <c r="O868" s="259">
        <v>8072.9031510658006</v>
      </c>
      <c r="P868" s="259">
        <v>0</v>
      </c>
      <c r="Q868" s="259">
        <v>0</v>
      </c>
      <c r="R868" s="259">
        <v>8072.9031510658006</v>
      </c>
      <c r="S868" s="259">
        <v>2142.1735132913927</v>
      </c>
      <c r="T868" s="260">
        <v>5930.7296377744078</v>
      </c>
      <c r="U868" s="261">
        <v>0</v>
      </c>
      <c r="V868" s="259">
        <v>0</v>
      </c>
      <c r="W868" s="259">
        <v>0</v>
      </c>
      <c r="X868" s="259">
        <v>0</v>
      </c>
      <c r="Y868" s="259">
        <v>0</v>
      </c>
      <c r="Z868" s="259">
        <v>0</v>
      </c>
      <c r="AA868" s="259">
        <v>0</v>
      </c>
      <c r="AB868" s="259">
        <v>0</v>
      </c>
      <c r="AC868" s="259">
        <v>402.34862527031203</v>
      </c>
      <c r="AD868" s="259">
        <v>-402.34862527031203</v>
      </c>
      <c r="AE868" s="262">
        <v>402.34862527031203</v>
      </c>
      <c r="AF868" s="258">
        <v>12070.45875810936</v>
      </c>
      <c r="AG868" s="259">
        <v>3997.5556070435591</v>
      </c>
      <c r="AH868" s="259">
        <v>0</v>
      </c>
      <c r="AI868" s="259">
        <v>0</v>
      </c>
      <c r="AJ868" s="259">
        <v>8072.9031510658006</v>
      </c>
      <c r="AK868" s="259">
        <v>0</v>
      </c>
      <c r="AL868" s="259">
        <v>0</v>
      </c>
      <c r="AM868" s="259">
        <v>8072.9031510658006</v>
      </c>
      <c r="AN868" s="259">
        <v>1739.8248880210808</v>
      </c>
      <c r="AO868" s="262">
        <v>6333.0782630447193</v>
      </c>
      <c r="AP868" s="247"/>
      <c r="AQ868" s="263">
        <v>0</v>
      </c>
      <c r="AR868" s="264">
        <v>0</v>
      </c>
      <c r="AS868" s="264">
        <v>6333.0782629813884</v>
      </c>
      <c r="AT868" s="264">
        <v>0</v>
      </c>
      <c r="AU868" s="264">
        <v>0</v>
      </c>
      <c r="AV868" s="264">
        <v>0</v>
      </c>
      <c r="AW868" s="264">
        <v>0</v>
      </c>
      <c r="AX868" s="264">
        <v>0</v>
      </c>
      <c r="AY868" s="264">
        <v>0</v>
      </c>
      <c r="AZ868" s="264">
        <v>0</v>
      </c>
      <c r="BA868" s="264">
        <v>0</v>
      </c>
      <c r="BB868" s="265">
        <v>0</v>
      </c>
    </row>
    <row r="869" spans="2:54" s="213" customFormat="1" ht="12.75" x14ac:dyDescent="0.2">
      <c r="B869" s="266" t="s">
        <v>772</v>
      </c>
      <c r="C869" s="267"/>
      <c r="D869" s="268"/>
      <c r="E869" s="269" t="s">
        <v>2268</v>
      </c>
      <c r="F869" s="267"/>
      <c r="G869" s="267"/>
      <c r="H869" s="255" t="s">
        <v>2269</v>
      </c>
      <c r="I869" s="256">
        <v>33939</v>
      </c>
      <c r="J869" s="257">
        <v>30</v>
      </c>
      <c r="K869" s="258">
        <v>10759.991890639481</v>
      </c>
      <c r="L869" s="259">
        <v>3561.4602641334573</v>
      </c>
      <c r="M869" s="259">
        <v>0</v>
      </c>
      <c r="N869" s="259">
        <v>0</v>
      </c>
      <c r="O869" s="259">
        <v>7198.5316265060246</v>
      </c>
      <c r="P869" s="259">
        <v>0</v>
      </c>
      <c r="Q869" s="259">
        <v>0</v>
      </c>
      <c r="R869" s="259">
        <v>7198.5316265060246</v>
      </c>
      <c r="S869" s="259">
        <v>1912.6707443459518</v>
      </c>
      <c r="T869" s="260">
        <v>5285.8608821600728</v>
      </c>
      <c r="U869" s="261">
        <v>0</v>
      </c>
      <c r="V869" s="259">
        <v>0</v>
      </c>
      <c r="W869" s="259">
        <v>0</v>
      </c>
      <c r="X869" s="259">
        <v>0</v>
      </c>
      <c r="Y869" s="259">
        <v>0</v>
      </c>
      <c r="Z869" s="259">
        <v>0</v>
      </c>
      <c r="AA869" s="259">
        <v>0</v>
      </c>
      <c r="AB869" s="259">
        <v>0</v>
      </c>
      <c r="AC869" s="259">
        <v>358.66639635464941</v>
      </c>
      <c r="AD869" s="259">
        <v>-358.66639635464941</v>
      </c>
      <c r="AE869" s="262">
        <v>358.66639635464941</v>
      </c>
      <c r="AF869" s="258">
        <v>10759.991890639481</v>
      </c>
      <c r="AG869" s="259">
        <v>3561.4602641334573</v>
      </c>
      <c r="AH869" s="259">
        <v>0</v>
      </c>
      <c r="AI869" s="259">
        <v>0</v>
      </c>
      <c r="AJ869" s="259">
        <v>7198.5316265060246</v>
      </c>
      <c r="AK869" s="259">
        <v>0</v>
      </c>
      <c r="AL869" s="259">
        <v>0</v>
      </c>
      <c r="AM869" s="259">
        <v>7198.5316265060246</v>
      </c>
      <c r="AN869" s="259">
        <v>1554.0043479913024</v>
      </c>
      <c r="AO869" s="262">
        <v>5644.5272785147226</v>
      </c>
      <c r="AP869" s="247"/>
      <c r="AQ869" s="263">
        <v>0</v>
      </c>
      <c r="AR869" s="264">
        <v>0</v>
      </c>
      <c r="AS869" s="264">
        <v>5644.5272784582776</v>
      </c>
      <c r="AT869" s="264">
        <v>0</v>
      </c>
      <c r="AU869" s="264">
        <v>0</v>
      </c>
      <c r="AV869" s="264">
        <v>0</v>
      </c>
      <c r="AW869" s="264">
        <v>0</v>
      </c>
      <c r="AX869" s="264">
        <v>0</v>
      </c>
      <c r="AY869" s="264">
        <v>0</v>
      </c>
      <c r="AZ869" s="264">
        <v>0</v>
      </c>
      <c r="BA869" s="264">
        <v>0</v>
      </c>
      <c r="BB869" s="265">
        <v>0</v>
      </c>
    </row>
    <row r="870" spans="2:54" s="213" customFormat="1" ht="12.75" x14ac:dyDescent="0.2">
      <c r="B870" s="266" t="s">
        <v>772</v>
      </c>
      <c r="C870" s="267"/>
      <c r="D870" s="268"/>
      <c r="E870" s="269" t="s">
        <v>2270</v>
      </c>
      <c r="F870" s="267"/>
      <c r="G870" s="267"/>
      <c r="H870" s="255" t="s">
        <v>2271</v>
      </c>
      <c r="I870" s="256">
        <v>33939</v>
      </c>
      <c r="J870" s="257">
        <v>30</v>
      </c>
      <c r="K870" s="258">
        <v>2461.7701575532901</v>
      </c>
      <c r="L870" s="259">
        <v>0</v>
      </c>
      <c r="M870" s="259">
        <v>0</v>
      </c>
      <c r="N870" s="259">
        <v>0</v>
      </c>
      <c r="O870" s="259">
        <v>2461.7701575532901</v>
      </c>
      <c r="P870" s="259">
        <v>0</v>
      </c>
      <c r="Q870" s="259">
        <v>0</v>
      </c>
      <c r="R870" s="259">
        <v>2461.7701575532901</v>
      </c>
      <c r="S870" s="259">
        <v>2461.7701575532901</v>
      </c>
      <c r="T870" s="260">
        <v>0</v>
      </c>
      <c r="U870" s="261">
        <v>0</v>
      </c>
      <c r="V870" s="259">
        <v>0</v>
      </c>
      <c r="W870" s="259">
        <v>0</v>
      </c>
      <c r="X870" s="259">
        <v>0</v>
      </c>
      <c r="Y870" s="259">
        <v>0</v>
      </c>
      <c r="Z870" s="259">
        <v>0</v>
      </c>
      <c r="AA870" s="259">
        <v>0</v>
      </c>
      <c r="AB870" s="259">
        <v>0</v>
      </c>
      <c r="AC870" s="259">
        <v>0</v>
      </c>
      <c r="AD870" s="259">
        <v>0</v>
      </c>
      <c r="AE870" s="262">
        <v>0</v>
      </c>
      <c r="AF870" s="258">
        <v>2461.7701575532901</v>
      </c>
      <c r="AG870" s="259">
        <v>0</v>
      </c>
      <c r="AH870" s="259">
        <v>0</v>
      </c>
      <c r="AI870" s="259">
        <v>0</v>
      </c>
      <c r="AJ870" s="259">
        <v>2461.7701575532901</v>
      </c>
      <c r="AK870" s="259">
        <v>0</v>
      </c>
      <c r="AL870" s="259">
        <v>0</v>
      </c>
      <c r="AM870" s="259">
        <v>2461.7701575532901</v>
      </c>
      <c r="AN870" s="259">
        <v>2461.7701575532901</v>
      </c>
      <c r="AO870" s="262">
        <v>0</v>
      </c>
      <c r="AP870" s="247"/>
      <c r="AQ870" s="263">
        <v>0</v>
      </c>
      <c r="AR870" s="264">
        <v>0</v>
      </c>
      <c r="AS870" s="264">
        <v>0</v>
      </c>
      <c r="AT870" s="264">
        <v>0</v>
      </c>
      <c r="AU870" s="264">
        <v>0</v>
      </c>
      <c r="AV870" s="264">
        <v>0</v>
      </c>
      <c r="AW870" s="264">
        <v>0</v>
      </c>
      <c r="AX870" s="264">
        <v>0</v>
      </c>
      <c r="AY870" s="264">
        <v>0</v>
      </c>
      <c r="AZ870" s="264">
        <v>0</v>
      </c>
      <c r="BA870" s="264">
        <v>0</v>
      </c>
      <c r="BB870" s="265">
        <v>0</v>
      </c>
    </row>
    <row r="871" spans="2:54" s="213" customFormat="1" ht="12.75" x14ac:dyDescent="0.2">
      <c r="B871" s="266" t="s">
        <v>772</v>
      </c>
      <c r="C871" s="267"/>
      <c r="D871" s="268"/>
      <c r="E871" s="269" t="s">
        <v>2272</v>
      </c>
      <c r="F871" s="267"/>
      <c r="G871" s="267"/>
      <c r="H871" s="255" t="s">
        <v>2273</v>
      </c>
      <c r="I871" s="256">
        <v>33939</v>
      </c>
      <c r="J871" s="257">
        <v>30</v>
      </c>
      <c r="K871" s="258">
        <v>5549.1195551436522</v>
      </c>
      <c r="L871" s="259">
        <v>0</v>
      </c>
      <c r="M871" s="259">
        <v>0</v>
      </c>
      <c r="N871" s="259">
        <v>0</v>
      </c>
      <c r="O871" s="259">
        <v>5549.1195551436522</v>
      </c>
      <c r="P871" s="259">
        <v>0</v>
      </c>
      <c r="Q871" s="259">
        <v>0</v>
      </c>
      <c r="R871" s="259">
        <v>5549.1195551436522</v>
      </c>
      <c r="S871" s="259">
        <v>5549.1195551436522</v>
      </c>
      <c r="T871" s="260">
        <v>0</v>
      </c>
      <c r="U871" s="261">
        <v>0</v>
      </c>
      <c r="V871" s="259">
        <v>0</v>
      </c>
      <c r="W871" s="259">
        <v>0</v>
      </c>
      <c r="X871" s="259">
        <v>0</v>
      </c>
      <c r="Y871" s="259">
        <v>0</v>
      </c>
      <c r="Z871" s="259">
        <v>0</v>
      </c>
      <c r="AA871" s="259">
        <v>0</v>
      </c>
      <c r="AB871" s="259">
        <v>0</v>
      </c>
      <c r="AC871" s="259">
        <v>0</v>
      </c>
      <c r="AD871" s="259">
        <v>0</v>
      </c>
      <c r="AE871" s="262">
        <v>0</v>
      </c>
      <c r="AF871" s="258">
        <v>5549.1195551436522</v>
      </c>
      <c r="AG871" s="259">
        <v>0</v>
      </c>
      <c r="AH871" s="259">
        <v>0</v>
      </c>
      <c r="AI871" s="259">
        <v>0</v>
      </c>
      <c r="AJ871" s="259">
        <v>5549.1195551436522</v>
      </c>
      <c r="AK871" s="259">
        <v>0</v>
      </c>
      <c r="AL871" s="259">
        <v>0</v>
      </c>
      <c r="AM871" s="259">
        <v>5549.1195551436522</v>
      </c>
      <c r="AN871" s="259">
        <v>5549.1195551436522</v>
      </c>
      <c r="AO871" s="262">
        <v>0</v>
      </c>
      <c r="AP871" s="247"/>
      <c r="AQ871" s="263">
        <v>0</v>
      </c>
      <c r="AR871" s="264">
        <v>0</v>
      </c>
      <c r="AS871" s="264">
        <v>0</v>
      </c>
      <c r="AT871" s="264">
        <v>0</v>
      </c>
      <c r="AU871" s="264">
        <v>0</v>
      </c>
      <c r="AV871" s="264">
        <v>0</v>
      </c>
      <c r="AW871" s="264">
        <v>0</v>
      </c>
      <c r="AX871" s="264">
        <v>0</v>
      </c>
      <c r="AY871" s="264">
        <v>0</v>
      </c>
      <c r="AZ871" s="264">
        <v>0</v>
      </c>
      <c r="BA871" s="264">
        <v>0</v>
      </c>
      <c r="BB871" s="265">
        <v>0</v>
      </c>
    </row>
    <row r="872" spans="2:54" s="213" customFormat="1" ht="12.75" x14ac:dyDescent="0.2">
      <c r="B872" s="266" t="s">
        <v>772</v>
      </c>
      <c r="C872" s="267"/>
      <c r="D872" s="268"/>
      <c r="E872" s="269" t="s">
        <v>2274</v>
      </c>
      <c r="F872" s="267"/>
      <c r="G872" s="267"/>
      <c r="H872" s="255" t="s">
        <v>2275</v>
      </c>
      <c r="I872" s="256">
        <v>33939</v>
      </c>
      <c r="J872" s="257">
        <v>30</v>
      </c>
      <c r="K872" s="258">
        <v>561.86283595922157</v>
      </c>
      <c r="L872" s="259">
        <v>0</v>
      </c>
      <c r="M872" s="259">
        <v>0</v>
      </c>
      <c r="N872" s="259">
        <v>0</v>
      </c>
      <c r="O872" s="259">
        <v>561.86283595922157</v>
      </c>
      <c r="P872" s="259">
        <v>0</v>
      </c>
      <c r="Q872" s="259">
        <v>0</v>
      </c>
      <c r="R872" s="259">
        <v>561.86283595922157</v>
      </c>
      <c r="S872" s="259">
        <v>561.86283595922157</v>
      </c>
      <c r="T872" s="260">
        <v>0</v>
      </c>
      <c r="U872" s="261">
        <v>0</v>
      </c>
      <c r="V872" s="259">
        <v>0</v>
      </c>
      <c r="W872" s="259">
        <v>0</v>
      </c>
      <c r="X872" s="259">
        <v>0</v>
      </c>
      <c r="Y872" s="259">
        <v>0</v>
      </c>
      <c r="Z872" s="259">
        <v>0</v>
      </c>
      <c r="AA872" s="259">
        <v>0</v>
      </c>
      <c r="AB872" s="259">
        <v>0</v>
      </c>
      <c r="AC872" s="259">
        <v>0</v>
      </c>
      <c r="AD872" s="259">
        <v>0</v>
      </c>
      <c r="AE872" s="262">
        <v>0</v>
      </c>
      <c r="AF872" s="258">
        <v>561.86283595922157</v>
      </c>
      <c r="AG872" s="259">
        <v>0</v>
      </c>
      <c r="AH872" s="259">
        <v>0</v>
      </c>
      <c r="AI872" s="259">
        <v>0</v>
      </c>
      <c r="AJ872" s="259">
        <v>561.86283595922157</v>
      </c>
      <c r="AK872" s="259">
        <v>0</v>
      </c>
      <c r="AL872" s="259">
        <v>0</v>
      </c>
      <c r="AM872" s="259">
        <v>561.86283595922157</v>
      </c>
      <c r="AN872" s="259">
        <v>561.86283595922157</v>
      </c>
      <c r="AO872" s="262">
        <v>0</v>
      </c>
      <c r="AP872" s="247"/>
      <c r="AQ872" s="263">
        <v>0</v>
      </c>
      <c r="AR872" s="264">
        <v>0</v>
      </c>
      <c r="AS872" s="264">
        <v>0</v>
      </c>
      <c r="AT872" s="264">
        <v>0</v>
      </c>
      <c r="AU872" s="264">
        <v>0</v>
      </c>
      <c r="AV872" s="264">
        <v>0</v>
      </c>
      <c r="AW872" s="264">
        <v>0</v>
      </c>
      <c r="AX872" s="264">
        <v>0</v>
      </c>
      <c r="AY872" s="264">
        <v>0</v>
      </c>
      <c r="AZ872" s="264">
        <v>0</v>
      </c>
      <c r="BA872" s="264">
        <v>0</v>
      </c>
      <c r="BB872" s="265">
        <v>0</v>
      </c>
    </row>
    <row r="873" spans="2:54" s="213" customFormat="1" ht="12.75" x14ac:dyDescent="0.2">
      <c r="B873" s="266" t="s">
        <v>772</v>
      </c>
      <c r="C873" s="267"/>
      <c r="D873" s="268"/>
      <c r="E873" s="269" t="s">
        <v>2276</v>
      </c>
      <c r="F873" s="267"/>
      <c r="G873" s="267"/>
      <c r="H873" s="255" t="s">
        <v>2277</v>
      </c>
      <c r="I873" s="256">
        <v>33939</v>
      </c>
      <c r="J873" s="257">
        <v>30</v>
      </c>
      <c r="K873" s="258">
        <v>4283.4800741427252</v>
      </c>
      <c r="L873" s="259">
        <v>0</v>
      </c>
      <c r="M873" s="259">
        <v>0</v>
      </c>
      <c r="N873" s="259">
        <v>0</v>
      </c>
      <c r="O873" s="259">
        <v>4283.4800741427252</v>
      </c>
      <c r="P873" s="259">
        <v>0</v>
      </c>
      <c r="Q873" s="259">
        <v>0</v>
      </c>
      <c r="R873" s="259">
        <v>4283.4800741427252</v>
      </c>
      <c r="S873" s="259">
        <v>4283.4800741427252</v>
      </c>
      <c r="T873" s="260">
        <v>0</v>
      </c>
      <c r="U873" s="261">
        <v>0</v>
      </c>
      <c r="V873" s="259">
        <v>0</v>
      </c>
      <c r="W873" s="259">
        <v>0</v>
      </c>
      <c r="X873" s="259">
        <v>0</v>
      </c>
      <c r="Y873" s="259">
        <v>0</v>
      </c>
      <c r="Z873" s="259">
        <v>0</v>
      </c>
      <c r="AA873" s="259">
        <v>0</v>
      </c>
      <c r="AB873" s="259">
        <v>0</v>
      </c>
      <c r="AC873" s="259">
        <v>0</v>
      </c>
      <c r="AD873" s="259">
        <v>0</v>
      </c>
      <c r="AE873" s="262">
        <v>0</v>
      </c>
      <c r="AF873" s="258">
        <v>4283.4800741427252</v>
      </c>
      <c r="AG873" s="259">
        <v>0</v>
      </c>
      <c r="AH873" s="259">
        <v>0</v>
      </c>
      <c r="AI873" s="259">
        <v>0</v>
      </c>
      <c r="AJ873" s="259">
        <v>4283.4800741427252</v>
      </c>
      <c r="AK873" s="259">
        <v>0</v>
      </c>
      <c r="AL873" s="259">
        <v>0</v>
      </c>
      <c r="AM873" s="259">
        <v>4283.4800741427252</v>
      </c>
      <c r="AN873" s="259">
        <v>4283.4800741427252</v>
      </c>
      <c r="AO873" s="262">
        <v>0</v>
      </c>
      <c r="AP873" s="247"/>
      <c r="AQ873" s="263">
        <v>0</v>
      </c>
      <c r="AR873" s="264">
        <v>0</v>
      </c>
      <c r="AS873" s="264">
        <v>0</v>
      </c>
      <c r="AT873" s="264">
        <v>0</v>
      </c>
      <c r="AU873" s="264">
        <v>0</v>
      </c>
      <c r="AV873" s="264">
        <v>0</v>
      </c>
      <c r="AW873" s="264">
        <v>0</v>
      </c>
      <c r="AX873" s="264">
        <v>0</v>
      </c>
      <c r="AY873" s="264">
        <v>0</v>
      </c>
      <c r="AZ873" s="264">
        <v>0</v>
      </c>
      <c r="BA873" s="264">
        <v>0</v>
      </c>
      <c r="BB873" s="265">
        <v>0</v>
      </c>
    </row>
    <row r="874" spans="2:54" s="213" customFormat="1" ht="12.75" x14ac:dyDescent="0.2">
      <c r="B874" s="266" t="s">
        <v>772</v>
      </c>
      <c r="C874" s="267"/>
      <c r="D874" s="268"/>
      <c r="E874" s="269" t="s">
        <v>2278</v>
      </c>
      <c r="F874" s="267"/>
      <c r="G874" s="267"/>
      <c r="H874" s="255" t="s">
        <v>2279</v>
      </c>
      <c r="I874" s="256">
        <v>33939</v>
      </c>
      <c r="J874" s="257">
        <v>30</v>
      </c>
      <c r="K874" s="258">
        <v>1094.763670064875</v>
      </c>
      <c r="L874" s="259">
        <v>0</v>
      </c>
      <c r="M874" s="259">
        <v>0</v>
      </c>
      <c r="N874" s="259">
        <v>0</v>
      </c>
      <c r="O874" s="259">
        <v>1094.763670064875</v>
      </c>
      <c r="P874" s="259">
        <v>0</v>
      </c>
      <c r="Q874" s="259">
        <v>0</v>
      </c>
      <c r="R874" s="259">
        <v>1094.763670064875</v>
      </c>
      <c r="S874" s="259">
        <v>1094.763670064875</v>
      </c>
      <c r="T874" s="260">
        <v>0</v>
      </c>
      <c r="U874" s="261">
        <v>0</v>
      </c>
      <c r="V874" s="259">
        <v>0</v>
      </c>
      <c r="W874" s="259">
        <v>0</v>
      </c>
      <c r="X874" s="259">
        <v>0</v>
      </c>
      <c r="Y874" s="259">
        <v>0</v>
      </c>
      <c r="Z874" s="259">
        <v>0</v>
      </c>
      <c r="AA874" s="259">
        <v>0</v>
      </c>
      <c r="AB874" s="259">
        <v>0</v>
      </c>
      <c r="AC874" s="259">
        <v>0</v>
      </c>
      <c r="AD874" s="259">
        <v>0</v>
      </c>
      <c r="AE874" s="262">
        <v>0</v>
      </c>
      <c r="AF874" s="258">
        <v>1094.763670064875</v>
      </c>
      <c r="AG874" s="259">
        <v>0</v>
      </c>
      <c r="AH874" s="259">
        <v>0</v>
      </c>
      <c r="AI874" s="259">
        <v>0</v>
      </c>
      <c r="AJ874" s="259">
        <v>1094.763670064875</v>
      </c>
      <c r="AK874" s="259">
        <v>0</v>
      </c>
      <c r="AL874" s="259">
        <v>0</v>
      </c>
      <c r="AM874" s="259">
        <v>1094.763670064875</v>
      </c>
      <c r="AN874" s="259">
        <v>1094.763670064875</v>
      </c>
      <c r="AO874" s="262">
        <v>0</v>
      </c>
      <c r="AP874" s="247"/>
      <c r="AQ874" s="263">
        <v>0</v>
      </c>
      <c r="AR874" s="264">
        <v>0</v>
      </c>
      <c r="AS874" s="264">
        <v>0</v>
      </c>
      <c r="AT874" s="264">
        <v>0</v>
      </c>
      <c r="AU874" s="264">
        <v>0</v>
      </c>
      <c r="AV874" s="264">
        <v>0</v>
      </c>
      <c r="AW874" s="264">
        <v>0</v>
      </c>
      <c r="AX874" s="264">
        <v>0</v>
      </c>
      <c r="AY874" s="264">
        <v>0</v>
      </c>
      <c r="AZ874" s="264">
        <v>0</v>
      </c>
      <c r="BA874" s="264">
        <v>0</v>
      </c>
      <c r="BB874" s="265">
        <v>0</v>
      </c>
    </row>
    <row r="875" spans="2:54" s="213" customFormat="1" ht="12.75" x14ac:dyDescent="0.2">
      <c r="B875" s="266" t="s">
        <v>772</v>
      </c>
      <c r="C875" s="267"/>
      <c r="D875" s="268"/>
      <c r="E875" s="269" t="s">
        <v>2280</v>
      </c>
      <c r="F875" s="267"/>
      <c r="G875" s="267"/>
      <c r="H875" s="255" t="s">
        <v>2281</v>
      </c>
      <c r="I875" s="256">
        <v>33939</v>
      </c>
      <c r="J875" s="257">
        <v>30</v>
      </c>
      <c r="K875" s="258">
        <v>6748.1464318813723</v>
      </c>
      <c r="L875" s="259">
        <v>0</v>
      </c>
      <c r="M875" s="259">
        <v>0</v>
      </c>
      <c r="N875" s="259">
        <v>0</v>
      </c>
      <c r="O875" s="259">
        <v>6748.1464318813723</v>
      </c>
      <c r="P875" s="259">
        <v>0</v>
      </c>
      <c r="Q875" s="259">
        <v>0</v>
      </c>
      <c r="R875" s="259">
        <v>6748.1464318813723</v>
      </c>
      <c r="S875" s="259">
        <v>6748.1464318813723</v>
      </c>
      <c r="T875" s="260">
        <v>0</v>
      </c>
      <c r="U875" s="261">
        <v>0</v>
      </c>
      <c r="V875" s="259">
        <v>0</v>
      </c>
      <c r="W875" s="259">
        <v>0</v>
      </c>
      <c r="X875" s="259">
        <v>0</v>
      </c>
      <c r="Y875" s="259">
        <v>0</v>
      </c>
      <c r="Z875" s="259">
        <v>0</v>
      </c>
      <c r="AA875" s="259">
        <v>0</v>
      </c>
      <c r="AB875" s="259">
        <v>0</v>
      </c>
      <c r="AC875" s="259">
        <v>0</v>
      </c>
      <c r="AD875" s="259">
        <v>0</v>
      </c>
      <c r="AE875" s="262">
        <v>0</v>
      </c>
      <c r="AF875" s="258">
        <v>6748.1464318813723</v>
      </c>
      <c r="AG875" s="259">
        <v>0</v>
      </c>
      <c r="AH875" s="259">
        <v>0</v>
      </c>
      <c r="AI875" s="259">
        <v>0</v>
      </c>
      <c r="AJ875" s="259">
        <v>6748.1464318813723</v>
      </c>
      <c r="AK875" s="259">
        <v>0</v>
      </c>
      <c r="AL875" s="259">
        <v>0</v>
      </c>
      <c r="AM875" s="259">
        <v>6748.1464318813723</v>
      </c>
      <c r="AN875" s="259">
        <v>6748.1464318813723</v>
      </c>
      <c r="AO875" s="262">
        <v>0</v>
      </c>
      <c r="AP875" s="247"/>
      <c r="AQ875" s="263">
        <v>0</v>
      </c>
      <c r="AR875" s="264">
        <v>0</v>
      </c>
      <c r="AS875" s="264">
        <v>0</v>
      </c>
      <c r="AT875" s="264">
        <v>0</v>
      </c>
      <c r="AU875" s="264">
        <v>0</v>
      </c>
      <c r="AV875" s="264">
        <v>0</v>
      </c>
      <c r="AW875" s="264">
        <v>0</v>
      </c>
      <c r="AX875" s="264">
        <v>0</v>
      </c>
      <c r="AY875" s="264">
        <v>0</v>
      </c>
      <c r="AZ875" s="264">
        <v>0</v>
      </c>
      <c r="BA875" s="264">
        <v>0</v>
      </c>
      <c r="BB875" s="265">
        <v>0</v>
      </c>
    </row>
    <row r="876" spans="2:54" s="213" customFormat="1" ht="12.75" x14ac:dyDescent="0.2">
      <c r="B876" s="266" t="s">
        <v>772</v>
      </c>
      <c r="C876" s="267"/>
      <c r="D876" s="268"/>
      <c r="E876" s="269" t="s">
        <v>2282</v>
      </c>
      <c r="F876" s="267"/>
      <c r="G876" s="267"/>
      <c r="H876" s="255" t="s">
        <v>2283</v>
      </c>
      <c r="I876" s="256">
        <v>33939</v>
      </c>
      <c r="J876" s="257">
        <v>30</v>
      </c>
      <c r="K876" s="258">
        <v>724.05004633920305</v>
      </c>
      <c r="L876" s="259">
        <v>0</v>
      </c>
      <c r="M876" s="259">
        <v>0</v>
      </c>
      <c r="N876" s="259">
        <v>0</v>
      </c>
      <c r="O876" s="259">
        <v>724.05004633920305</v>
      </c>
      <c r="P876" s="259">
        <v>0</v>
      </c>
      <c r="Q876" s="259">
        <v>0</v>
      </c>
      <c r="R876" s="259">
        <v>724.05004633920305</v>
      </c>
      <c r="S876" s="259">
        <v>724.05004633920305</v>
      </c>
      <c r="T876" s="260">
        <v>0</v>
      </c>
      <c r="U876" s="261">
        <v>0</v>
      </c>
      <c r="V876" s="259">
        <v>0</v>
      </c>
      <c r="W876" s="259">
        <v>0</v>
      </c>
      <c r="X876" s="259">
        <v>0</v>
      </c>
      <c r="Y876" s="259">
        <v>0</v>
      </c>
      <c r="Z876" s="259">
        <v>0</v>
      </c>
      <c r="AA876" s="259">
        <v>0</v>
      </c>
      <c r="AB876" s="259">
        <v>0</v>
      </c>
      <c r="AC876" s="259">
        <v>0</v>
      </c>
      <c r="AD876" s="259">
        <v>0</v>
      </c>
      <c r="AE876" s="262">
        <v>0</v>
      </c>
      <c r="AF876" s="258">
        <v>724.05004633920305</v>
      </c>
      <c r="AG876" s="259">
        <v>0</v>
      </c>
      <c r="AH876" s="259">
        <v>0</v>
      </c>
      <c r="AI876" s="259">
        <v>0</v>
      </c>
      <c r="AJ876" s="259">
        <v>724.05004633920305</v>
      </c>
      <c r="AK876" s="259">
        <v>0</v>
      </c>
      <c r="AL876" s="259">
        <v>0</v>
      </c>
      <c r="AM876" s="259">
        <v>724.05004633920305</v>
      </c>
      <c r="AN876" s="259">
        <v>724.05004633920305</v>
      </c>
      <c r="AO876" s="262">
        <v>0</v>
      </c>
      <c r="AP876" s="247"/>
      <c r="AQ876" s="263">
        <v>0</v>
      </c>
      <c r="AR876" s="264">
        <v>0</v>
      </c>
      <c r="AS876" s="264">
        <v>0</v>
      </c>
      <c r="AT876" s="264">
        <v>0</v>
      </c>
      <c r="AU876" s="264">
        <v>0</v>
      </c>
      <c r="AV876" s="264">
        <v>0</v>
      </c>
      <c r="AW876" s="264">
        <v>0</v>
      </c>
      <c r="AX876" s="264">
        <v>0</v>
      </c>
      <c r="AY876" s="264">
        <v>0</v>
      </c>
      <c r="AZ876" s="264">
        <v>0</v>
      </c>
      <c r="BA876" s="264">
        <v>0</v>
      </c>
      <c r="BB876" s="265">
        <v>0</v>
      </c>
    </row>
    <row r="877" spans="2:54" s="213" customFormat="1" ht="12.75" x14ac:dyDescent="0.2">
      <c r="B877" s="266" t="s">
        <v>772</v>
      </c>
      <c r="C877" s="267"/>
      <c r="D877" s="268"/>
      <c r="E877" s="269" t="s">
        <v>2284</v>
      </c>
      <c r="F877" s="267"/>
      <c r="G877" s="267"/>
      <c r="H877" s="255" t="s">
        <v>2285</v>
      </c>
      <c r="I877" s="256">
        <v>33939</v>
      </c>
      <c r="J877" s="257">
        <v>30</v>
      </c>
      <c r="K877" s="258">
        <v>724.05004633920305</v>
      </c>
      <c r="L877" s="259">
        <v>0</v>
      </c>
      <c r="M877" s="259">
        <v>0</v>
      </c>
      <c r="N877" s="259">
        <v>0</v>
      </c>
      <c r="O877" s="259">
        <v>724.05004633920305</v>
      </c>
      <c r="P877" s="259">
        <v>0</v>
      </c>
      <c r="Q877" s="259">
        <v>0</v>
      </c>
      <c r="R877" s="259">
        <v>724.05004633920305</v>
      </c>
      <c r="S877" s="259">
        <v>724.05004633920305</v>
      </c>
      <c r="T877" s="260">
        <v>0</v>
      </c>
      <c r="U877" s="261">
        <v>0</v>
      </c>
      <c r="V877" s="259">
        <v>0</v>
      </c>
      <c r="W877" s="259">
        <v>0</v>
      </c>
      <c r="X877" s="259">
        <v>0</v>
      </c>
      <c r="Y877" s="259">
        <v>0</v>
      </c>
      <c r="Z877" s="259">
        <v>0</v>
      </c>
      <c r="AA877" s="259">
        <v>0</v>
      </c>
      <c r="AB877" s="259">
        <v>0</v>
      </c>
      <c r="AC877" s="259">
        <v>0</v>
      </c>
      <c r="AD877" s="259">
        <v>0</v>
      </c>
      <c r="AE877" s="262">
        <v>0</v>
      </c>
      <c r="AF877" s="258">
        <v>724.05004633920305</v>
      </c>
      <c r="AG877" s="259">
        <v>0</v>
      </c>
      <c r="AH877" s="259">
        <v>0</v>
      </c>
      <c r="AI877" s="259">
        <v>0</v>
      </c>
      <c r="AJ877" s="259">
        <v>724.05004633920305</v>
      </c>
      <c r="AK877" s="259">
        <v>0</v>
      </c>
      <c r="AL877" s="259">
        <v>0</v>
      </c>
      <c r="AM877" s="259">
        <v>724.05004633920305</v>
      </c>
      <c r="AN877" s="259">
        <v>724.05004633920305</v>
      </c>
      <c r="AO877" s="262">
        <v>0</v>
      </c>
      <c r="AP877" s="247"/>
      <c r="AQ877" s="263">
        <v>0</v>
      </c>
      <c r="AR877" s="264">
        <v>0</v>
      </c>
      <c r="AS877" s="264">
        <v>0</v>
      </c>
      <c r="AT877" s="264">
        <v>0</v>
      </c>
      <c r="AU877" s="264">
        <v>0</v>
      </c>
      <c r="AV877" s="264">
        <v>0</v>
      </c>
      <c r="AW877" s="264">
        <v>0</v>
      </c>
      <c r="AX877" s="264">
        <v>0</v>
      </c>
      <c r="AY877" s="264">
        <v>0</v>
      </c>
      <c r="AZ877" s="264">
        <v>0</v>
      </c>
      <c r="BA877" s="264">
        <v>0</v>
      </c>
      <c r="BB877" s="265">
        <v>0</v>
      </c>
    </row>
    <row r="878" spans="2:54" s="213" customFormat="1" ht="12.75" x14ac:dyDescent="0.2">
      <c r="B878" s="266" t="s">
        <v>772</v>
      </c>
      <c r="C878" s="267"/>
      <c r="D878" s="268"/>
      <c r="E878" s="269" t="s">
        <v>2286</v>
      </c>
      <c r="F878" s="267"/>
      <c r="G878" s="267"/>
      <c r="H878" s="255" t="s">
        <v>2287</v>
      </c>
      <c r="I878" s="256">
        <v>33939</v>
      </c>
      <c r="J878" s="257">
        <v>30</v>
      </c>
      <c r="K878" s="258">
        <v>2240.5004633920298</v>
      </c>
      <c r="L878" s="259">
        <v>0</v>
      </c>
      <c r="M878" s="259">
        <v>0</v>
      </c>
      <c r="N878" s="259">
        <v>0</v>
      </c>
      <c r="O878" s="259">
        <v>2240.5004633920298</v>
      </c>
      <c r="P878" s="259">
        <v>0</v>
      </c>
      <c r="Q878" s="259">
        <v>0</v>
      </c>
      <c r="R878" s="259">
        <v>2240.5004633920298</v>
      </c>
      <c r="S878" s="259">
        <v>2240.5004633920298</v>
      </c>
      <c r="T878" s="260">
        <v>0</v>
      </c>
      <c r="U878" s="261">
        <v>0</v>
      </c>
      <c r="V878" s="259">
        <v>0</v>
      </c>
      <c r="W878" s="259">
        <v>0</v>
      </c>
      <c r="X878" s="259">
        <v>0</v>
      </c>
      <c r="Y878" s="259">
        <v>0</v>
      </c>
      <c r="Z878" s="259">
        <v>0</v>
      </c>
      <c r="AA878" s="259">
        <v>0</v>
      </c>
      <c r="AB878" s="259">
        <v>0</v>
      </c>
      <c r="AC878" s="259">
        <v>0</v>
      </c>
      <c r="AD878" s="259">
        <v>0</v>
      </c>
      <c r="AE878" s="262">
        <v>0</v>
      </c>
      <c r="AF878" s="258">
        <v>2240.5004633920298</v>
      </c>
      <c r="AG878" s="259">
        <v>0</v>
      </c>
      <c r="AH878" s="259">
        <v>0</v>
      </c>
      <c r="AI878" s="259">
        <v>0</v>
      </c>
      <c r="AJ878" s="259">
        <v>2240.5004633920298</v>
      </c>
      <c r="AK878" s="259">
        <v>0</v>
      </c>
      <c r="AL878" s="259">
        <v>0</v>
      </c>
      <c r="AM878" s="259">
        <v>2240.5004633920298</v>
      </c>
      <c r="AN878" s="259">
        <v>2240.5004633920298</v>
      </c>
      <c r="AO878" s="262">
        <v>0</v>
      </c>
      <c r="AP878" s="247"/>
      <c r="AQ878" s="263">
        <v>0</v>
      </c>
      <c r="AR878" s="264">
        <v>0</v>
      </c>
      <c r="AS878" s="264">
        <v>0</v>
      </c>
      <c r="AT878" s="264">
        <v>0</v>
      </c>
      <c r="AU878" s="264">
        <v>0</v>
      </c>
      <c r="AV878" s="264">
        <v>0</v>
      </c>
      <c r="AW878" s="264">
        <v>0</v>
      </c>
      <c r="AX878" s="264">
        <v>0</v>
      </c>
      <c r="AY878" s="264">
        <v>0</v>
      </c>
      <c r="AZ878" s="264">
        <v>0</v>
      </c>
      <c r="BA878" s="264">
        <v>0</v>
      </c>
      <c r="BB878" s="265">
        <v>0</v>
      </c>
    </row>
    <row r="879" spans="2:54" s="213" customFormat="1" ht="12.75" x14ac:dyDescent="0.2">
      <c r="B879" s="266" t="s">
        <v>772</v>
      </c>
      <c r="C879" s="267"/>
      <c r="D879" s="268"/>
      <c r="E879" s="269" t="s">
        <v>2288</v>
      </c>
      <c r="F879" s="267"/>
      <c r="G879" s="267"/>
      <c r="H879" s="255" t="s">
        <v>2289</v>
      </c>
      <c r="I879" s="256">
        <v>32813</v>
      </c>
      <c r="J879" s="257">
        <v>30</v>
      </c>
      <c r="K879" s="258">
        <v>1420.5861909175162</v>
      </c>
      <c r="L879" s="259">
        <v>0</v>
      </c>
      <c r="M879" s="259">
        <v>0</v>
      </c>
      <c r="N879" s="259">
        <v>0</v>
      </c>
      <c r="O879" s="259">
        <v>1420.5861909175162</v>
      </c>
      <c r="P879" s="259">
        <v>0</v>
      </c>
      <c r="Q879" s="259">
        <v>0</v>
      </c>
      <c r="R879" s="259">
        <v>1420.5861909175162</v>
      </c>
      <c r="S879" s="259">
        <v>1420.5861909175162</v>
      </c>
      <c r="T879" s="260">
        <v>0</v>
      </c>
      <c r="U879" s="261">
        <v>0</v>
      </c>
      <c r="V879" s="259">
        <v>0</v>
      </c>
      <c r="W879" s="259">
        <v>0</v>
      </c>
      <c r="X879" s="259">
        <v>0</v>
      </c>
      <c r="Y879" s="259">
        <v>0</v>
      </c>
      <c r="Z879" s="259">
        <v>0</v>
      </c>
      <c r="AA879" s="259">
        <v>0</v>
      </c>
      <c r="AB879" s="259">
        <v>0</v>
      </c>
      <c r="AC879" s="259">
        <v>0</v>
      </c>
      <c r="AD879" s="259">
        <v>0</v>
      </c>
      <c r="AE879" s="262">
        <v>0</v>
      </c>
      <c r="AF879" s="258">
        <v>1420.5861909175162</v>
      </c>
      <c r="AG879" s="259">
        <v>0</v>
      </c>
      <c r="AH879" s="259">
        <v>0</v>
      </c>
      <c r="AI879" s="259">
        <v>0</v>
      </c>
      <c r="AJ879" s="259">
        <v>1420.5861909175162</v>
      </c>
      <c r="AK879" s="259">
        <v>0</v>
      </c>
      <c r="AL879" s="259">
        <v>0</v>
      </c>
      <c r="AM879" s="259">
        <v>1420.5861909175162</v>
      </c>
      <c r="AN879" s="259">
        <v>1420.5861909175162</v>
      </c>
      <c r="AO879" s="262">
        <v>0</v>
      </c>
      <c r="AP879" s="247"/>
      <c r="AQ879" s="263">
        <v>0</v>
      </c>
      <c r="AR879" s="264">
        <v>0</v>
      </c>
      <c r="AS879" s="264">
        <v>0</v>
      </c>
      <c r="AT879" s="264">
        <v>0</v>
      </c>
      <c r="AU879" s="264">
        <v>0</v>
      </c>
      <c r="AV879" s="264">
        <v>0</v>
      </c>
      <c r="AW879" s="264">
        <v>0</v>
      </c>
      <c r="AX879" s="264">
        <v>0</v>
      </c>
      <c r="AY879" s="264">
        <v>0</v>
      </c>
      <c r="AZ879" s="264">
        <v>0</v>
      </c>
      <c r="BA879" s="264">
        <v>0</v>
      </c>
      <c r="BB879" s="265">
        <v>0</v>
      </c>
    </row>
    <row r="880" spans="2:54" s="213" customFormat="1" ht="12.75" x14ac:dyDescent="0.2">
      <c r="B880" s="266" t="s">
        <v>772</v>
      </c>
      <c r="C880" s="267"/>
      <c r="D880" s="268"/>
      <c r="E880" s="269" t="s">
        <v>2290</v>
      </c>
      <c r="F880" s="267"/>
      <c r="G880" s="267"/>
      <c r="H880" s="255" t="s">
        <v>2291</v>
      </c>
      <c r="I880" s="256">
        <v>32813</v>
      </c>
      <c r="J880" s="257">
        <v>30</v>
      </c>
      <c r="K880" s="258">
        <v>503.93883225208526</v>
      </c>
      <c r="L880" s="259">
        <v>0</v>
      </c>
      <c r="M880" s="259">
        <v>0</v>
      </c>
      <c r="N880" s="259">
        <v>0</v>
      </c>
      <c r="O880" s="259">
        <v>503.93883225208526</v>
      </c>
      <c r="P880" s="259">
        <v>0</v>
      </c>
      <c r="Q880" s="259">
        <v>0</v>
      </c>
      <c r="R880" s="259">
        <v>503.93883225208526</v>
      </c>
      <c r="S880" s="259">
        <v>503.93883225208526</v>
      </c>
      <c r="T880" s="260">
        <v>0</v>
      </c>
      <c r="U880" s="261">
        <v>0</v>
      </c>
      <c r="V880" s="259">
        <v>0</v>
      </c>
      <c r="W880" s="259">
        <v>0</v>
      </c>
      <c r="X880" s="259">
        <v>0</v>
      </c>
      <c r="Y880" s="259">
        <v>0</v>
      </c>
      <c r="Z880" s="259">
        <v>0</v>
      </c>
      <c r="AA880" s="259">
        <v>0</v>
      </c>
      <c r="AB880" s="259">
        <v>0</v>
      </c>
      <c r="AC880" s="259">
        <v>0</v>
      </c>
      <c r="AD880" s="259">
        <v>0</v>
      </c>
      <c r="AE880" s="262">
        <v>0</v>
      </c>
      <c r="AF880" s="258">
        <v>503.93883225208526</v>
      </c>
      <c r="AG880" s="259">
        <v>0</v>
      </c>
      <c r="AH880" s="259">
        <v>0</v>
      </c>
      <c r="AI880" s="259">
        <v>0</v>
      </c>
      <c r="AJ880" s="259">
        <v>503.93883225208526</v>
      </c>
      <c r="AK880" s="259">
        <v>0</v>
      </c>
      <c r="AL880" s="259">
        <v>0</v>
      </c>
      <c r="AM880" s="259">
        <v>503.93883225208526</v>
      </c>
      <c r="AN880" s="259">
        <v>503.93883225208526</v>
      </c>
      <c r="AO880" s="262">
        <v>0</v>
      </c>
      <c r="AP880" s="247"/>
      <c r="AQ880" s="263">
        <v>0</v>
      </c>
      <c r="AR880" s="264">
        <v>0</v>
      </c>
      <c r="AS880" s="264">
        <v>0</v>
      </c>
      <c r="AT880" s="264">
        <v>0</v>
      </c>
      <c r="AU880" s="264">
        <v>0</v>
      </c>
      <c r="AV880" s="264">
        <v>0</v>
      </c>
      <c r="AW880" s="264">
        <v>0</v>
      </c>
      <c r="AX880" s="264">
        <v>0</v>
      </c>
      <c r="AY880" s="264">
        <v>0</v>
      </c>
      <c r="AZ880" s="264">
        <v>0</v>
      </c>
      <c r="BA880" s="264">
        <v>0</v>
      </c>
      <c r="BB880" s="265">
        <v>0</v>
      </c>
    </row>
    <row r="881" spans="2:54" s="213" customFormat="1" ht="12.75" x14ac:dyDescent="0.2">
      <c r="B881" s="266" t="s">
        <v>772</v>
      </c>
      <c r="C881" s="267"/>
      <c r="D881" s="268"/>
      <c r="E881" s="269" t="s">
        <v>2292</v>
      </c>
      <c r="F881" s="267"/>
      <c r="G881" s="267"/>
      <c r="H881" s="255" t="s">
        <v>2293</v>
      </c>
      <c r="I881" s="256">
        <v>32813</v>
      </c>
      <c r="J881" s="257">
        <v>30</v>
      </c>
      <c r="K881" s="258">
        <v>2516.2245134383693</v>
      </c>
      <c r="L881" s="259">
        <v>0</v>
      </c>
      <c r="M881" s="259">
        <v>0</v>
      </c>
      <c r="N881" s="259">
        <v>0</v>
      </c>
      <c r="O881" s="259">
        <v>2516.2245134383693</v>
      </c>
      <c r="P881" s="259">
        <v>0</v>
      </c>
      <c r="Q881" s="259">
        <v>0</v>
      </c>
      <c r="R881" s="259">
        <v>2516.2245134383693</v>
      </c>
      <c r="S881" s="259">
        <v>1489.3522326485427</v>
      </c>
      <c r="T881" s="260">
        <v>1026.8722807898266</v>
      </c>
      <c r="U881" s="261">
        <v>0</v>
      </c>
      <c r="V881" s="259">
        <v>0</v>
      </c>
      <c r="W881" s="259">
        <v>0</v>
      </c>
      <c r="X881" s="259">
        <v>0</v>
      </c>
      <c r="Y881" s="259">
        <v>0</v>
      </c>
      <c r="Z881" s="259">
        <v>0</v>
      </c>
      <c r="AA881" s="259">
        <v>0</v>
      </c>
      <c r="AB881" s="259">
        <v>0</v>
      </c>
      <c r="AC881" s="259">
        <v>83.874150447945638</v>
      </c>
      <c r="AD881" s="259">
        <v>-83.874150447945638</v>
      </c>
      <c r="AE881" s="262">
        <v>83.874150447945638</v>
      </c>
      <c r="AF881" s="258">
        <v>2516.2245134383693</v>
      </c>
      <c r="AG881" s="259">
        <v>0</v>
      </c>
      <c r="AH881" s="259">
        <v>0</v>
      </c>
      <c r="AI881" s="259">
        <v>0</v>
      </c>
      <c r="AJ881" s="259">
        <v>2516.2245134383693</v>
      </c>
      <c r="AK881" s="259">
        <v>0</v>
      </c>
      <c r="AL881" s="259">
        <v>0</v>
      </c>
      <c r="AM881" s="259">
        <v>2516.2245134383693</v>
      </c>
      <c r="AN881" s="259">
        <v>1405.4780822005971</v>
      </c>
      <c r="AO881" s="262">
        <v>1110.7464312377722</v>
      </c>
      <c r="AP881" s="247"/>
      <c r="AQ881" s="263">
        <v>0</v>
      </c>
      <c r="AR881" s="264">
        <v>0</v>
      </c>
      <c r="AS881" s="264">
        <v>1110.7464312266648</v>
      </c>
      <c r="AT881" s="264">
        <v>0</v>
      </c>
      <c r="AU881" s="264">
        <v>0</v>
      </c>
      <c r="AV881" s="264">
        <v>0</v>
      </c>
      <c r="AW881" s="264">
        <v>0</v>
      </c>
      <c r="AX881" s="264">
        <v>0</v>
      </c>
      <c r="AY881" s="264">
        <v>0</v>
      </c>
      <c r="AZ881" s="264">
        <v>0</v>
      </c>
      <c r="BA881" s="264">
        <v>0</v>
      </c>
      <c r="BB881" s="265">
        <v>0</v>
      </c>
    </row>
    <row r="882" spans="2:54" s="213" customFormat="1" ht="12.75" x14ac:dyDescent="0.2">
      <c r="B882" s="266" t="s">
        <v>772</v>
      </c>
      <c r="C882" s="267"/>
      <c r="D882" s="268"/>
      <c r="E882" s="269" t="s">
        <v>2294</v>
      </c>
      <c r="F882" s="267"/>
      <c r="G882" s="267"/>
      <c r="H882" s="255" t="s">
        <v>2295</v>
      </c>
      <c r="I882" s="256">
        <v>32813</v>
      </c>
      <c r="J882" s="257">
        <v>30</v>
      </c>
      <c r="K882" s="258">
        <v>957.48378127896206</v>
      </c>
      <c r="L882" s="259">
        <v>0</v>
      </c>
      <c r="M882" s="259">
        <v>0</v>
      </c>
      <c r="N882" s="259">
        <v>0</v>
      </c>
      <c r="O882" s="259">
        <v>957.48378127896206</v>
      </c>
      <c r="P882" s="259">
        <v>0</v>
      </c>
      <c r="Q882" s="259">
        <v>0</v>
      </c>
      <c r="R882" s="259">
        <v>957.48378127896206</v>
      </c>
      <c r="S882" s="259">
        <v>957.48378127896206</v>
      </c>
      <c r="T882" s="260">
        <v>0</v>
      </c>
      <c r="U882" s="261">
        <v>0</v>
      </c>
      <c r="V882" s="259">
        <v>0</v>
      </c>
      <c r="W882" s="259">
        <v>0</v>
      </c>
      <c r="X882" s="259">
        <v>0</v>
      </c>
      <c r="Y882" s="259">
        <v>0</v>
      </c>
      <c r="Z882" s="259">
        <v>0</v>
      </c>
      <c r="AA882" s="259">
        <v>0</v>
      </c>
      <c r="AB882" s="259">
        <v>0</v>
      </c>
      <c r="AC882" s="259">
        <v>0</v>
      </c>
      <c r="AD882" s="259">
        <v>0</v>
      </c>
      <c r="AE882" s="262">
        <v>0</v>
      </c>
      <c r="AF882" s="258">
        <v>957.48378127896206</v>
      </c>
      <c r="AG882" s="259">
        <v>0</v>
      </c>
      <c r="AH882" s="259">
        <v>0</v>
      </c>
      <c r="AI882" s="259">
        <v>0</v>
      </c>
      <c r="AJ882" s="259">
        <v>957.48378127896206</v>
      </c>
      <c r="AK882" s="259">
        <v>0</v>
      </c>
      <c r="AL882" s="259">
        <v>0</v>
      </c>
      <c r="AM882" s="259">
        <v>957.48378127896206</v>
      </c>
      <c r="AN882" s="259">
        <v>957.48378127896206</v>
      </c>
      <c r="AO882" s="262">
        <v>0</v>
      </c>
      <c r="AP882" s="247"/>
      <c r="AQ882" s="263">
        <v>0</v>
      </c>
      <c r="AR882" s="264">
        <v>0</v>
      </c>
      <c r="AS882" s="264">
        <v>0</v>
      </c>
      <c r="AT882" s="264">
        <v>0</v>
      </c>
      <c r="AU882" s="264">
        <v>0</v>
      </c>
      <c r="AV882" s="264">
        <v>0</v>
      </c>
      <c r="AW882" s="264">
        <v>0</v>
      </c>
      <c r="AX882" s="264">
        <v>0</v>
      </c>
      <c r="AY882" s="264">
        <v>0</v>
      </c>
      <c r="AZ882" s="264">
        <v>0</v>
      </c>
      <c r="BA882" s="264">
        <v>0</v>
      </c>
      <c r="BB882" s="265">
        <v>0</v>
      </c>
    </row>
    <row r="883" spans="2:54" s="213" customFormat="1" ht="12.75" x14ac:dyDescent="0.2">
      <c r="B883" s="266" t="s">
        <v>772</v>
      </c>
      <c r="C883" s="267"/>
      <c r="D883" s="268"/>
      <c r="E883" s="269" t="s">
        <v>2296</v>
      </c>
      <c r="F883" s="267"/>
      <c r="G883" s="267"/>
      <c r="H883" s="255" t="s">
        <v>2297</v>
      </c>
      <c r="I883" s="256">
        <v>31778</v>
      </c>
      <c r="J883" s="257">
        <v>30</v>
      </c>
      <c r="K883" s="258">
        <v>940.68582020389249</v>
      </c>
      <c r="L883" s="259">
        <v>0</v>
      </c>
      <c r="M883" s="259">
        <v>0</v>
      </c>
      <c r="N883" s="259">
        <v>0</v>
      </c>
      <c r="O883" s="259">
        <v>940.68582020389249</v>
      </c>
      <c r="P883" s="259">
        <v>0</v>
      </c>
      <c r="Q883" s="259">
        <v>0</v>
      </c>
      <c r="R883" s="259">
        <v>940.68582020389249</v>
      </c>
      <c r="S883" s="259">
        <v>940.68582020389249</v>
      </c>
      <c r="T883" s="260">
        <v>0</v>
      </c>
      <c r="U883" s="261">
        <v>0</v>
      </c>
      <c r="V883" s="259">
        <v>0</v>
      </c>
      <c r="W883" s="259">
        <v>0</v>
      </c>
      <c r="X883" s="259">
        <v>0</v>
      </c>
      <c r="Y883" s="259">
        <v>0</v>
      </c>
      <c r="Z883" s="259">
        <v>0</v>
      </c>
      <c r="AA883" s="259">
        <v>0</v>
      </c>
      <c r="AB883" s="259">
        <v>0</v>
      </c>
      <c r="AC883" s="259">
        <v>0</v>
      </c>
      <c r="AD883" s="259">
        <v>0</v>
      </c>
      <c r="AE883" s="262">
        <v>0</v>
      </c>
      <c r="AF883" s="258">
        <v>940.68582020389249</v>
      </c>
      <c r="AG883" s="259">
        <v>0</v>
      </c>
      <c r="AH883" s="259">
        <v>0</v>
      </c>
      <c r="AI883" s="259">
        <v>0</v>
      </c>
      <c r="AJ883" s="259">
        <v>940.68582020389249</v>
      </c>
      <c r="AK883" s="259">
        <v>0</v>
      </c>
      <c r="AL883" s="259">
        <v>0</v>
      </c>
      <c r="AM883" s="259">
        <v>940.68582020389249</v>
      </c>
      <c r="AN883" s="259">
        <v>940.68582020389249</v>
      </c>
      <c r="AO883" s="262">
        <v>0</v>
      </c>
      <c r="AP883" s="247"/>
      <c r="AQ883" s="263">
        <v>0</v>
      </c>
      <c r="AR883" s="264">
        <v>0</v>
      </c>
      <c r="AS883" s="264">
        <v>0</v>
      </c>
      <c r="AT883" s="264">
        <v>0</v>
      </c>
      <c r="AU883" s="264">
        <v>0</v>
      </c>
      <c r="AV883" s="264">
        <v>0</v>
      </c>
      <c r="AW883" s="264">
        <v>0</v>
      </c>
      <c r="AX883" s="264">
        <v>0</v>
      </c>
      <c r="AY883" s="264">
        <v>0</v>
      </c>
      <c r="AZ883" s="264">
        <v>0</v>
      </c>
      <c r="BA883" s="264">
        <v>0</v>
      </c>
      <c r="BB883" s="265">
        <v>0</v>
      </c>
    </row>
    <row r="884" spans="2:54" s="213" customFormat="1" ht="12.75" x14ac:dyDescent="0.2">
      <c r="B884" s="266" t="s">
        <v>772</v>
      </c>
      <c r="C884" s="267"/>
      <c r="D884" s="268"/>
      <c r="E884" s="269" t="s">
        <v>2298</v>
      </c>
      <c r="F884" s="267"/>
      <c r="G884" s="267"/>
      <c r="H884" s="255" t="s">
        <v>2299</v>
      </c>
      <c r="I884" s="256">
        <v>31778</v>
      </c>
      <c r="J884" s="257">
        <v>30</v>
      </c>
      <c r="K884" s="258">
        <v>5654.5412418906399</v>
      </c>
      <c r="L884" s="259">
        <v>2325.8514828544949</v>
      </c>
      <c r="M884" s="259">
        <v>0</v>
      </c>
      <c r="N884" s="259">
        <v>0</v>
      </c>
      <c r="O884" s="259">
        <v>3328.689759036145</v>
      </c>
      <c r="P884" s="259">
        <v>0</v>
      </c>
      <c r="Q884" s="259">
        <v>0</v>
      </c>
      <c r="R884" s="259">
        <v>3328.689759036145</v>
      </c>
      <c r="S884" s="259">
        <v>441.67902237369219</v>
      </c>
      <c r="T884" s="260">
        <v>2887.0107366624529</v>
      </c>
      <c r="U884" s="261">
        <v>0</v>
      </c>
      <c r="V884" s="259">
        <v>0</v>
      </c>
      <c r="W884" s="259">
        <v>0</v>
      </c>
      <c r="X884" s="259">
        <v>0</v>
      </c>
      <c r="Y884" s="259">
        <v>0</v>
      </c>
      <c r="Z884" s="259">
        <v>0</v>
      </c>
      <c r="AA884" s="259">
        <v>0</v>
      </c>
      <c r="AB884" s="259">
        <v>0</v>
      </c>
      <c r="AC884" s="259">
        <v>188.48470806302132</v>
      </c>
      <c r="AD884" s="259">
        <v>-188.48470806302132</v>
      </c>
      <c r="AE884" s="262">
        <v>188.48470806302132</v>
      </c>
      <c r="AF884" s="258">
        <v>5654.5412418906399</v>
      </c>
      <c r="AG884" s="259">
        <v>2325.8514828544949</v>
      </c>
      <c r="AH884" s="259">
        <v>0</v>
      </c>
      <c r="AI884" s="259">
        <v>0</v>
      </c>
      <c r="AJ884" s="259">
        <v>3328.689759036145</v>
      </c>
      <c r="AK884" s="259">
        <v>0</v>
      </c>
      <c r="AL884" s="259">
        <v>0</v>
      </c>
      <c r="AM884" s="259">
        <v>3328.689759036145</v>
      </c>
      <c r="AN884" s="259">
        <v>253.19431431067088</v>
      </c>
      <c r="AO884" s="262">
        <v>3075.495444725474</v>
      </c>
      <c r="AP884" s="247"/>
      <c r="AQ884" s="263">
        <v>0</v>
      </c>
      <c r="AR884" s="264">
        <v>0</v>
      </c>
      <c r="AS884" s="264">
        <v>3075.495444694719</v>
      </c>
      <c r="AT884" s="264">
        <v>0</v>
      </c>
      <c r="AU884" s="264">
        <v>0</v>
      </c>
      <c r="AV884" s="264">
        <v>0</v>
      </c>
      <c r="AW884" s="264">
        <v>0</v>
      </c>
      <c r="AX884" s="264">
        <v>0</v>
      </c>
      <c r="AY884" s="264">
        <v>0</v>
      </c>
      <c r="AZ884" s="264">
        <v>0</v>
      </c>
      <c r="BA884" s="264">
        <v>0</v>
      </c>
      <c r="BB884" s="265">
        <v>0</v>
      </c>
    </row>
    <row r="885" spans="2:54" s="213" customFormat="1" ht="12.75" x14ac:dyDescent="0.2">
      <c r="B885" s="266" t="s">
        <v>772</v>
      </c>
      <c r="C885" s="267"/>
      <c r="D885" s="268"/>
      <c r="E885" s="269" t="s">
        <v>2300</v>
      </c>
      <c r="F885" s="267"/>
      <c r="G885" s="267"/>
      <c r="H885" s="255" t="s">
        <v>2301</v>
      </c>
      <c r="I885" s="256">
        <v>31778</v>
      </c>
      <c r="J885" s="257">
        <v>30</v>
      </c>
      <c r="K885" s="258">
        <v>5332.9906163113992</v>
      </c>
      <c r="L885" s="259">
        <v>2180.4854031510658</v>
      </c>
      <c r="M885" s="259">
        <v>0</v>
      </c>
      <c r="N885" s="259">
        <v>0</v>
      </c>
      <c r="O885" s="259">
        <v>3152.5052131603334</v>
      </c>
      <c r="P885" s="259">
        <v>0</v>
      </c>
      <c r="Q885" s="259">
        <v>0</v>
      </c>
      <c r="R885" s="259">
        <v>3152.5052131603334</v>
      </c>
      <c r="S885" s="259">
        <v>429.63048430713098</v>
      </c>
      <c r="T885" s="260">
        <v>2722.8747288532022</v>
      </c>
      <c r="U885" s="261">
        <v>0</v>
      </c>
      <c r="V885" s="259">
        <v>0</v>
      </c>
      <c r="W885" s="259">
        <v>0</v>
      </c>
      <c r="X885" s="259">
        <v>0</v>
      </c>
      <c r="Y885" s="259">
        <v>0</v>
      </c>
      <c r="Z885" s="259">
        <v>0</v>
      </c>
      <c r="AA885" s="259">
        <v>0</v>
      </c>
      <c r="AB885" s="259">
        <v>0</v>
      </c>
      <c r="AC885" s="259">
        <v>177.76635387704664</v>
      </c>
      <c r="AD885" s="259">
        <v>-177.76635387704664</v>
      </c>
      <c r="AE885" s="262">
        <v>177.76635387704664</v>
      </c>
      <c r="AF885" s="258">
        <v>5332.9906163113992</v>
      </c>
      <c r="AG885" s="259">
        <v>2180.4854031510658</v>
      </c>
      <c r="AH885" s="259">
        <v>0</v>
      </c>
      <c r="AI885" s="259">
        <v>0</v>
      </c>
      <c r="AJ885" s="259">
        <v>3152.5052131603334</v>
      </c>
      <c r="AK885" s="259">
        <v>0</v>
      </c>
      <c r="AL885" s="259">
        <v>0</v>
      </c>
      <c r="AM885" s="259">
        <v>3152.5052131603334</v>
      </c>
      <c r="AN885" s="259">
        <v>251.86413043008434</v>
      </c>
      <c r="AO885" s="262">
        <v>2900.6410827302489</v>
      </c>
      <c r="AP885" s="247"/>
      <c r="AQ885" s="263">
        <v>0</v>
      </c>
      <c r="AR885" s="264">
        <v>0</v>
      </c>
      <c r="AS885" s="264">
        <v>2900.6410827012423</v>
      </c>
      <c r="AT885" s="264">
        <v>0</v>
      </c>
      <c r="AU885" s="264">
        <v>0</v>
      </c>
      <c r="AV885" s="264">
        <v>0</v>
      </c>
      <c r="AW885" s="264">
        <v>0</v>
      </c>
      <c r="AX885" s="264">
        <v>0</v>
      </c>
      <c r="AY885" s="264">
        <v>0</v>
      </c>
      <c r="AZ885" s="264">
        <v>0</v>
      </c>
      <c r="BA885" s="264">
        <v>0</v>
      </c>
      <c r="BB885" s="265">
        <v>0</v>
      </c>
    </row>
    <row r="886" spans="2:54" s="213" customFormat="1" ht="12.75" x14ac:dyDescent="0.2">
      <c r="B886" s="266" t="s">
        <v>772</v>
      </c>
      <c r="C886" s="267"/>
      <c r="D886" s="268"/>
      <c r="E886" s="269" t="s">
        <v>2302</v>
      </c>
      <c r="F886" s="267"/>
      <c r="G886" s="267"/>
      <c r="H886" s="255" t="s">
        <v>2303</v>
      </c>
      <c r="I886" s="256">
        <v>31778</v>
      </c>
      <c r="J886" s="257">
        <v>30</v>
      </c>
      <c r="K886" s="258">
        <v>2827.2706209453199</v>
      </c>
      <c r="L886" s="259">
        <v>1162.9257414272474</v>
      </c>
      <c r="M886" s="259">
        <v>0</v>
      </c>
      <c r="N886" s="259">
        <v>0</v>
      </c>
      <c r="O886" s="259">
        <v>1664.3448795180725</v>
      </c>
      <c r="P886" s="259">
        <v>0</v>
      </c>
      <c r="Q886" s="259">
        <v>0</v>
      </c>
      <c r="R886" s="259">
        <v>1664.3448795180725</v>
      </c>
      <c r="S886" s="259">
        <v>220.79033254341016</v>
      </c>
      <c r="T886" s="260">
        <v>1443.5545469746623</v>
      </c>
      <c r="U886" s="261">
        <v>0</v>
      </c>
      <c r="V886" s="259">
        <v>0</v>
      </c>
      <c r="W886" s="259">
        <v>0</v>
      </c>
      <c r="X886" s="259">
        <v>0</v>
      </c>
      <c r="Y886" s="259">
        <v>0</v>
      </c>
      <c r="Z886" s="259">
        <v>0</v>
      </c>
      <c r="AA886" s="259">
        <v>0</v>
      </c>
      <c r="AB886" s="259">
        <v>0</v>
      </c>
      <c r="AC886" s="259">
        <v>94.242354031510658</v>
      </c>
      <c r="AD886" s="259">
        <v>-94.242354031510658</v>
      </c>
      <c r="AE886" s="262">
        <v>94.242354031510658</v>
      </c>
      <c r="AF886" s="258">
        <v>2827.2706209453199</v>
      </c>
      <c r="AG886" s="259">
        <v>1162.9257414272474</v>
      </c>
      <c r="AH886" s="259">
        <v>0</v>
      </c>
      <c r="AI886" s="259">
        <v>0</v>
      </c>
      <c r="AJ886" s="259">
        <v>1664.3448795180725</v>
      </c>
      <c r="AK886" s="259">
        <v>0</v>
      </c>
      <c r="AL886" s="259">
        <v>0</v>
      </c>
      <c r="AM886" s="259">
        <v>1664.3448795180725</v>
      </c>
      <c r="AN886" s="259">
        <v>126.5479785118995</v>
      </c>
      <c r="AO886" s="262">
        <v>1537.7969010061729</v>
      </c>
      <c r="AP886" s="247"/>
      <c r="AQ886" s="263">
        <v>0</v>
      </c>
      <c r="AR886" s="264">
        <v>0</v>
      </c>
      <c r="AS886" s="264">
        <v>1537.7969009907949</v>
      </c>
      <c r="AT886" s="264">
        <v>0</v>
      </c>
      <c r="AU886" s="264">
        <v>0</v>
      </c>
      <c r="AV886" s="264">
        <v>0</v>
      </c>
      <c r="AW886" s="264">
        <v>0</v>
      </c>
      <c r="AX886" s="264">
        <v>0</v>
      </c>
      <c r="AY886" s="264">
        <v>0</v>
      </c>
      <c r="AZ886" s="264">
        <v>0</v>
      </c>
      <c r="BA886" s="264">
        <v>0</v>
      </c>
      <c r="BB886" s="265">
        <v>0</v>
      </c>
    </row>
    <row r="887" spans="2:54" s="213" customFormat="1" ht="12.75" x14ac:dyDescent="0.2">
      <c r="B887" s="266" t="s">
        <v>772</v>
      </c>
      <c r="C887" s="267"/>
      <c r="D887" s="268"/>
      <c r="E887" s="269" t="s">
        <v>2304</v>
      </c>
      <c r="F887" s="267"/>
      <c r="G887" s="267"/>
      <c r="H887" s="255" t="s">
        <v>2305</v>
      </c>
      <c r="I887" s="256">
        <v>31778</v>
      </c>
      <c r="J887" s="257">
        <v>30</v>
      </c>
      <c r="K887" s="258">
        <v>10993.900602409638</v>
      </c>
      <c r="L887" s="259">
        <v>4506.3368860055607</v>
      </c>
      <c r="M887" s="259">
        <v>0</v>
      </c>
      <c r="N887" s="259">
        <v>0</v>
      </c>
      <c r="O887" s="259">
        <v>6487.5637164040772</v>
      </c>
      <c r="P887" s="259">
        <v>0</v>
      </c>
      <c r="Q887" s="259">
        <v>0</v>
      </c>
      <c r="R887" s="259">
        <v>6487.5637164040772</v>
      </c>
      <c r="S887" s="259">
        <v>874.47772790590761</v>
      </c>
      <c r="T887" s="260">
        <v>5613.0859884981692</v>
      </c>
      <c r="U887" s="261">
        <v>0</v>
      </c>
      <c r="V887" s="259">
        <v>0</v>
      </c>
      <c r="W887" s="259">
        <v>0</v>
      </c>
      <c r="X887" s="259">
        <v>0</v>
      </c>
      <c r="Y887" s="259">
        <v>0</v>
      </c>
      <c r="Z887" s="259">
        <v>0</v>
      </c>
      <c r="AA887" s="259">
        <v>0</v>
      </c>
      <c r="AB887" s="259">
        <v>0</v>
      </c>
      <c r="AC887" s="259">
        <v>366.4633534136546</v>
      </c>
      <c r="AD887" s="259">
        <v>-366.4633534136546</v>
      </c>
      <c r="AE887" s="262">
        <v>366.4633534136546</v>
      </c>
      <c r="AF887" s="258">
        <v>10993.900602409638</v>
      </c>
      <c r="AG887" s="259">
        <v>4506.3368860055607</v>
      </c>
      <c r="AH887" s="259">
        <v>0</v>
      </c>
      <c r="AI887" s="259">
        <v>0</v>
      </c>
      <c r="AJ887" s="259">
        <v>6487.5637164040772</v>
      </c>
      <c r="AK887" s="259">
        <v>0</v>
      </c>
      <c r="AL887" s="259">
        <v>0</v>
      </c>
      <c r="AM887" s="259">
        <v>6487.5637164040772</v>
      </c>
      <c r="AN887" s="259">
        <v>508.01437449225301</v>
      </c>
      <c r="AO887" s="262">
        <v>5979.5493419118238</v>
      </c>
      <c r="AP887" s="247"/>
      <c r="AQ887" s="263">
        <v>0</v>
      </c>
      <c r="AR887" s="264">
        <v>0</v>
      </c>
      <c r="AS887" s="264">
        <v>5979.5493418520282</v>
      </c>
      <c r="AT887" s="264">
        <v>0</v>
      </c>
      <c r="AU887" s="264">
        <v>0</v>
      </c>
      <c r="AV887" s="264">
        <v>0</v>
      </c>
      <c r="AW887" s="264">
        <v>0</v>
      </c>
      <c r="AX887" s="264">
        <v>0</v>
      </c>
      <c r="AY887" s="264">
        <v>0</v>
      </c>
      <c r="AZ887" s="264">
        <v>0</v>
      </c>
      <c r="BA887" s="264">
        <v>0</v>
      </c>
      <c r="BB887" s="265">
        <v>0</v>
      </c>
    </row>
    <row r="888" spans="2:54" s="213" customFormat="1" ht="12.75" x14ac:dyDescent="0.2">
      <c r="B888" s="266" t="s">
        <v>772</v>
      </c>
      <c r="C888" s="267"/>
      <c r="D888" s="268"/>
      <c r="E888" s="269" t="s">
        <v>2306</v>
      </c>
      <c r="F888" s="267"/>
      <c r="G888" s="267"/>
      <c r="H888" s="255" t="s">
        <v>2307</v>
      </c>
      <c r="I888" s="256">
        <v>32843</v>
      </c>
      <c r="J888" s="257">
        <v>30</v>
      </c>
      <c r="K888" s="258">
        <v>5155.2363299351255</v>
      </c>
      <c r="L888" s="259">
        <v>0</v>
      </c>
      <c r="M888" s="259">
        <v>0</v>
      </c>
      <c r="N888" s="259">
        <v>0</v>
      </c>
      <c r="O888" s="259">
        <v>5155.2363299351255</v>
      </c>
      <c r="P888" s="259">
        <v>0</v>
      </c>
      <c r="Q888" s="259">
        <v>0</v>
      </c>
      <c r="R888" s="259">
        <v>5155.2363299351255</v>
      </c>
      <c r="S888" s="259">
        <v>5155.2363299351255</v>
      </c>
      <c r="T888" s="260">
        <v>0</v>
      </c>
      <c r="U888" s="261">
        <v>0</v>
      </c>
      <c r="V888" s="259">
        <v>0</v>
      </c>
      <c r="W888" s="259">
        <v>0</v>
      </c>
      <c r="X888" s="259">
        <v>0</v>
      </c>
      <c r="Y888" s="259">
        <v>0</v>
      </c>
      <c r="Z888" s="259">
        <v>0</v>
      </c>
      <c r="AA888" s="259">
        <v>0</v>
      </c>
      <c r="AB888" s="259">
        <v>0</v>
      </c>
      <c r="AC888" s="259">
        <v>0</v>
      </c>
      <c r="AD888" s="259">
        <v>0</v>
      </c>
      <c r="AE888" s="262">
        <v>0</v>
      </c>
      <c r="AF888" s="258">
        <v>5155.2363299351255</v>
      </c>
      <c r="AG888" s="259">
        <v>0</v>
      </c>
      <c r="AH888" s="259">
        <v>0</v>
      </c>
      <c r="AI888" s="259">
        <v>0</v>
      </c>
      <c r="AJ888" s="259">
        <v>5155.2363299351255</v>
      </c>
      <c r="AK888" s="259">
        <v>0</v>
      </c>
      <c r="AL888" s="259">
        <v>0</v>
      </c>
      <c r="AM888" s="259">
        <v>5155.2363299351255</v>
      </c>
      <c r="AN888" s="259">
        <v>5155.2363299351255</v>
      </c>
      <c r="AO888" s="262">
        <v>0</v>
      </c>
      <c r="AP888" s="247"/>
      <c r="AQ888" s="263">
        <v>0</v>
      </c>
      <c r="AR888" s="264">
        <v>0</v>
      </c>
      <c r="AS888" s="264">
        <v>0</v>
      </c>
      <c r="AT888" s="264">
        <v>0</v>
      </c>
      <c r="AU888" s="264">
        <v>0</v>
      </c>
      <c r="AV888" s="264">
        <v>0</v>
      </c>
      <c r="AW888" s="264">
        <v>0</v>
      </c>
      <c r="AX888" s="264">
        <v>0</v>
      </c>
      <c r="AY888" s="264">
        <v>0</v>
      </c>
      <c r="AZ888" s="264">
        <v>0</v>
      </c>
      <c r="BA888" s="264">
        <v>0</v>
      </c>
      <c r="BB888" s="265">
        <v>0</v>
      </c>
    </row>
    <row r="889" spans="2:54" s="213" customFormat="1" ht="12.75" x14ac:dyDescent="0.2">
      <c r="B889" s="266" t="s">
        <v>772</v>
      </c>
      <c r="C889" s="267"/>
      <c r="D889" s="268"/>
      <c r="E889" s="269" t="s">
        <v>2308</v>
      </c>
      <c r="F889" s="267"/>
      <c r="G889" s="267"/>
      <c r="H889" s="255" t="s">
        <v>2309</v>
      </c>
      <c r="I889" s="256">
        <v>32843</v>
      </c>
      <c r="J889" s="257">
        <v>30</v>
      </c>
      <c r="K889" s="258">
        <v>6400.6024096385545</v>
      </c>
      <c r="L889" s="259">
        <v>0</v>
      </c>
      <c r="M889" s="259">
        <v>0</v>
      </c>
      <c r="N889" s="259">
        <v>0</v>
      </c>
      <c r="O889" s="259">
        <v>6400.6024096385545</v>
      </c>
      <c r="P889" s="259">
        <v>0</v>
      </c>
      <c r="Q889" s="259">
        <v>0</v>
      </c>
      <c r="R889" s="259">
        <v>6400.6024096385545</v>
      </c>
      <c r="S889" s="259">
        <v>6400.6024096385545</v>
      </c>
      <c r="T889" s="260">
        <v>0</v>
      </c>
      <c r="U889" s="261">
        <v>0</v>
      </c>
      <c r="V889" s="259">
        <v>0</v>
      </c>
      <c r="W889" s="259">
        <v>0</v>
      </c>
      <c r="X889" s="259">
        <v>0</v>
      </c>
      <c r="Y889" s="259">
        <v>0</v>
      </c>
      <c r="Z889" s="259">
        <v>0</v>
      </c>
      <c r="AA889" s="259">
        <v>0</v>
      </c>
      <c r="AB889" s="259">
        <v>0</v>
      </c>
      <c r="AC889" s="259">
        <v>0</v>
      </c>
      <c r="AD889" s="259">
        <v>0</v>
      </c>
      <c r="AE889" s="262">
        <v>0</v>
      </c>
      <c r="AF889" s="258">
        <v>6400.6024096385545</v>
      </c>
      <c r="AG889" s="259">
        <v>0</v>
      </c>
      <c r="AH889" s="259">
        <v>0</v>
      </c>
      <c r="AI889" s="259">
        <v>0</v>
      </c>
      <c r="AJ889" s="259">
        <v>6400.6024096385545</v>
      </c>
      <c r="AK889" s="259">
        <v>0</v>
      </c>
      <c r="AL889" s="259">
        <v>0</v>
      </c>
      <c r="AM889" s="259">
        <v>6400.6024096385545</v>
      </c>
      <c r="AN889" s="259">
        <v>6400.6024096385545</v>
      </c>
      <c r="AO889" s="262">
        <v>0</v>
      </c>
      <c r="AP889" s="247"/>
      <c r="AQ889" s="263">
        <v>0</v>
      </c>
      <c r="AR889" s="264">
        <v>0</v>
      </c>
      <c r="AS889" s="264">
        <v>0</v>
      </c>
      <c r="AT889" s="264">
        <v>0</v>
      </c>
      <c r="AU889" s="264">
        <v>0</v>
      </c>
      <c r="AV889" s="264">
        <v>0</v>
      </c>
      <c r="AW889" s="264">
        <v>0</v>
      </c>
      <c r="AX889" s="264">
        <v>0</v>
      </c>
      <c r="AY889" s="264">
        <v>0</v>
      </c>
      <c r="AZ889" s="264">
        <v>0</v>
      </c>
      <c r="BA889" s="264">
        <v>0</v>
      </c>
      <c r="BB889" s="265">
        <v>0</v>
      </c>
    </row>
    <row r="890" spans="2:54" s="213" customFormat="1" ht="12.75" x14ac:dyDescent="0.2">
      <c r="B890" s="266" t="s">
        <v>772</v>
      </c>
      <c r="C890" s="267"/>
      <c r="D890" s="268"/>
      <c r="E890" s="269" t="s">
        <v>2254</v>
      </c>
      <c r="F890" s="267"/>
      <c r="G890" s="267"/>
      <c r="H890" s="255" t="s">
        <v>2310</v>
      </c>
      <c r="I890" s="256">
        <v>32843</v>
      </c>
      <c r="J890" s="257">
        <v>30</v>
      </c>
      <c r="K890" s="258">
        <v>4518.0722891566265</v>
      </c>
      <c r="L890" s="259">
        <v>1017.5625579240037</v>
      </c>
      <c r="M890" s="259">
        <v>0</v>
      </c>
      <c r="N890" s="259">
        <v>0</v>
      </c>
      <c r="O890" s="259">
        <v>3500.5097312326229</v>
      </c>
      <c r="P890" s="259">
        <v>0</v>
      </c>
      <c r="Q890" s="259">
        <v>0</v>
      </c>
      <c r="R890" s="259">
        <v>3500.5097312326229</v>
      </c>
      <c r="S890" s="259">
        <v>2712.1231344312159</v>
      </c>
      <c r="T890" s="260">
        <v>788.38659680140699</v>
      </c>
      <c r="U890" s="261">
        <v>0</v>
      </c>
      <c r="V890" s="259">
        <v>0</v>
      </c>
      <c r="W890" s="259">
        <v>0</v>
      </c>
      <c r="X890" s="259">
        <v>0</v>
      </c>
      <c r="Y890" s="259">
        <v>0</v>
      </c>
      <c r="Z890" s="259">
        <v>0</v>
      </c>
      <c r="AA890" s="259">
        <v>0</v>
      </c>
      <c r="AB890" s="259">
        <v>0</v>
      </c>
      <c r="AC890" s="259">
        <v>150.60240963855421</v>
      </c>
      <c r="AD890" s="259">
        <v>-150.60240963855421</v>
      </c>
      <c r="AE890" s="262">
        <v>150.60240963855421</v>
      </c>
      <c r="AF890" s="258">
        <v>4518.0722891566265</v>
      </c>
      <c r="AG890" s="259">
        <v>1017.5625579240037</v>
      </c>
      <c r="AH890" s="259">
        <v>0</v>
      </c>
      <c r="AI890" s="259">
        <v>0</v>
      </c>
      <c r="AJ890" s="259">
        <v>3500.5097312326229</v>
      </c>
      <c r="AK890" s="259">
        <v>0</v>
      </c>
      <c r="AL890" s="259">
        <v>0</v>
      </c>
      <c r="AM890" s="259">
        <v>3500.5097312326229</v>
      </c>
      <c r="AN890" s="259">
        <v>2561.5207247926619</v>
      </c>
      <c r="AO890" s="262">
        <v>938.98900643996103</v>
      </c>
      <c r="AP890" s="247"/>
      <c r="AQ890" s="263">
        <v>0</v>
      </c>
      <c r="AR890" s="264">
        <v>0</v>
      </c>
      <c r="AS890" s="264">
        <v>938.98900643057118</v>
      </c>
      <c r="AT890" s="264">
        <v>0</v>
      </c>
      <c r="AU890" s="264">
        <v>0</v>
      </c>
      <c r="AV890" s="264">
        <v>0</v>
      </c>
      <c r="AW890" s="264">
        <v>0</v>
      </c>
      <c r="AX890" s="264">
        <v>0</v>
      </c>
      <c r="AY890" s="264">
        <v>0</v>
      </c>
      <c r="AZ890" s="264">
        <v>0</v>
      </c>
      <c r="BA890" s="264">
        <v>0</v>
      </c>
      <c r="BB890" s="265">
        <v>0</v>
      </c>
    </row>
    <row r="891" spans="2:54" s="213" customFormat="1" ht="12.75" x14ac:dyDescent="0.2">
      <c r="B891" s="266" t="s">
        <v>772</v>
      </c>
      <c r="C891" s="267"/>
      <c r="D891" s="268"/>
      <c r="E891" s="269" t="s">
        <v>2311</v>
      </c>
      <c r="F891" s="267"/>
      <c r="G891" s="267"/>
      <c r="H891" s="255" t="s">
        <v>2312</v>
      </c>
      <c r="I891" s="256">
        <v>32843</v>
      </c>
      <c r="J891" s="257">
        <v>30</v>
      </c>
      <c r="K891" s="258">
        <v>753.01204819277109</v>
      </c>
      <c r="L891" s="259">
        <v>0</v>
      </c>
      <c r="M891" s="259">
        <v>0</v>
      </c>
      <c r="N891" s="259">
        <v>0</v>
      </c>
      <c r="O891" s="259">
        <v>753.01204819277109</v>
      </c>
      <c r="P891" s="259">
        <v>0</v>
      </c>
      <c r="Q891" s="259">
        <v>0</v>
      </c>
      <c r="R891" s="259">
        <v>753.01204819277109</v>
      </c>
      <c r="S891" s="259">
        <v>753.01204819277109</v>
      </c>
      <c r="T891" s="260">
        <v>0</v>
      </c>
      <c r="U891" s="261">
        <v>0</v>
      </c>
      <c r="V891" s="259">
        <v>0</v>
      </c>
      <c r="W891" s="259">
        <v>0</v>
      </c>
      <c r="X891" s="259">
        <v>0</v>
      </c>
      <c r="Y891" s="259">
        <v>0</v>
      </c>
      <c r="Z891" s="259">
        <v>0</v>
      </c>
      <c r="AA891" s="259">
        <v>0</v>
      </c>
      <c r="AB891" s="259">
        <v>0</v>
      </c>
      <c r="AC891" s="259">
        <v>0</v>
      </c>
      <c r="AD891" s="259">
        <v>0</v>
      </c>
      <c r="AE891" s="262">
        <v>0</v>
      </c>
      <c r="AF891" s="258">
        <v>753.01204819277109</v>
      </c>
      <c r="AG891" s="259">
        <v>0</v>
      </c>
      <c r="AH891" s="259">
        <v>0</v>
      </c>
      <c r="AI891" s="259">
        <v>0</v>
      </c>
      <c r="AJ891" s="259">
        <v>753.01204819277109</v>
      </c>
      <c r="AK891" s="259">
        <v>0</v>
      </c>
      <c r="AL891" s="259">
        <v>0</v>
      </c>
      <c r="AM891" s="259">
        <v>753.01204819277109</v>
      </c>
      <c r="AN891" s="259">
        <v>753.01204819277109</v>
      </c>
      <c r="AO891" s="262">
        <v>0</v>
      </c>
      <c r="AP891" s="247"/>
      <c r="AQ891" s="263">
        <v>0</v>
      </c>
      <c r="AR891" s="264">
        <v>0</v>
      </c>
      <c r="AS891" s="264">
        <v>0</v>
      </c>
      <c r="AT891" s="264">
        <v>0</v>
      </c>
      <c r="AU891" s="264">
        <v>0</v>
      </c>
      <c r="AV891" s="264">
        <v>0</v>
      </c>
      <c r="AW891" s="264">
        <v>0</v>
      </c>
      <c r="AX891" s="264">
        <v>0</v>
      </c>
      <c r="AY891" s="264">
        <v>0</v>
      </c>
      <c r="AZ891" s="264">
        <v>0</v>
      </c>
      <c r="BA891" s="264">
        <v>0</v>
      </c>
      <c r="BB891" s="265">
        <v>0</v>
      </c>
    </row>
    <row r="892" spans="2:54" s="213" customFormat="1" ht="12.75" x14ac:dyDescent="0.2">
      <c r="B892" s="266" t="s">
        <v>772</v>
      </c>
      <c r="C892" s="267"/>
      <c r="D892" s="268"/>
      <c r="E892" s="269" t="s">
        <v>2313</v>
      </c>
      <c r="F892" s="267"/>
      <c r="G892" s="267"/>
      <c r="H892" s="255" t="s">
        <v>2314</v>
      </c>
      <c r="I892" s="256">
        <v>32843</v>
      </c>
      <c r="J892" s="257">
        <v>30</v>
      </c>
      <c r="K892" s="258">
        <v>7539.6779425393888</v>
      </c>
      <c r="L892" s="259">
        <v>0</v>
      </c>
      <c r="M892" s="259">
        <v>0</v>
      </c>
      <c r="N892" s="259">
        <v>0</v>
      </c>
      <c r="O892" s="259">
        <v>7539.6779425393888</v>
      </c>
      <c r="P892" s="259">
        <v>0</v>
      </c>
      <c r="Q892" s="259">
        <v>0</v>
      </c>
      <c r="R892" s="259">
        <v>7539.6779425393888</v>
      </c>
      <c r="S892" s="259">
        <v>7539.6779425393888</v>
      </c>
      <c r="T892" s="260">
        <v>0</v>
      </c>
      <c r="U892" s="261">
        <v>0</v>
      </c>
      <c r="V892" s="259">
        <v>0</v>
      </c>
      <c r="W892" s="259">
        <v>0</v>
      </c>
      <c r="X892" s="259">
        <v>0</v>
      </c>
      <c r="Y892" s="259">
        <v>0</v>
      </c>
      <c r="Z892" s="259">
        <v>0</v>
      </c>
      <c r="AA892" s="259">
        <v>0</v>
      </c>
      <c r="AB892" s="259">
        <v>0</v>
      </c>
      <c r="AC892" s="259">
        <v>0</v>
      </c>
      <c r="AD892" s="259">
        <v>0</v>
      </c>
      <c r="AE892" s="262">
        <v>0</v>
      </c>
      <c r="AF892" s="258">
        <v>7539.6779425393888</v>
      </c>
      <c r="AG892" s="259">
        <v>0</v>
      </c>
      <c r="AH892" s="259">
        <v>0</v>
      </c>
      <c r="AI892" s="259">
        <v>0</v>
      </c>
      <c r="AJ892" s="259">
        <v>7539.6779425393888</v>
      </c>
      <c r="AK892" s="259">
        <v>0</v>
      </c>
      <c r="AL892" s="259">
        <v>0</v>
      </c>
      <c r="AM892" s="259">
        <v>7539.6779425393888</v>
      </c>
      <c r="AN892" s="259">
        <v>7539.6779425393888</v>
      </c>
      <c r="AO892" s="262">
        <v>0</v>
      </c>
      <c r="AP892" s="247"/>
      <c r="AQ892" s="263">
        <v>0</v>
      </c>
      <c r="AR892" s="264">
        <v>0</v>
      </c>
      <c r="AS892" s="264">
        <v>0</v>
      </c>
      <c r="AT892" s="264">
        <v>0</v>
      </c>
      <c r="AU892" s="264">
        <v>0</v>
      </c>
      <c r="AV892" s="264">
        <v>0</v>
      </c>
      <c r="AW892" s="264">
        <v>0</v>
      </c>
      <c r="AX892" s="264">
        <v>0</v>
      </c>
      <c r="AY892" s="264">
        <v>0</v>
      </c>
      <c r="AZ892" s="264">
        <v>0</v>
      </c>
      <c r="BA892" s="264">
        <v>0</v>
      </c>
      <c r="BB892" s="265">
        <v>0</v>
      </c>
    </row>
    <row r="893" spans="2:54" s="213" customFormat="1" ht="12.75" x14ac:dyDescent="0.2">
      <c r="B893" s="266" t="s">
        <v>772</v>
      </c>
      <c r="C893" s="267"/>
      <c r="D893" s="268"/>
      <c r="E893" s="269" t="s">
        <v>2315</v>
      </c>
      <c r="F893" s="267"/>
      <c r="G893" s="267"/>
      <c r="H893" s="255" t="s">
        <v>2316</v>
      </c>
      <c r="I893" s="256">
        <v>31778</v>
      </c>
      <c r="J893" s="257">
        <v>30</v>
      </c>
      <c r="K893" s="258">
        <v>602.40963855421694</v>
      </c>
      <c r="L893" s="259">
        <v>0</v>
      </c>
      <c r="M893" s="259">
        <v>0</v>
      </c>
      <c r="N893" s="259">
        <v>0</v>
      </c>
      <c r="O893" s="259">
        <v>602.40963855421694</v>
      </c>
      <c r="P893" s="259">
        <v>0</v>
      </c>
      <c r="Q893" s="259">
        <v>0</v>
      </c>
      <c r="R893" s="259">
        <v>602.40963855421694</v>
      </c>
      <c r="S893" s="259">
        <v>602.40963855421694</v>
      </c>
      <c r="T893" s="260">
        <v>0</v>
      </c>
      <c r="U893" s="261">
        <v>0</v>
      </c>
      <c r="V893" s="259">
        <v>0</v>
      </c>
      <c r="W893" s="259">
        <v>0</v>
      </c>
      <c r="X893" s="259">
        <v>0</v>
      </c>
      <c r="Y893" s="259">
        <v>0</v>
      </c>
      <c r="Z893" s="259">
        <v>0</v>
      </c>
      <c r="AA893" s="259">
        <v>0</v>
      </c>
      <c r="AB893" s="259">
        <v>0</v>
      </c>
      <c r="AC893" s="259">
        <v>0</v>
      </c>
      <c r="AD893" s="259">
        <v>0</v>
      </c>
      <c r="AE893" s="262">
        <v>0</v>
      </c>
      <c r="AF893" s="258">
        <v>602.40963855421694</v>
      </c>
      <c r="AG893" s="259">
        <v>0</v>
      </c>
      <c r="AH893" s="259">
        <v>0</v>
      </c>
      <c r="AI893" s="259">
        <v>0</v>
      </c>
      <c r="AJ893" s="259">
        <v>602.40963855421694</v>
      </c>
      <c r="AK893" s="259">
        <v>0</v>
      </c>
      <c r="AL893" s="259">
        <v>0</v>
      </c>
      <c r="AM893" s="259">
        <v>602.40963855421694</v>
      </c>
      <c r="AN893" s="259">
        <v>602.40963855421694</v>
      </c>
      <c r="AO893" s="262">
        <v>0</v>
      </c>
      <c r="AP893" s="247"/>
      <c r="AQ893" s="263">
        <v>0</v>
      </c>
      <c r="AR893" s="264">
        <v>0</v>
      </c>
      <c r="AS893" s="264">
        <v>0</v>
      </c>
      <c r="AT893" s="264">
        <v>0</v>
      </c>
      <c r="AU893" s="264">
        <v>0</v>
      </c>
      <c r="AV893" s="264">
        <v>0</v>
      </c>
      <c r="AW893" s="264">
        <v>0</v>
      </c>
      <c r="AX893" s="264">
        <v>0</v>
      </c>
      <c r="AY893" s="264">
        <v>0</v>
      </c>
      <c r="AZ893" s="264">
        <v>0</v>
      </c>
      <c r="BA893" s="264">
        <v>0</v>
      </c>
      <c r="BB893" s="265">
        <v>0</v>
      </c>
    </row>
    <row r="894" spans="2:54" s="213" customFormat="1" ht="12.75" x14ac:dyDescent="0.2">
      <c r="B894" s="266" t="s">
        <v>772</v>
      </c>
      <c r="C894" s="267"/>
      <c r="D894" s="268"/>
      <c r="E894" s="269" t="s">
        <v>2317</v>
      </c>
      <c r="F894" s="267"/>
      <c r="G894" s="267"/>
      <c r="H894" s="255" t="s">
        <v>2318</v>
      </c>
      <c r="I894" s="256">
        <v>31778</v>
      </c>
      <c r="J894" s="257">
        <v>30</v>
      </c>
      <c r="K894" s="258">
        <v>1332.3042168674699</v>
      </c>
      <c r="L894" s="259">
        <v>1332.3042168674699</v>
      </c>
      <c r="M894" s="259">
        <v>0</v>
      </c>
      <c r="N894" s="259">
        <v>0</v>
      </c>
      <c r="O894" s="259">
        <v>0</v>
      </c>
      <c r="P894" s="259">
        <v>0</v>
      </c>
      <c r="Q894" s="259">
        <v>0</v>
      </c>
      <c r="R894" s="259">
        <v>0</v>
      </c>
      <c r="S894" s="259">
        <v>0</v>
      </c>
      <c r="T894" s="260">
        <v>0</v>
      </c>
      <c r="U894" s="261">
        <v>0</v>
      </c>
      <c r="V894" s="259">
        <v>0</v>
      </c>
      <c r="W894" s="259">
        <v>0</v>
      </c>
      <c r="X894" s="259">
        <v>0</v>
      </c>
      <c r="Y894" s="259">
        <v>0</v>
      </c>
      <c r="Z894" s="259">
        <v>0</v>
      </c>
      <c r="AA894" s="259">
        <v>0</v>
      </c>
      <c r="AB894" s="259">
        <v>0</v>
      </c>
      <c r="AC894" s="259">
        <v>0</v>
      </c>
      <c r="AD894" s="259">
        <v>0</v>
      </c>
      <c r="AE894" s="262">
        <v>0</v>
      </c>
      <c r="AF894" s="258">
        <v>1332.3042168674699</v>
      </c>
      <c r="AG894" s="259">
        <v>1332.3042168674699</v>
      </c>
      <c r="AH894" s="259">
        <v>0</v>
      </c>
      <c r="AI894" s="259">
        <v>0</v>
      </c>
      <c r="AJ894" s="259">
        <v>0</v>
      </c>
      <c r="AK894" s="259">
        <v>0</v>
      </c>
      <c r="AL894" s="259">
        <v>0</v>
      </c>
      <c r="AM894" s="259">
        <v>0</v>
      </c>
      <c r="AN894" s="259">
        <v>0</v>
      </c>
      <c r="AO894" s="262">
        <v>0</v>
      </c>
      <c r="AP894" s="247"/>
      <c r="AQ894" s="263">
        <v>0</v>
      </c>
      <c r="AR894" s="264">
        <v>0</v>
      </c>
      <c r="AS894" s="264">
        <v>0</v>
      </c>
      <c r="AT894" s="264">
        <v>0</v>
      </c>
      <c r="AU894" s="264">
        <v>0</v>
      </c>
      <c r="AV894" s="264">
        <v>0</v>
      </c>
      <c r="AW894" s="264">
        <v>0</v>
      </c>
      <c r="AX894" s="264">
        <v>0</v>
      </c>
      <c r="AY894" s="264">
        <v>0</v>
      </c>
      <c r="AZ894" s="264">
        <v>0</v>
      </c>
      <c r="BA894" s="264">
        <v>0</v>
      </c>
      <c r="BB894" s="265">
        <v>0</v>
      </c>
    </row>
    <row r="895" spans="2:54" s="213" customFormat="1" ht="12.75" x14ac:dyDescent="0.2">
      <c r="B895" s="266" t="s">
        <v>772</v>
      </c>
      <c r="C895" s="267"/>
      <c r="D895" s="268"/>
      <c r="E895" s="269" t="s">
        <v>2254</v>
      </c>
      <c r="F895" s="267"/>
      <c r="G895" s="267"/>
      <c r="H895" s="255" t="s">
        <v>2319</v>
      </c>
      <c r="I895" s="256">
        <v>31778</v>
      </c>
      <c r="J895" s="257">
        <v>30</v>
      </c>
      <c r="K895" s="258">
        <v>663.22984244670999</v>
      </c>
      <c r="L895" s="259">
        <v>663.22984244670999</v>
      </c>
      <c r="M895" s="259">
        <v>0</v>
      </c>
      <c r="N895" s="259">
        <v>0</v>
      </c>
      <c r="O895" s="259">
        <v>0</v>
      </c>
      <c r="P895" s="259">
        <v>0</v>
      </c>
      <c r="Q895" s="259">
        <v>0</v>
      </c>
      <c r="R895" s="259">
        <v>0</v>
      </c>
      <c r="S895" s="259">
        <v>0</v>
      </c>
      <c r="T895" s="260">
        <v>0</v>
      </c>
      <c r="U895" s="261">
        <v>0</v>
      </c>
      <c r="V895" s="259">
        <v>0</v>
      </c>
      <c r="W895" s="259">
        <v>0</v>
      </c>
      <c r="X895" s="259">
        <v>0</v>
      </c>
      <c r="Y895" s="259">
        <v>0</v>
      </c>
      <c r="Z895" s="259">
        <v>0</v>
      </c>
      <c r="AA895" s="259">
        <v>0</v>
      </c>
      <c r="AB895" s="259">
        <v>0</v>
      </c>
      <c r="AC895" s="259">
        <v>0</v>
      </c>
      <c r="AD895" s="259">
        <v>0</v>
      </c>
      <c r="AE895" s="262">
        <v>0</v>
      </c>
      <c r="AF895" s="258">
        <v>663.22984244670999</v>
      </c>
      <c r="AG895" s="259">
        <v>663.22984244670999</v>
      </c>
      <c r="AH895" s="259">
        <v>0</v>
      </c>
      <c r="AI895" s="259">
        <v>0</v>
      </c>
      <c r="AJ895" s="259">
        <v>0</v>
      </c>
      <c r="AK895" s="259">
        <v>0</v>
      </c>
      <c r="AL895" s="259">
        <v>0</v>
      </c>
      <c r="AM895" s="259">
        <v>0</v>
      </c>
      <c r="AN895" s="259">
        <v>0</v>
      </c>
      <c r="AO895" s="262">
        <v>0</v>
      </c>
      <c r="AP895" s="247"/>
      <c r="AQ895" s="263">
        <v>0</v>
      </c>
      <c r="AR895" s="264">
        <v>0</v>
      </c>
      <c r="AS895" s="264">
        <v>0</v>
      </c>
      <c r="AT895" s="264">
        <v>0</v>
      </c>
      <c r="AU895" s="264">
        <v>0</v>
      </c>
      <c r="AV895" s="264">
        <v>0</v>
      </c>
      <c r="AW895" s="264">
        <v>0</v>
      </c>
      <c r="AX895" s="264">
        <v>0</v>
      </c>
      <c r="AY895" s="264">
        <v>0</v>
      </c>
      <c r="AZ895" s="264">
        <v>0</v>
      </c>
      <c r="BA895" s="264">
        <v>0</v>
      </c>
      <c r="BB895" s="265">
        <v>0</v>
      </c>
    </row>
    <row r="896" spans="2:54" s="213" customFormat="1" ht="12.75" x14ac:dyDescent="0.2">
      <c r="B896" s="266" t="s">
        <v>772</v>
      </c>
      <c r="C896" s="267"/>
      <c r="D896" s="268"/>
      <c r="E896" s="269" t="s">
        <v>2306</v>
      </c>
      <c r="F896" s="267"/>
      <c r="G896" s="267"/>
      <c r="H896" s="255" t="s">
        <v>2320</v>
      </c>
      <c r="I896" s="256">
        <v>31778</v>
      </c>
      <c r="J896" s="257">
        <v>30</v>
      </c>
      <c r="K896" s="258">
        <v>1782.6691380908248</v>
      </c>
      <c r="L896" s="259">
        <v>0</v>
      </c>
      <c r="M896" s="259">
        <v>0</v>
      </c>
      <c r="N896" s="259">
        <v>0</v>
      </c>
      <c r="O896" s="259">
        <v>1782.6691380908248</v>
      </c>
      <c r="P896" s="259">
        <v>0</v>
      </c>
      <c r="Q896" s="259">
        <v>0</v>
      </c>
      <c r="R896" s="259">
        <v>1782.6691380908248</v>
      </c>
      <c r="S896" s="259">
        <v>374.18262794768822</v>
      </c>
      <c r="T896" s="260">
        <v>1408.4865101431367</v>
      </c>
      <c r="U896" s="261">
        <v>0</v>
      </c>
      <c r="V896" s="259">
        <v>0</v>
      </c>
      <c r="W896" s="259">
        <v>0</v>
      </c>
      <c r="X896" s="259">
        <v>0</v>
      </c>
      <c r="Y896" s="259">
        <v>0</v>
      </c>
      <c r="Z896" s="259">
        <v>0</v>
      </c>
      <c r="AA896" s="259">
        <v>0</v>
      </c>
      <c r="AB896" s="259">
        <v>0</v>
      </c>
      <c r="AC896" s="259">
        <v>59.422304603027492</v>
      </c>
      <c r="AD896" s="259">
        <v>-59.422304603027492</v>
      </c>
      <c r="AE896" s="262">
        <v>59.422304603027492</v>
      </c>
      <c r="AF896" s="258">
        <v>1782.6691380908248</v>
      </c>
      <c r="AG896" s="259">
        <v>0</v>
      </c>
      <c r="AH896" s="259">
        <v>0</v>
      </c>
      <c r="AI896" s="259">
        <v>0</v>
      </c>
      <c r="AJ896" s="259">
        <v>1782.6691380908248</v>
      </c>
      <c r="AK896" s="259">
        <v>0</v>
      </c>
      <c r="AL896" s="259">
        <v>0</v>
      </c>
      <c r="AM896" s="259">
        <v>1782.6691380908248</v>
      </c>
      <c r="AN896" s="259">
        <v>314.76032334466072</v>
      </c>
      <c r="AO896" s="262">
        <v>1467.9088147461641</v>
      </c>
      <c r="AP896" s="247"/>
      <c r="AQ896" s="263">
        <v>0</v>
      </c>
      <c r="AR896" s="264">
        <v>0</v>
      </c>
      <c r="AS896" s="264">
        <v>1467.9088147314851</v>
      </c>
      <c r="AT896" s="264">
        <v>0</v>
      </c>
      <c r="AU896" s="264">
        <v>0</v>
      </c>
      <c r="AV896" s="264">
        <v>0</v>
      </c>
      <c r="AW896" s="264">
        <v>0</v>
      </c>
      <c r="AX896" s="264">
        <v>0</v>
      </c>
      <c r="AY896" s="264">
        <v>0</v>
      </c>
      <c r="AZ896" s="264">
        <v>0</v>
      </c>
      <c r="BA896" s="264">
        <v>0</v>
      </c>
      <c r="BB896" s="265">
        <v>0</v>
      </c>
    </row>
    <row r="897" spans="2:54" s="213" customFormat="1" ht="12.75" x14ac:dyDescent="0.2">
      <c r="B897" s="266" t="s">
        <v>772</v>
      </c>
      <c r="C897" s="267"/>
      <c r="D897" s="268"/>
      <c r="E897" s="269" t="s">
        <v>2321</v>
      </c>
      <c r="F897" s="267"/>
      <c r="G897" s="267"/>
      <c r="H897" s="255" t="s">
        <v>2322</v>
      </c>
      <c r="I897" s="256">
        <v>31778</v>
      </c>
      <c r="J897" s="257">
        <v>30</v>
      </c>
      <c r="K897" s="258">
        <v>2082.2231232622798</v>
      </c>
      <c r="L897" s="259">
        <v>872.19647822057459</v>
      </c>
      <c r="M897" s="259">
        <v>0</v>
      </c>
      <c r="N897" s="259">
        <v>0</v>
      </c>
      <c r="O897" s="259">
        <v>1210.0266450417053</v>
      </c>
      <c r="P897" s="259">
        <v>0</v>
      </c>
      <c r="Q897" s="259">
        <v>0</v>
      </c>
      <c r="R897" s="259">
        <v>1210.0266450417053</v>
      </c>
      <c r="S897" s="259">
        <v>147.32487435250187</v>
      </c>
      <c r="T897" s="260">
        <v>1062.7017706892034</v>
      </c>
      <c r="U897" s="261">
        <v>0</v>
      </c>
      <c r="V897" s="259">
        <v>0</v>
      </c>
      <c r="W897" s="259">
        <v>0</v>
      </c>
      <c r="X897" s="259">
        <v>0</v>
      </c>
      <c r="Y897" s="259">
        <v>0</v>
      </c>
      <c r="Z897" s="259">
        <v>0</v>
      </c>
      <c r="AA897" s="259">
        <v>0</v>
      </c>
      <c r="AB897" s="259">
        <v>0</v>
      </c>
      <c r="AC897" s="259">
        <v>69.407437442075988</v>
      </c>
      <c r="AD897" s="259">
        <v>-69.407437442075988</v>
      </c>
      <c r="AE897" s="262">
        <v>69.407437442075988</v>
      </c>
      <c r="AF897" s="258">
        <v>2082.2231232622798</v>
      </c>
      <c r="AG897" s="259">
        <v>872.19647822057459</v>
      </c>
      <c r="AH897" s="259">
        <v>0</v>
      </c>
      <c r="AI897" s="259">
        <v>0</v>
      </c>
      <c r="AJ897" s="259">
        <v>1210.0266450417053</v>
      </c>
      <c r="AK897" s="259">
        <v>0</v>
      </c>
      <c r="AL897" s="259">
        <v>0</v>
      </c>
      <c r="AM897" s="259">
        <v>1210.0266450417053</v>
      </c>
      <c r="AN897" s="259">
        <v>77.917436910425877</v>
      </c>
      <c r="AO897" s="262">
        <v>1132.1092081312793</v>
      </c>
      <c r="AP897" s="247"/>
      <c r="AQ897" s="263">
        <v>0</v>
      </c>
      <c r="AR897" s="264">
        <v>0</v>
      </c>
      <c r="AS897" s="264">
        <v>1132.1092081199581</v>
      </c>
      <c r="AT897" s="264">
        <v>0</v>
      </c>
      <c r="AU897" s="264">
        <v>0</v>
      </c>
      <c r="AV897" s="264">
        <v>0</v>
      </c>
      <c r="AW897" s="264">
        <v>0</v>
      </c>
      <c r="AX897" s="264">
        <v>0</v>
      </c>
      <c r="AY897" s="264">
        <v>0</v>
      </c>
      <c r="AZ897" s="264">
        <v>0</v>
      </c>
      <c r="BA897" s="264">
        <v>0</v>
      </c>
      <c r="BB897" s="265">
        <v>0</v>
      </c>
    </row>
    <row r="898" spans="2:54" s="213" customFormat="1" ht="12.75" x14ac:dyDescent="0.2">
      <c r="B898" s="266" t="s">
        <v>772</v>
      </c>
      <c r="C898" s="267"/>
      <c r="D898" s="268"/>
      <c r="E898" s="269" t="s">
        <v>2323</v>
      </c>
      <c r="F898" s="267"/>
      <c r="G898" s="267"/>
      <c r="H898" s="255" t="s">
        <v>2324</v>
      </c>
      <c r="I898" s="256">
        <v>31778</v>
      </c>
      <c r="J898" s="257">
        <v>30</v>
      </c>
      <c r="K898" s="258">
        <v>8328.8924930491194</v>
      </c>
      <c r="L898" s="259">
        <v>8328.8924930491194</v>
      </c>
      <c r="M898" s="259">
        <v>0</v>
      </c>
      <c r="N898" s="259">
        <v>0</v>
      </c>
      <c r="O898" s="259">
        <v>0</v>
      </c>
      <c r="P898" s="259">
        <v>0</v>
      </c>
      <c r="Q898" s="259">
        <v>0</v>
      </c>
      <c r="R898" s="259">
        <v>0</v>
      </c>
      <c r="S898" s="259">
        <v>0</v>
      </c>
      <c r="T898" s="260">
        <v>0</v>
      </c>
      <c r="U898" s="261">
        <v>0</v>
      </c>
      <c r="V898" s="259">
        <v>0</v>
      </c>
      <c r="W898" s="259">
        <v>0</v>
      </c>
      <c r="X898" s="259">
        <v>0</v>
      </c>
      <c r="Y898" s="259">
        <v>0</v>
      </c>
      <c r="Z898" s="259">
        <v>0</v>
      </c>
      <c r="AA898" s="259">
        <v>0</v>
      </c>
      <c r="AB898" s="259">
        <v>0</v>
      </c>
      <c r="AC898" s="259">
        <v>0</v>
      </c>
      <c r="AD898" s="259">
        <v>0</v>
      </c>
      <c r="AE898" s="262">
        <v>0</v>
      </c>
      <c r="AF898" s="258">
        <v>8328.8924930491194</v>
      </c>
      <c r="AG898" s="259">
        <v>8328.8924930491194</v>
      </c>
      <c r="AH898" s="259">
        <v>0</v>
      </c>
      <c r="AI898" s="259">
        <v>0</v>
      </c>
      <c r="AJ898" s="259">
        <v>0</v>
      </c>
      <c r="AK898" s="259">
        <v>0</v>
      </c>
      <c r="AL898" s="259">
        <v>0</v>
      </c>
      <c r="AM898" s="259">
        <v>0</v>
      </c>
      <c r="AN898" s="259">
        <v>0</v>
      </c>
      <c r="AO898" s="262">
        <v>0</v>
      </c>
      <c r="AP898" s="247"/>
      <c r="AQ898" s="263">
        <v>0</v>
      </c>
      <c r="AR898" s="264">
        <v>0</v>
      </c>
      <c r="AS898" s="264">
        <v>0</v>
      </c>
      <c r="AT898" s="264">
        <v>0</v>
      </c>
      <c r="AU898" s="264">
        <v>0</v>
      </c>
      <c r="AV898" s="264">
        <v>0</v>
      </c>
      <c r="AW898" s="264">
        <v>0</v>
      </c>
      <c r="AX898" s="264">
        <v>0</v>
      </c>
      <c r="AY898" s="264">
        <v>0</v>
      </c>
      <c r="AZ898" s="264">
        <v>0</v>
      </c>
      <c r="BA898" s="264">
        <v>0</v>
      </c>
      <c r="BB898" s="265">
        <v>0</v>
      </c>
    </row>
    <row r="899" spans="2:54" s="213" customFormat="1" ht="12.75" x14ac:dyDescent="0.2">
      <c r="B899" s="266" t="s">
        <v>772</v>
      </c>
      <c r="C899" s="267"/>
      <c r="D899" s="268"/>
      <c r="E899" s="269" t="s">
        <v>2325</v>
      </c>
      <c r="F899" s="267"/>
      <c r="G899" s="267"/>
      <c r="H899" s="255" t="s">
        <v>2326</v>
      </c>
      <c r="I899" s="256">
        <v>31778</v>
      </c>
      <c r="J899" s="257">
        <v>30</v>
      </c>
      <c r="K899" s="258">
        <v>612.54633920296578</v>
      </c>
      <c r="L899" s="259">
        <v>0</v>
      </c>
      <c r="M899" s="259">
        <v>0</v>
      </c>
      <c r="N899" s="259">
        <v>0</v>
      </c>
      <c r="O899" s="259">
        <v>612.54633920296578</v>
      </c>
      <c r="P899" s="259">
        <v>0</v>
      </c>
      <c r="Q899" s="259">
        <v>0</v>
      </c>
      <c r="R899" s="259">
        <v>612.54633920296578</v>
      </c>
      <c r="S899" s="259">
        <v>612.54633920296578</v>
      </c>
      <c r="T899" s="260">
        <v>0</v>
      </c>
      <c r="U899" s="261">
        <v>0</v>
      </c>
      <c r="V899" s="259">
        <v>0</v>
      </c>
      <c r="W899" s="259">
        <v>0</v>
      </c>
      <c r="X899" s="259">
        <v>0</v>
      </c>
      <c r="Y899" s="259">
        <v>0</v>
      </c>
      <c r="Z899" s="259">
        <v>0</v>
      </c>
      <c r="AA899" s="259">
        <v>0</v>
      </c>
      <c r="AB899" s="259">
        <v>0</v>
      </c>
      <c r="AC899" s="259">
        <v>0</v>
      </c>
      <c r="AD899" s="259">
        <v>0</v>
      </c>
      <c r="AE899" s="262">
        <v>0</v>
      </c>
      <c r="AF899" s="258">
        <v>612.54633920296578</v>
      </c>
      <c r="AG899" s="259">
        <v>0</v>
      </c>
      <c r="AH899" s="259">
        <v>0</v>
      </c>
      <c r="AI899" s="259">
        <v>0</v>
      </c>
      <c r="AJ899" s="259">
        <v>612.54633920296578</v>
      </c>
      <c r="AK899" s="259">
        <v>0</v>
      </c>
      <c r="AL899" s="259">
        <v>0</v>
      </c>
      <c r="AM899" s="259">
        <v>612.54633920296578</v>
      </c>
      <c r="AN899" s="259">
        <v>612.54633920296578</v>
      </c>
      <c r="AO899" s="262">
        <v>0</v>
      </c>
      <c r="AP899" s="247"/>
      <c r="AQ899" s="263">
        <v>0</v>
      </c>
      <c r="AR899" s="264">
        <v>0</v>
      </c>
      <c r="AS899" s="264">
        <v>0</v>
      </c>
      <c r="AT899" s="264">
        <v>0</v>
      </c>
      <c r="AU899" s="264">
        <v>0</v>
      </c>
      <c r="AV899" s="264">
        <v>0</v>
      </c>
      <c r="AW899" s="264">
        <v>0</v>
      </c>
      <c r="AX899" s="264">
        <v>0</v>
      </c>
      <c r="AY899" s="264">
        <v>0</v>
      </c>
      <c r="AZ899" s="264">
        <v>0</v>
      </c>
      <c r="BA899" s="264">
        <v>0</v>
      </c>
      <c r="BB899" s="265">
        <v>0</v>
      </c>
    </row>
    <row r="900" spans="2:54" s="213" customFormat="1" ht="12.75" x14ac:dyDescent="0.2">
      <c r="B900" s="266" t="s">
        <v>772</v>
      </c>
      <c r="C900" s="267"/>
      <c r="D900" s="268"/>
      <c r="E900" s="269" t="s">
        <v>2327</v>
      </c>
      <c r="F900" s="267"/>
      <c r="G900" s="267"/>
      <c r="H900" s="255" t="s">
        <v>2328</v>
      </c>
      <c r="I900" s="256">
        <v>33939</v>
      </c>
      <c r="J900" s="257">
        <v>30</v>
      </c>
      <c r="K900" s="258">
        <v>6803.5623262279896</v>
      </c>
      <c r="L900" s="259">
        <v>3052.6789851714552</v>
      </c>
      <c r="M900" s="259">
        <v>0</v>
      </c>
      <c r="N900" s="259">
        <v>0</v>
      </c>
      <c r="O900" s="259">
        <v>3750.8833410565344</v>
      </c>
      <c r="P900" s="259">
        <v>0</v>
      </c>
      <c r="Q900" s="259">
        <v>0</v>
      </c>
      <c r="R900" s="259">
        <v>3750.8833410565344</v>
      </c>
      <c r="S900" s="259">
        <v>312.28378980605441</v>
      </c>
      <c r="T900" s="260">
        <v>3438.5995512504801</v>
      </c>
      <c r="U900" s="261">
        <v>0</v>
      </c>
      <c r="V900" s="259">
        <v>0</v>
      </c>
      <c r="W900" s="259">
        <v>0</v>
      </c>
      <c r="X900" s="259">
        <v>0</v>
      </c>
      <c r="Y900" s="259">
        <v>0</v>
      </c>
      <c r="Z900" s="259">
        <v>0</v>
      </c>
      <c r="AA900" s="259">
        <v>0</v>
      </c>
      <c r="AB900" s="259">
        <v>0</v>
      </c>
      <c r="AC900" s="259">
        <v>226.78541087426632</v>
      </c>
      <c r="AD900" s="259">
        <v>-226.78541087426632</v>
      </c>
      <c r="AE900" s="262">
        <v>226.78541087426632</v>
      </c>
      <c r="AF900" s="258">
        <v>6803.5623262279896</v>
      </c>
      <c r="AG900" s="259">
        <v>3052.6789851714552</v>
      </c>
      <c r="AH900" s="259">
        <v>0</v>
      </c>
      <c r="AI900" s="259">
        <v>0</v>
      </c>
      <c r="AJ900" s="259">
        <v>3750.8833410565344</v>
      </c>
      <c r="AK900" s="259">
        <v>0</v>
      </c>
      <c r="AL900" s="259">
        <v>0</v>
      </c>
      <c r="AM900" s="259">
        <v>3750.8833410565344</v>
      </c>
      <c r="AN900" s="259">
        <v>85.498378931788096</v>
      </c>
      <c r="AO900" s="262">
        <v>3665.3849621247464</v>
      </c>
      <c r="AP900" s="247"/>
      <c r="AQ900" s="263">
        <v>0</v>
      </c>
      <c r="AR900" s="264">
        <v>0</v>
      </c>
      <c r="AS900" s="264">
        <v>3665.3849620880924</v>
      </c>
      <c r="AT900" s="264">
        <v>0</v>
      </c>
      <c r="AU900" s="264">
        <v>0</v>
      </c>
      <c r="AV900" s="264">
        <v>0</v>
      </c>
      <c r="AW900" s="264">
        <v>0</v>
      </c>
      <c r="AX900" s="264">
        <v>0</v>
      </c>
      <c r="AY900" s="264">
        <v>0</v>
      </c>
      <c r="AZ900" s="264">
        <v>0</v>
      </c>
      <c r="BA900" s="264">
        <v>0</v>
      </c>
      <c r="BB900" s="265">
        <v>0</v>
      </c>
    </row>
    <row r="901" spans="2:54" s="213" customFormat="1" ht="12.75" x14ac:dyDescent="0.2">
      <c r="B901" s="266" t="s">
        <v>772</v>
      </c>
      <c r="C901" s="267"/>
      <c r="D901" s="268"/>
      <c r="E901" s="269" t="s">
        <v>2329</v>
      </c>
      <c r="F901" s="267"/>
      <c r="G901" s="267"/>
      <c r="H901" s="255" t="s">
        <v>2330</v>
      </c>
      <c r="I901" s="256">
        <v>33178</v>
      </c>
      <c r="J901" s="257">
        <v>30</v>
      </c>
      <c r="K901" s="258">
        <v>11318.929564411492</v>
      </c>
      <c r="L901" s="259">
        <v>0</v>
      </c>
      <c r="M901" s="259">
        <v>0</v>
      </c>
      <c r="N901" s="259">
        <v>0</v>
      </c>
      <c r="O901" s="259">
        <v>11318.929564411492</v>
      </c>
      <c r="P901" s="259">
        <v>0</v>
      </c>
      <c r="Q901" s="259">
        <v>0</v>
      </c>
      <c r="R901" s="259">
        <v>11318.929564411492</v>
      </c>
      <c r="S901" s="259">
        <v>11318.929564411492</v>
      </c>
      <c r="T901" s="260">
        <v>0</v>
      </c>
      <c r="U901" s="261">
        <v>0</v>
      </c>
      <c r="V901" s="259">
        <v>0</v>
      </c>
      <c r="W901" s="259">
        <v>0</v>
      </c>
      <c r="X901" s="259">
        <v>0</v>
      </c>
      <c r="Y901" s="259">
        <v>0</v>
      </c>
      <c r="Z901" s="259">
        <v>0</v>
      </c>
      <c r="AA901" s="259">
        <v>0</v>
      </c>
      <c r="AB901" s="259">
        <v>0</v>
      </c>
      <c r="AC901" s="259">
        <v>0</v>
      </c>
      <c r="AD901" s="259">
        <v>0</v>
      </c>
      <c r="AE901" s="262">
        <v>0</v>
      </c>
      <c r="AF901" s="258">
        <v>11318.929564411492</v>
      </c>
      <c r="AG901" s="259">
        <v>0</v>
      </c>
      <c r="AH901" s="259">
        <v>0</v>
      </c>
      <c r="AI901" s="259">
        <v>0</v>
      </c>
      <c r="AJ901" s="259">
        <v>11318.929564411492</v>
      </c>
      <c r="AK901" s="259">
        <v>0</v>
      </c>
      <c r="AL901" s="259">
        <v>0</v>
      </c>
      <c r="AM901" s="259">
        <v>11318.929564411492</v>
      </c>
      <c r="AN901" s="259">
        <v>11318.929564411492</v>
      </c>
      <c r="AO901" s="262">
        <v>0</v>
      </c>
      <c r="AP901" s="247"/>
      <c r="AQ901" s="263">
        <v>0</v>
      </c>
      <c r="AR901" s="264">
        <v>0</v>
      </c>
      <c r="AS901" s="264">
        <v>0</v>
      </c>
      <c r="AT901" s="264">
        <v>0</v>
      </c>
      <c r="AU901" s="264">
        <v>0</v>
      </c>
      <c r="AV901" s="264">
        <v>0</v>
      </c>
      <c r="AW901" s="264">
        <v>0</v>
      </c>
      <c r="AX901" s="264">
        <v>0</v>
      </c>
      <c r="AY901" s="264">
        <v>0</v>
      </c>
      <c r="AZ901" s="264">
        <v>0</v>
      </c>
      <c r="BA901" s="264">
        <v>0</v>
      </c>
      <c r="BB901" s="265">
        <v>0</v>
      </c>
    </row>
    <row r="902" spans="2:54" s="213" customFormat="1" ht="12.75" x14ac:dyDescent="0.2">
      <c r="B902" s="266" t="s">
        <v>772</v>
      </c>
      <c r="C902" s="267"/>
      <c r="D902" s="268"/>
      <c r="E902" s="269" t="s">
        <v>2331</v>
      </c>
      <c r="F902" s="267"/>
      <c r="G902" s="267"/>
      <c r="H902" s="255" t="s">
        <v>2332</v>
      </c>
      <c r="I902" s="256">
        <v>33178</v>
      </c>
      <c r="J902" s="257">
        <v>30</v>
      </c>
      <c r="K902" s="258">
        <v>1129.5180722891566</v>
      </c>
      <c r="L902" s="259">
        <v>0</v>
      </c>
      <c r="M902" s="259">
        <v>0</v>
      </c>
      <c r="N902" s="259">
        <v>0</v>
      </c>
      <c r="O902" s="259">
        <v>1129.5180722891566</v>
      </c>
      <c r="P902" s="259">
        <v>0</v>
      </c>
      <c r="Q902" s="259">
        <v>0</v>
      </c>
      <c r="R902" s="259">
        <v>1129.5180722891566</v>
      </c>
      <c r="S902" s="259">
        <v>1129.5180722891566</v>
      </c>
      <c r="T902" s="260">
        <v>0</v>
      </c>
      <c r="U902" s="261">
        <v>0</v>
      </c>
      <c r="V902" s="259">
        <v>0</v>
      </c>
      <c r="W902" s="259">
        <v>0</v>
      </c>
      <c r="X902" s="259">
        <v>0</v>
      </c>
      <c r="Y902" s="259">
        <v>0</v>
      </c>
      <c r="Z902" s="259">
        <v>0</v>
      </c>
      <c r="AA902" s="259">
        <v>0</v>
      </c>
      <c r="AB902" s="259">
        <v>0</v>
      </c>
      <c r="AC902" s="259">
        <v>0</v>
      </c>
      <c r="AD902" s="259">
        <v>0</v>
      </c>
      <c r="AE902" s="262">
        <v>0</v>
      </c>
      <c r="AF902" s="258">
        <v>1129.5180722891566</v>
      </c>
      <c r="AG902" s="259">
        <v>0</v>
      </c>
      <c r="AH902" s="259">
        <v>0</v>
      </c>
      <c r="AI902" s="259">
        <v>0</v>
      </c>
      <c r="AJ902" s="259">
        <v>1129.5180722891566</v>
      </c>
      <c r="AK902" s="259">
        <v>0</v>
      </c>
      <c r="AL902" s="259">
        <v>0</v>
      </c>
      <c r="AM902" s="259">
        <v>1129.5180722891566</v>
      </c>
      <c r="AN902" s="259">
        <v>1129.5180722891566</v>
      </c>
      <c r="AO902" s="262">
        <v>0</v>
      </c>
      <c r="AP902" s="247"/>
      <c r="AQ902" s="263">
        <v>0</v>
      </c>
      <c r="AR902" s="264">
        <v>0</v>
      </c>
      <c r="AS902" s="264">
        <v>0</v>
      </c>
      <c r="AT902" s="264">
        <v>0</v>
      </c>
      <c r="AU902" s="264">
        <v>0</v>
      </c>
      <c r="AV902" s="264">
        <v>0</v>
      </c>
      <c r="AW902" s="264">
        <v>0</v>
      </c>
      <c r="AX902" s="264">
        <v>0</v>
      </c>
      <c r="AY902" s="264">
        <v>0</v>
      </c>
      <c r="AZ902" s="264">
        <v>0</v>
      </c>
      <c r="BA902" s="264">
        <v>0</v>
      </c>
      <c r="BB902" s="265">
        <v>0</v>
      </c>
    </row>
    <row r="903" spans="2:54" s="213" customFormat="1" ht="12.75" x14ac:dyDescent="0.2">
      <c r="B903" s="266" t="s">
        <v>772</v>
      </c>
      <c r="C903" s="267"/>
      <c r="D903" s="268"/>
      <c r="E903" s="269" t="s">
        <v>2333</v>
      </c>
      <c r="F903" s="267"/>
      <c r="G903" s="267"/>
      <c r="H903" s="255" t="s">
        <v>2334</v>
      </c>
      <c r="I903" s="256">
        <v>33178</v>
      </c>
      <c r="J903" s="257">
        <v>30</v>
      </c>
      <c r="K903" s="258">
        <v>1194.6825764596849</v>
      </c>
      <c r="L903" s="259">
        <v>0</v>
      </c>
      <c r="M903" s="259">
        <v>0</v>
      </c>
      <c r="N903" s="259">
        <v>0</v>
      </c>
      <c r="O903" s="259">
        <v>1194.6825764596849</v>
      </c>
      <c r="P903" s="259">
        <v>0</v>
      </c>
      <c r="Q903" s="259">
        <v>0</v>
      </c>
      <c r="R903" s="259">
        <v>1194.6825764596849</v>
      </c>
      <c r="S903" s="259">
        <v>1194.6825764596849</v>
      </c>
      <c r="T903" s="260">
        <v>0</v>
      </c>
      <c r="U903" s="261">
        <v>0</v>
      </c>
      <c r="V903" s="259">
        <v>0</v>
      </c>
      <c r="W903" s="259">
        <v>0</v>
      </c>
      <c r="X903" s="259">
        <v>0</v>
      </c>
      <c r="Y903" s="259">
        <v>0</v>
      </c>
      <c r="Z903" s="259">
        <v>0</v>
      </c>
      <c r="AA903" s="259">
        <v>0</v>
      </c>
      <c r="AB903" s="259">
        <v>0</v>
      </c>
      <c r="AC903" s="259">
        <v>0</v>
      </c>
      <c r="AD903" s="259">
        <v>0</v>
      </c>
      <c r="AE903" s="262">
        <v>0</v>
      </c>
      <c r="AF903" s="258">
        <v>1194.6825764596849</v>
      </c>
      <c r="AG903" s="259">
        <v>0</v>
      </c>
      <c r="AH903" s="259">
        <v>0</v>
      </c>
      <c r="AI903" s="259">
        <v>0</v>
      </c>
      <c r="AJ903" s="259">
        <v>1194.6825764596849</v>
      </c>
      <c r="AK903" s="259">
        <v>0</v>
      </c>
      <c r="AL903" s="259">
        <v>0</v>
      </c>
      <c r="AM903" s="259">
        <v>1194.6825764596849</v>
      </c>
      <c r="AN903" s="259">
        <v>1194.6825764596849</v>
      </c>
      <c r="AO903" s="262">
        <v>0</v>
      </c>
      <c r="AP903" s="247"/>
      <c r="AQ903" s="263">
        <v>0</v>
      </c>
      <c r="AR903" s="264">
        <v>0</v>
      </c>
      <c r="AS903" s="264">
        <v>0</v>
      </c>
      <c r="AT903" s="264">
        <v>0</v>
      </c>
      <c r="AU903" s="264">
        <v>0</v>
      </c>
      <c r="AV903" s="264">
        <v>0</v>
      </c>
      <c r="AW903" s="264">
        <v>0</v>
      </c>
      <c r="AX903" s="264">
        <v>0</v>
      </c>
      <c r="AY903" s="264">
        <v>0</v>
      </c>
      <c r="AZ903" s="264">
        <v>0</v>
      </c>
      <c r="BA903" s="264">
        <v>0</v>
      </c>
      <c r="BB903" s="265">
        <v>0</v>
      </c>
    </row>
    <row r="904" spans="2:54" s="213" customFormat="1" ht="12.75" x14ac:dyDescent="0.2">
      <c r="B904" s="266" t="s">
        <v>772</v>
      </c>
      <c r="C904" s="267"/>
      <c r="D904" s="268"/>
      <c r="E904" s="269" t="s">
        <v>2335</v>
      </c>
      <c r="F904" s="267"/>
      <c r="G904" s="267"/>
      <c r="H904" s="255" t="s">
        <v>2336</v>
      </c>
      <c r="I904" s="256">
        <v>36586</v>
      </c>
      <c r="J904" s="257">
        <v>30</v>
      </c>
      <c r="K904" s="258">
        <v>12209.004286376276</v>
      </c>
      <c r="L904" s="259">
        <v>5378.5304680259505</v>
      </c>
      <c r="M904" s="259">
        <v>0</v>
      </c>
      <c r="N904" s="259">
        <v>0</v>
      </c>
      <c r="O904" s="259">
        <v>6830.473818350325</v>
      </c>
      <c r="P904" s="259">
        <v>0</v>
      </c>
      <c r="Q904" s="259">
        <v>0</v>
      </c>
      <c r="R904" s="259">
        <v>6830.473818350325</v>
      </c>
      <c r="S904" s="259">
        <v>663.60012413830418</v>
      </c>
      <c r="T904" s="260">
        <v>6166.8736942120213</v>
      </c>
      <c r="U904" s="261">
        <v>0</v>
      </c>
      <c r="V904" s="259">
        <v>0</v>
      </c>
      <c r="W904" s="259">
        <v>0</v>
      </c>
      <c r="X904" s="259">
        <v>0</v>
      </c>
      <c r="Y904" s="259">
        <v>0</v>
      </c>
      <c r="Z904" s="259">
        <v>0</v>
      </c>
      <c r="AA904" s="259">
        <v>0</v>
      </c>
      <c r="AB904" s="259">
        <v>0</v>
      </c>
      <c r="AC904" s="259">
        <v>406.96680954587583</v>
      </c>
      <c r="AD904" s="259">
        <v>-406.96680954587583</v>
      </c>
      <c r="AE904" s="262">
        <v>406.96680954587583</v>
      </c>
      <c r="AF904" s="258">
        <v>12209.004286376276</v>
      </c>
      <c r="AG904" s="259">
        <v>5378.5304680259505</v>
      </c>
      <c r="AH904" s="259">
        <v>0</v>
      </c>
      <c r="AI904" s="259">
        <v>0</v>
      </c>
      <c r="AJ904" s="259">
        <v>6830.473818350325</v>
      </c>
      <c r="AK904" s="259">
        <v>0</v>
      </c>
      <c r="AL904" s="259">
        <v>0</v>
      </c>
      <c r="AM904" s="259">
        <v>6830.473818350325</v>
      </c>
      <c r="AN904" s="259">
        <v>256.63331459242835</v>
      </c>
      <c r="AO904" s="262">
        <v>6573.8405037578968</v>
      </c>
      <c r="AP904" s="247"/>
      <c r="AQ904" s="263">
        <v>0</v>
      </c>
      <c r="AR904" s="264">
        <v>0</v>
      </c>
      <c r="AS904" s="264">
        <v>6573.8405036921586</v>
      </c>
      <c r="AT904" s="264">
        <v>0</v>
      </c>
      <c r="AU904" s="264">
        <v>0</v>
      </c>
      <c r="AV904" s="264">
        <v>0</v>
      </c>
      <c r="AW904" s="264">
        <v>0</v>
      </c>
      <c r="AX904" s="264">
        <v>0</v>
      </c>
      <c r="AY904" s="264">
        <v>0</v>
      </c>
      <c r="AZ904" s="264">
        <v>0</v>
      </c>
      <c r="BA904" s="264">
        <v>0</v>
      </c>
      <c r="BB904" s="265">
        <v>0</v>
      </c>
    </row>
    <row r="905" spans="2:54" s="213" customFormat="1" ht="12.75" x14ac:dyDescent="0.2">
      <c r="B905" s="266" t="s">
        <v>772</v>
      </c>
      <c r="C905" s="267"/>
      <c r="D905" s="268"/>
      <c r="E905" s="269" t="s">
        <v>2337</v>
      </c>
      <c r="F905" s="267"/>
      <c r="G905" s="267"/>
      <c r="H905" s="255" t="s">
        <v>2338</v>
      </c>
      <c r="I905" s="256">
        <v>33725</v>
      </c>
      <c r="J905" s="257">
        <v>30</v>
      </c>
      <c r="K905" s="258">
        <v>6020.2154772937902</v>
      </c>
      <c r="L905" s="259">
        <v>1526.3409406858202</v>
      </c>
      <c r="M905" s="259">
        <v>0</v>
      </c>
      <c r="N905" s="259">
        <v>0</v>
      </c>
      <c r="O905" s="259">
        <v>4493.8745366079702</v>
      </c>
      <c r="P905" s="259">
        <v>0</v>
      </c>
      <c r="Q905" s="259">
        <v>0</v>
      </c>
      <c r="R905" s="259">
        <v>4493.8745366079702</v>
      </c>
      <c r="S905" s="259">
        <v>1881.6923887419796</v>
      </c>
      <c r="T905" s="260">
        <v>2612.1821478659904</v>
      </c>
      <c r="U905" s="261">
        <v>0</v>
      </c>
      <c r="V905" s="259">
        <v>0</v>
      </c>
      <c r="W905" s="259">
        <v>0</v>
      </c>
      <c r="X905" s="259">
        <v>0</v>
      </c>
      <c r="Y905" s="259">
        <v>0</v>
      </c>
      <c r="Z905" s="259">
        <v>0</v>
      </c>
      <c r="AA905" s="259">
        <v>0</v>
      </c>
      <c r="AB905" s="259">
        <v>0</v>
      </c>
      <c r="AC905" s="259">
        <v>200.67384924312634</v>
      </c>
      <c r="AD905" s="259">
        <v>-200.67384924312634</v>
      </c>
      <c r="AE905" s="262">
        <v>200.67384924312634</v>
      </c>
      <c r="AF905" s="258">
        <v>6020.2154772937902</v>
      </c>
      <c r="AG905" s="259">
        <v>1526.3409406858202</v>
      </c>
      <c r="AH905" s="259">
        <v>0</v>
      </c>
      <c r="AI905" s="259">
        <v>0</v>
      </c>
      <c r="AJ905" s="259">
        <v>4493.8745366079702</v>
      </c>
      <c r="AK905" s="259">
        <v>0</v>
      </c>
      <c r="AL905" s="259">
        <v>0</v>
      </c>
      <c r="AM905" s="259">
        <v>4493.8745366079702</v>
      </c>
      <c r="AN905" s="259">
        <v>1681.0185394988532</v>
      </c>
      <c r="AO905" s="262">
        <v>2812.8559971091172</v>
      </c>
      <c r="AP905" s="247"/>
      <c r="AQ905" s="263">
        <v>0</v>
      </c>
      <c r="AR905" s="264">
        <v>0</v>
      </c>
      <c r="AS905" s="264">
        <v>2812.8559970809888</v>
      </c>
      <c r="AT905" s="264">
        <v>0</v>
      </c>
      <c r="AU905" s="264">
        <v>0</v>
      </c>
      <c r="AV905" s="264">
        <v>0</v>
      </c>
      <c r="AW905" s="264">
        <v>0</v>
      </c>
      <c r="AX905" s="264">
        <v>0</v>
      </c>
      <c r="AY905" s="264">
        <v>0</v>
      </c>
      <c r="AZ905" s="264">
        <v>0</v>
      </c>
      <c r="BA905" s="264">
        <v>0</v>
      </c>
      <c r="BB905" s="265">
        <v>0</v>
      </c>
    </row>
    <row r="906" spans="2:54" s="213" customFormat="1" ht="12.75" x14ac:dyDescent="0.2">
      <c r="B906" s="266" t="s">
        <v>772</v>
      </c>
      <c r="C906" s="267"/>
      <c r="D906" s="268"/>
      <c r="E906" s="269" t="s">
        <v>2339</v>
      </c>
      <c r="F906" s="267"/>
      <c r="G906" s="267"/>
      <c r="H906" s="255" t="s">
        <v>2340</v>
      </c>
      <c r="I906" s="256">
        <v>33725</v>
      </c>
      <c r="J906" s="257">
        <v>30</v>
      </c>
      <c r="K906" s="258">
        <v>2096.8489341983318</v>
      </c>
      <c r="L906" s="259">
        <v>0</v>
      </c>
      <c r="M906" s="259">
        <v>0</v>
      </c>
      <c r="N906" s="259">
        <v>0</v>
      </c>
      <c r="O906" s="259">
        <v>2096.8489341983318</v>
      </c>
      <c r="P906" s="259">
        <v>0</v>
      </c>
      <c r="Q906" s="259">
        <v>0</v>
      </c>
      <c r="R906" s="259">
        <v>2096.8489341983318</v>
      </c>
      <c r="S906" s="259">
        <v>2096.8489341983318</v>
      </c>
      <c r="T906" s="260">
        <v>0</v>
      </c>
      <c r="U906" s="261">
        <v>0</v>
      </c>
      <c r="V906" s="259">
        <v>0</v>
      </c>
      <c r="W906" s="259">
        <v>0</v>
      </c>
      <c r="X906" s="259">
        <v>0</v>
      </c>
      <c r="Y906" s="259">
        <v>0</v>
      </c>
      <c r="Z906" s="259">
        <v>0</v>
      </c>
      <c r="AA906" s="259">
        <v>0</v>
      </c>
      <c r="AB906" s="259">
        <v>0</v>
      </c>
      <c r="AC906" s="259">
        <v>0</v>
      </c>
      <c r="AD906" s="259">
        <v>0</v>
      </c>
      <c r="AE906" s="262">
        <v>0</v>
      </c>
      <c r="AF906" s="258">
        <v>2096.8489341983318</v>
      </c>
      <c r="AG906" s="259">
        <v>0</v>
      </c>
      <c r="AH906" s="259">
        <v>0</v>
      </c>
      <c r="AI906" s="259">
        <v>0</v>
      </c>
      <c r="AJ906" s="259">
        <v>2096.8489341983318</v>
      </c>
      <c r="AK906" s="259">
        <v>0</v>
      </c>
      <c r="AL906" s="259">
        <v>0</v>
      </c>
      <c r="AM906" s="259">
        <v>2096.8489341983318</v>
      </c>
      <c r="AN906" s="259">
        <v>2096.8489341983318</v>
      </c>
      <c r="AO906" s="262">
        <v>0</v>
      </c>
      <c r="AP906" s="247"/>
      <c r="AQ906" s="263">
        <v>0</v>
      </c>
      <c r="AR906" s="264">
        <v>0</v>
      </c>
      <c r="AS906" s="264">
        <v>0</v>
      </c>
      <c r="AT906" s="264">
        <v>0</v>
      </c>
      <c r="AU906" s="264">
        <v>0</v>
      </c>
      <c r="AV906" s="264">
        <v>0</v>
      </c>
      <c r="AW906" s="264">
        <v>0</v>
      </c>
      <c r="AX906" s="264">
        <v>0</v>
      </c>
      <c r="AY906" s="264">
        <v>0</v>
      </c>
      <c r="AZ906" s="264">
        <v>0</v>
      </c>
      <c r="BA906" s="264">
        <v>0</v>
      </c>
      <c r="BB906" s="265">
        <v>0</v>
      </c>
    </row>
    <row r="907" spans="2:54" s="213" customFormat="1" ht="12.75" x14ac:dyDescent="0.2">
      <c r="B907" s="266" t="s">
        <v>772</v>
      </c>
      <c r="C907" s="267"/>
      <c r="D907" s="268"/>
      <c r="E907" s="269" t="s">
        <v>2341</v>
      </c>
      <c r="F907" s="267"/>
      <c r="G907" s="267"/>
      <c r="H907" s="255" t="s">
        <v>2342</v>
      </c>
      <c r="I907" s="256">
        <v>33725</v>
      </c>
      <c r="J907" s="257">
        <v>30</v>
      </c>
      <c r="K907" s="258">
        <v>579.24003707136239</v>
      </c>
      <c r="L907" s="259">
        <v>0</v>
      </c>
      <c r="M907" s="259">
        <v>0</v>
      </c>
      <c r="N907" s="259">
        <v>0</v>
      </c>
      <c r="O907" s="259">
        <v>579.24003707136239</v>
      </c>
      <c r="P907" s="259">
        <v>0</v>
      </c>
      <c r="Q907" s="259">
        <v>0</v>
      </c>
      <c r="R907" s="259">
        <v>579.24003707136239</v>
      </c>
      <c r="S907" s="259">
        <v>579.24003707136239</v>
      </c>
      <c r="T907" s="260">
        <v>0</v>
      </c>
      <c r="U907" s="261">
        <v>0</v>
      </c>
      <c r="V907" s="259">
        <v>0</v>
      </c>
      <c r="W907" s="259">
        <v>0</v>
      </c>
      <c r="X907" s="259">
        <v>0</v>
      </c>
      <c r="Y907" s="259">
        <v>0</v>
      </c>
      <c r="Z907" s="259">
        <v>0</v>
      </c>
      <c r="AA907" s="259">
        <v>0</v>
      </c>
      <c r="AB907" s="259">
        <v>0</v>
      </c>
      <c r="AC907" s="259">
        <v>0</v>
      </c>
      <c r="AD907" s="259">
        <v>0</v>
      </c>
      <c r="AE907" s="262">
        <v>0</v>
      </c>
      <c r="AF907" s="258">
        <v>579.24003707136239</v>
      </c>
      <c r="AG907" s="259">
        <v>0</v>
      </c>
      <c r="AH907" s="259">
        <v>0</v>
      </c>
      <c r="AI907" s="259">
        <v>0</v>
      </c>
      <c r="AJ907" s="259">
        <v>579.24003707136239</v>
      </c>
      <c r="AK907" s="259">
        <v>0</v>
      </c>
      <c r="AL907" s="259">
        <v>0</v>
      </c>
      <c r="AM907" s="259">
        <v>579.24003707136239</v>
      </c>
      <c r="AN907" s="259">
        <v>579.24003707136239</v>
      </c>
      <c r="AO907" s="262">
        <v>0</v>
      </c>
      <c r="AP907" s="247"/>
      <c r="AQ907" s="263">
        <v>0</v>
      </c>
      <c r="AR907" s="264">
        <v>0</v>
      </c>
      <c r="AS907" s="264">
        <v>0</v>
      </c>
      <c r="AT907" s="264">
        <v>0</v>
      </c>
      <c r="AU907" s="264">
        <v>0</v>
      </c>
      <c r="AV907" s="264">
        <v>0</v>
      </c>
      <c r="AW907" s="264">
        <v>0</v>
      </c>
      <c r="AX907" s="264">
        <v>0</v>
      </c>
      <c r="AY907" s="264">
        <v>0</v>
      </c>
      <c r="AZ907" s="264">
        <v>0</v>
      </c>
      <c r="BA907" s="264">
        <v>0</v>
      </c>
      <c r="BB907" s="265">
        <v>0</v>
      </c>
    </row>
    <row r="908" spans="2:54" s="213" customFormat="1" ht="12.75" x14ac:dyDescent="0.2">
      <c r="B908" s="266" t="s">
        <v>772</v>
      </c>
      <c r="C908" s="267"/>
      <c r="D908" s="268"/>
      <c r="E908" s="269" t="s">
        <v>2343</v>
      </c>
      <c r="F908" s="267"/>
      <c r="G908" s="267"/>
      <c r="H908" s="255" t="s">
        <v>2344</v>
      </c>
      <c r="I908" s="256">
        <v>33725</v>
      </c>
      <c r="J908" s="257">
        <v>30</v>
      </c>
      <c r="K908" s="258">
        <v>3388.5542168674701</v>
      </c>
      <c r="L908" s="259">
        <v>0</v>
      </c>
      <c r="M908" s="259">
        <v>0</v>
      </c>
      <c r="N908" s="259">
        <v>0</v>
      </c>
      <c r="O908" s="259">
        <v>3388.5542168674701</v>
      </c>
      <c r="P908" s="259">
        <v>0</v>
      </c>
      <c r="Q908" s="259">
        <v>0</v>
      </c>
      <c r="R908" s="259">
        <v>3388.5542168674701</v>
      </c>
      <c r="S908" s="259">
        <v>3388.5542168674701</v>
      </c>
      <c r="T908" s="260">
        <v>0</v>
      </c>
      <c r="U908" s="261">
        <v>0</v>
      </c>
      <c r="V908" s="259">
        <v>0</v>
      </c>
      <c r="W908" s="259">
        <v>0</v>
      </c>
      <c r="X908" s="259">
        <v>0</v>
      </c>
      <c r="Y908" s="259">
        <v>0</v>
      </c>
      <c r="Z908" s="259">
        <v>0</v>
      </c>
      <c r="AA908" s="259">
        <v>0</v>
      </c>
      <c r="AB908" s="259">
        <v>0</v>
      </c>
      <c r="AC908" s="259">
        <v>0</v>
      </c>
      <c r="AD908" s="259">
        <v>0</v>
      </c>
      <c r="AE908" s="262">
        <v>0</v>
      </c>
      <c r="AF908" s="258">
        <v>3388.5542168674701</v>
      </c>
      <c r="AG908" s="259">
        <v>0</v>
      </c>
      <c r="AH908" s="259">
        <v>0</v>
      </c>
      <c r="AI908" s="259">
        <v>0</v>
      </c>
      <c r="AJ908" s="259">
        <v>3388.5542168674701</v>
      </c>
      <c r="AK908" s="259">
        <v>0</v>
      </c>
      <c r="AL908" s="259">
        <v>0</v>
      </c>
      <c r="AM908" s="259">
        <v>3388.5542168674701</v>
      </c>
      <c r="AN908" s="259">
        <v>3388.5542168674701</v>
      </c>
      <c r="AO908" s="262">
        <v>0</v>
      </c>
      <c r="AP908" s="247"/>
      <c r="AQ908" s="263">
        <v>0</v>
      </c>
      <c r="AR908" s="264">
        <v>0</v>
      </c>
      <c r="AS908" s="264">
        <v>0</v>
      </c>
      <c r="AT908" s="264">
        <v>0</v>
      </c>
      <c r="AU908" s="264">
        <v>0</v>
      </c>
      <c r="AV908" s="264">
        <v>0</v>
      </c>
      <c r="AW908" s="264">
        <v>0</v>
      </c>
      <c r="AX908" s="264">
        <v>0</v>
      </c>
      <c r="AY908" s="264">
        <v>0</v>
      </c>
      <c r="AZ908" s="264">
        <v>0</v>
      </c>
      <c r="BA908" s="264">
        <v>0</v>
      </c>
      <c r="BB908" s="265">
        <v>0</v>
      </c>
    </row>
    <row r="909" spans="2:54" s="213" customFormat="1" ht="12.75" x14ac:dyDescent="0.2">
      <c r="B909" s="266" t="s">
        <v>772</v>
      </c>
      <c r="C909" s="267"/>
      <c r="D909" s="268"/>
      <c r="E909" s="269" t="s">
        <v>2345</v>
      </c>
      <c r="F909" s="267"/>
      <c r="G909" s="267"/>
      <c r="H909" s="255" t="s">
        <v>2346</v>
      </c>
      <c r="I909" s="256">
        <v>33725</v>
      </c>
      <c r="J909" s="257">
        <v>30</v>
      </c>
      <c r="K909" s="258">
        <v>7530.1204819277109</v>
      </c>
      <c r="L909" s="259">
        <v>0</v>
      </c>
      <c r="M909" s="259">
        <v>0</v>
      </c>
      <c r="N909" s="259">
        <v>0</v>
      </c>
      <c r="O909" s="259">
        <v>7530.1204819277109</v>
      </c>
      <c r="P909" s="259">
        <v>0</v>
      </c>
      <c r="Q909" s="259">
        <v>0</v>
      </c>
      <c r="R909" s="259">
        <v>7530.1204819277109</v>
      </c>
      <c r="S909" s="259">
        <v>7530.1204819277109</v>
      </c>
      <c r="T909" s="260">
        <v>0</v>
      </c>
      <c r="U909" s="261">
        <v>0</v>
      </c>
      <c r="V909" s="259">
        <v>0</v>
      </c>
      <c r="W909" s="259">
        <v>0</v>
      </c>
      <c r="X909" s="259">
        <v>0</v>
      </c>
      <c r="Y909" s="259">
        <v>0</v>
      </c>
      <c r="Z909" s="259">
        <v>0</v>
      </c>
      <c r="AA909" s="259">
        <v>0</v>
      </c>
      <c r="AB909" s="259">
        <v>0</v>
      </c>
      <c r="AC909" s="259">
        <v>0</v>
      </c>
      <c r="AD909" s="259">
        <v>0</v>
      </c>
      <c r="AE909" s="262">
        <v>0</v>
      </c>
      <c r="AF909" s="258">
        <v>7530.1204819277109</v>
      </c>
      <c r="AG909" s="259">
        <v>0</v>
      </c>
      <c r="AH909" s="259">
        <v>0</v>
      </c>
      <c r="AI909" s="259">
        <v>0</v>
      </c>
      <c r="AJ909" s="259">
        <v>7530.1204819277109</v>
      </c>
      <c r="AK909" s="259">
        <v>0</v>
      </c>
      <c r="AL909" s="259">
        <v>0</v>
      </c>
      <c r="AM909" s="259">
        <v>7530.1204819277109</v>
      </c>
      <c r="AN909" s="259">
        <v>7530.1204819277109</v>
      </c>
      <c r="AO909" s="262">
        <v>0</v>
      </c>
      <c r="AP909" s="247"/>
      <c r="AQ909" s="263">
        <v>0</v>
      </c>
      <c r="AR909" s="264">
        <v>0</v>
      </c>
      <c r="AS909" s="264">
        <v>0</v>
      </c>
      <c r="AT909" s="264">
        <v>0</v>
      </c>
      <c r="AU909" s="264">
        <v>0</v>
      </c>
      <c r="AV909" s="264">
        <v>0</v>
      </c>
      <c r="AW909" s="264">
        <v>0</v>
      </c>
      <c r="AX909" s="264">
        <v>0</v>
      </c>
      <c r="AY909" s="264">
        <v>0</v>
      </c>
      <c r="AZ909" s="264">
        <v>0</v>
      </c>
      <c r="BA909" s="264">
        <v>0</v>
      </c>
      <c r="BB909" s="265">
        <v>0</v>
      </c>
    </row>
    <row r="910" spans="2:54" s="213" customFormat="1" ht="12.75" x14ac:dyDescent="0.2">
      <c r="B910" s="266" t="s">
        <v>772</v>
      </c>
      <c r="C910" s="267"/>
      <c r="D910" s="268"/>
      <c r="E910" s="269" t="s">
        <v>2347</v>
      </c>
      <c r="F910" s="267"/>
      <c r="G910" s="267"/>
      <c r="H910" s="255" t="s">
        <v>2348</v>
      </c>
      <c r="I910" s="256">
        <v>33725</v>
      </c>
      <c r="J910" s="257">
        <v>30</v>
      </c>
      <c r="K910" s="258">
        <v>2476.2511584800741</v>
      </c>
      <c r="L910" s="259">
        <v>0</v>
      </c>
      <c r="M910" s="259">
        <v>0</v>
      </c>
      <c r="N910" s="259">
        <v>0</v>
      </c>
      <c r="O910" s="259">
        <v>2476.2511584800741</v>
      </c>
      <c r="P910" s="259">
        <v>0</v>
      </c>
      <c r="Q910" s="259">
        <v>0</v>
      </c>
      <c r="R910" s="259">
        <v>2476.2511584800741</v>
      </c>
      <c r="S910" s="259">
        <v>2476.2511584800741</v>
      </c>
      <c r="T910" s="260">
        <v>0</v>
      </c>
      <c r="U910" s="261">
        <v>0</v>
      </c>
      <c r="V910" s="259">
        <v>0</v>
      </c>
      <c r="W910" s="259">
        <v>0</v>
      </c>
      <c r="X910" s="259">
        <v>0</v>
      </c>
      <c r="Y910" s="259">
        <v>0</v>
      </c>
      <c r="Z910" s="259">
        <v>0</v>
      </c>
      <c r="AA910" s="259">
        <v>0</v>
      </c>
      <c r="AB910" s="259">
        <v>0</v>
      </c>
      <c r="AC910" s="259">
        <v>0</v>
      </c>
      <c r="AD910" s="259">
        <v>0</v>
      </c>
      <c r="AE910" s="262">
        <v>0</v>
      </c>
      <c r="AF910" s="258">
        <v>2476.2511584800741</v>
      </c>
      <c r="AG910" s="259">
        <v>0</v>
      </c>
      <c r="AH910" s="259">
        <v>0</v>
      </c>
      <c r="AI910" s="259">
        <v>0</v>
      </c>
      <c r="AJ910" s="259">
        <v>2476.2511584800741</v>
      </c>
      <c r="AK910" s="259">
        <v>0</v>
      </c>
      <c r="AL910" s="259">
        <v>0</v>
      </c>
      <c r="AM910" s="259">
        <v>2476.2511584800741</v>
      </c>
      <c r="AN910" s="259">
        <v>2476.2511584800741</v>
      </c>
      <c r="AO910" s="262">
        <v>0</v>
      </c>
      <c r="AP910" s="247"/>
      <c r="AQ910" s="263">
        <v>0</v>
      </c>
      <c r="AR910" s="264">
        <v>0</v>
      </c>
      <c r="AS910" s="264">
        <v>0</v>
      </c>
      <c r="AT910" s="264">
        <v>0</v>
      </c>
      <c r="AU910" s="264">
        <v>0</v>
      </c>
      <c r="AV910" s="264">
        <v>0</v>
      </c>
      <c r="AW910" s="264">
        <v>0</v>
      </c>
      <c r="AX910" s="264">
        <v>0</v>
      </c>
      <c r="AY910" s="264">
        <v>0</v>
      </c>
      <c r="AZ910" s="264">
        <v>0</v>
      </c>
      <c r="BA910" s="264">
        <v>0</v>
      </c>
      <c r="BB910" s="265">
        <v>0</v>
      </c>
    </row>
    <row r="911" spans="2:54" s="213" customFormat="1" ht="12.75" x14ac:dyDescent="0.2">
      <c r="B911" s="266" t="s">
        <v>772</v>
      </c>
      <c r="C911" s="267"/>
      <c r="D911" s="268"/>
      <c r="E911" s="269" t="s">
        <v>2349</v>
      </c>
      <c r="F911" s="267"/>
      <c r="G911" s="267"/>
      <c r="H911" s="255" t="s">
        <v>2350</v>
      </c>
      <c r="I911" s="256">
        <v>33725</v>
      </c>
      <c r="J911" s="257">
        <v>30</v>
      </c>
      <c r="K911" s="258">
        <v>12570.05329008341</v>
      </c>
      <c r="L911" s="259">
        <v>3997.5585032437443</v>
      </c>
      <c r="M911" s="259">
        <v>0</v>
      </c>
      <c r="N911" s="259">
        <v>0</v>
      </c>
      <c r="O911" s="259">
        <v>8572.4947868396648</v>
      </c>
      <c r="P911" s="259">
        <v>0</v>
      </c>
      <c r="Q911" s="259">
        <v>0</v>
      </c>
      <c r="R911" s="259">
        <v>8572.4947868396648</v>
      </c>
      <c r="S911" s="259">
        <v>2481.7726279827416</v>
      </c>
      <c r="T911" s="260">
        <v>6090.7221588569228</v>
      </c>
      <c r="U911" s="261">
        <v>0</v>
      </c>
      <c r="V911" s="259">
        <v>0</v>
      </c>
      <c r="W911" s="259">
        <v>0</v>
      </c>
      <c r="X911" s="259">
        <v>0</v>
      </c>
      <c r="Y911" s="259">
        <v>0</v>
      </c>
      <c r="Z911" s="259">
        <v>0</v>
      </c>
      <c r="AA911" s="259">
        <v>0</v>
      </c>
      <c r="AB911" s="259">
        <v>0</v>
      </c>
      <c r="AC911" s="259">
        <v>419.00177633611366</v>
      </c>
      <c r="AD911" s="259">
        <v>-419.00177633611366</v>
      </c>
      <c r="AE911" s="262">
        <v>419.00177633611366</v>
      </c>
      <c r="AF911" s="258">
        <v>12570.05329008341</v>
      </c>
      <c r="AG911" s="259">
        <v>3997.5585032437443</v>
      </c>
      <c r="AH911" s="259">
        <v>0</v>
      </c>
      <c r="AI911" s="259">
        <v>0</v>
      </c>
      <c r="AJ911" s="259">
        <v>8572.4947868396648</v>
      </c>
      <c r="AK911" s="259">
        <v>0</v>
      </c>
      <c r="AL911" s="259">
        <v>0</v>
      </c>
      <c r="AM911" s="259">
        <v>8572.4947868396648</v>
      </c>
      <c r="AN911" s="259">
        <v>2062.7708516466278</v>
      </c>
      <c r="AO911" s="262">
        <v>6509.7239351930366</v>
      </c>
      <c r="AP911" s="247"/>
      <c r="AQ911" s="263">
        <v>0</v>
      </c>
      <c r="AR911" s="264">
        <v>0</v>
      </c>
      <c r="AS911" s="264">
        <v>6509.7239351279395</v>
      </c>
      <c r="AT911" s="264">
        <v>0</v>
      </c>
      <c r="AU911" s="264">
        <v>0</v>
      </c>
      <c r="AV911" s="264">
        <v>0</v>
      </c>
      <c r="AW911" s="264">
        <v>0</v>
      </c>
      <c r="AX911" s="264">
        <v>0</v>
      </c>
      <c r="AY911" s="264">
        <v>0</v>
      </c>
      <c r="AZ911" s="264">
        <v>0</v>
      </c>
      <c r="BA911" s="264">
        <v>0</v>
      </c>
      <c r="BB911" s="265">
        <v>0</v>
      </c>
    </row>
    <row r="912" spans="2:54" s="213" customFormat="1" ht="12.75" x14ac:dyDescent="0.2">
      <c r="B912" s="266" t="s">
        <v>772</v>
      </c>
      <c r="C912" s="267"/>
      <c r="D912" s="268"/>
      <c r="E912" s="269" t="s">
        <v>2351</v>
      </c>
      <c r="F912" s="267"/>
      <c r="G912" s="267"/>
      <c r="H912" s="255" t="s">
        <v>2352</v>
      </c>
      <c r="I912" s="256">
        <v>33725</v>
      </c>
      <c r="J912" s="257">
        <v>30</v>
      </c>
      <c r="K912" s="258">
        <v>521.3160333642262</v>
      </c>
      <c r="L912" s="259">
        <v>0</v>
      </c>
      <c r="M912" s="259">
        <v>0</v>
      </c>
      <c r="N912" s="259">
        <v>0</v>
      </c>
      <c r="O912" s="259">
        <v>521.3160333642262</v>
      </c>
      <c r="P912" s="259">
        <v>0</v>
      </c>
      <c r="Q912" s="259">
        <v>0</v>
      </c>
      <c r="R912" s="259">
        <v>521.3160333642262</v>
      </c>
      <c r="S912" s="259">
        <v>521.3160333642262</v>
      </c>
      <c r="T912" s="260">
        <v>0</v>
      </c>
      <c r="U912" s="261">
        <v>0</v>
      </c>
      <c r="V912" s="259">
        <v>0</v>
      </c>
      <c r="W912" s="259">
        <v>0</v>
      </c>
      <c r="X912" s="259">
        <v>0</v>
      </c>
      <c r="Y912" s="259">
        <v>0</v>
      </c>
      <c r="Z912" s="259">
        <v>0</v>
      </c>
      <c r="AA912" s="259">
        <v>0</v>
      </c>
      <c r="AB912" s="259">
        <v>0</v>
      </c>
      <c r="AC912" s="259">
        <v>0</v>
      </c>
      <c r="AD912" s="259">
        <v>0</v>
      </c>
      <c r="AE912" s="262">
        <v>0</v>
      </c>
      <c r="AF912" s="258">
        <v>521.3160333642262</v>
      </c>
      <c r="AG912" s="259">
        <v>0</v>
      </c>
      <c r="AH912" s="259">
        <v>0</v>
      </c>
      <c r="AI912" s="259">
        <v>0</v>
      </c>
      <c r="AJ912" s="259">
        <v>521.3160333642262</v>
      </c>
      <c r="AK912" s="259">
        <v>0</v>
      </c>
      <c r="AL912" s="259">
        <v>0</v>
      </c>
      <c r="AM912" s="259">
        <v>521.3160333642262</v>
      </c>
      <c r="AN912" s="259">
        <v>521.3160333642262</v>
      </c>
      <c r="AO912" s="262">
        <v>0</v>
      </c>
      <c r="AP912" s="247"/>
      <c r="AQ912" s="263">
        <v>0</v>
      </c>
      <c r="AR912" s="264">
        <v>0</v>
      </c>
      <c r="AS912" s="264">
        <v>0</v>
      </c>
      <c r="AT912" s="264">
        <v>0</v>
      </c>
      <c r="AU912" s="264">
        <v>0</v>
      </c>
      <c r="AV912" s="264">
        <v>0</v>
      </c>
      <c r="AW912" s="264">
        <v>0</v>
      </c>
      <c r="AX912" s="264">
        <v>0</v>
      </c>
      <c r="AY912" s="264">
        <v>0</v>
      </c>
      <c r="AZ912" s="264">
        <v>0</v>
      </c>
      <c r="BA912" s="264">
        <v>0</v>
      </c>
      <c r="BB912" s="265">
        <v>0</v>
      </c>
    </row>
    <row r="913" spans="2:54" s="213" customFormat="1" ht="12.75" x14ac:dyDescent="0.2">
      <c r="B913" s="266" t="s">
        <v>772</v>
      </c>
      <c r="C913" s="267"/>
      <c r="D913" s="268"/>
      <c r="E913" s="269" t="s">
        <v>2353</v>
      </c>
      <c r="F913" s="267"/>
      <c r="G913" s="267"/>
      <c r="H913" s="255" t="s">
        <v>2354</v>
      </c>
      <c r="I913" s="256">
        <v>36526</v>
      </c>
      <c r="J913" s="257">
        <v>30</v>
      </c>
      <c r="K913" s="258">
        <v>7008.8044485634846</v>
      </c>
      <c r="L913" s="259">
        <v>7008.8044485634846</v>
      </c>
      <c r="M913" s="259">
        <v>0</v>
      </c>
      <c r="N913" s="259">
        <v>0</v>
      </c>
      <c r="O913" s="259">
        <v>0</v>
      </c>
      <c r="P913" s="259">
        <v>0</v>
      </c>
      <c r="Q913" s="259">
        <v>0</v>
      </c>
      <c r="R913" s="259">
        <v>0</v>
      </c>
      <c r="S913" s="259">
        <v>0</v>
      </c>
      <c r="T913" s="260">
        <v>0</v>
      </c>
      <c r="U913" s="261">
        <v>0</v>
      </c>
      <c r="V913" s="259">
        <v>0</v>
      </c>
      <c r="W913" s="259">
        <v>0</v>
      </c>
      <c r="X913" s="259">
        <v>0</v>
      </c>
      <c r="Y913" s="259">
        <v>0</v>
      </c>
      <c r="Z913" s="259">
        <v>0</v>
      </c>
      <c r="AA913" s="259">
        <v>0</v>
      </c>
      <c r="AB913" s="259">
        <v>0</v>
      </c>
      <c r="AC913" s="259">
        <v>0</v>
      </c>
      <c r="AD913" s="259">
        <v>0</v>
      </c>
      <c r="AE913" s="262">
        <v>0</v>
      </c>
      <c r="AF913" s="258">
        <v>7008.8044485634846</v>
      </c>
      <c r="AG913" s="259">
        <v>7008.8044485634846</v>
      </c>
      <c r="AH913" s="259">
        <v>0</v>
      </c>
      <c r="AI913" s="259">
        <v>0</v>
      </c>
      <c r="AJ913" s="259">
        <v>0</v>
      </c>
      <c r="AK913" s="259">
        <v>0</v>
      </c>
      <c r="AL913" s="259">
        <v>0</v>
      </c>
      <c r="AM913" s="259">
        <v>0</v>
      </c>
      <c r="AN913" s="259">
        <v>0</v>
      </c>
      <c r="AO913" s="262">
        <v>0</v>
      </c>
      <c r="AP913" s="247"/>
      <c r="AQ913" s="263">
        <v>0</v>
      </c>
      <c r="AR913" s="264">
        <v>0</v>
      </c>
      <c r="AS913" s="264">
        <v>0</v>
      </c>
      <c r="AT913" s="264">
        <v>0</v>
      </c>
      <c r="AU913" s="264">
        <v>0</v>
      </c>
      <c r="AV913" s="264">
        <v>0</v>
      </c>
      <c r="AW913" s="264">
        <v>0</v>
      </c>
      <c r="AX913" s="264">
        <v>0</v>
      </c>
      <c r="AY913" s="264">
        <v>0</v>
      </c>
      <c r="AZ913" s="264">
        <v>0</v>
      </c>
      <c r="BA913" s="264">
        <v>0</v>
      </c>
      <c r="BB913" s="265">
        <v>0</v>
      </c>
    </row>
    <row r="914" spans="2:54" s="213" customFormat="1" ht="12.75" x14ac:dyDescent="0.2">
      <c r="B914" s="266" t="s">
        <v>772</v>
      </c>
      <c r="C914" s="267"/>
      <c r="D914" s="268"/>
      <c r="E914" s="269" t="s">
        <v>2355</v>
      </c>
      <c r="F914" s="267"/>
      <c r="G914" s="267"/>
      <c r="H914" s="255" t="s">
        <v>2356</v>
      </c>
      <c r="I914" s="256">
        <v>36526</v>
      </c>
      <c r="J914" s="257">
        <v>30</v>
      </c>
      <c r="K914" s="258">
        <v>6110.9823911028734</v>
      </c>
      <c r="L914" s="259">
        <v>6110.9823911028734</v>
      </c>
      <c r="M914" s="259">
        <v>0</v>
      </c>
      <c r="N914" s="259">
        <v>0</v>
      </c>
      <c r="O914" s="259">
        <v>0</v>
      </c>
      <c r="P914" s="259">
        <v>0</v>
      </c>
      <c r="Q914" s="259">
        <v>0</v>
      </c>
      <c r="R914" s="259">
        <v>0</v>
      </c>
      <c r="S914" s="259">
        <v>0</v>
      </c>
      <c r="T914" s="260">
        <v>0</v>
      </c>
      <c r="U914" s="261">
        <v>0</v>
      </c>
      <c r="V914" s="259">
        <v>0</v>
      </c>
      <c r="W914" s="259">
        <v>0</v>
      </c>
      <c r="X914" s="259">
        <v>0</v>
      </c>
      <c r="Y914" s="259">
        <v>0</v>
      </c>
      <c r="Z914" s="259">
        <v>0</v>
      </c>
      <c r="AA914" s="259">
        <v>0</v>
      </c>
      <c r="AB914" s="259">
        <v>0</v>
      </c>
      <c r="AC914" s="259">
        <v>0</v>
      </c>
      <c r="AD914" s="259">
        <v>0</v>
      </c>
      <c r="AE914" s="262">
        <v>0</v>
      </c>
      <c r="AF914" s="258">
        <v>6110.9823911028734</v>
      </c>
      <c r="AG914" s="259">
        <v>6110.9823911028734</v>
      </c>
      <c r="AH914" s="259">
        <v>0</v>
      </c>
      <c r="AI914" s="259">
        <v>0</v>
      </c>
      <c r="AJ914" s="259">
        <v>0</v>
      </c>
      <c r="AK914" s="259">
        <v>0</v>
      </c>
      <c r="AL914" s="259">
        <v>0</v>
      </c>
      <c r="AM914" s="259">
        <v>0</v>
      </c>
      <c r="AN914" s="259">
        <v>0</v>
      </c>
      <c r="AO914" s="262">
        <v>0</v>
      </c>
      <c r="AP914" s="247"/>
      <c r="AQ914" s="263">
        <v>0</v>
      </c>
      <c r="AR914" s="264">
        <v>0</v>
      </c>
      <c r="AS914" s="264">
        <v>0</v>
      </c>
      <c r="AT914" s="264">
        <v>0</v>
      </c>
      <c r="AU914" s="264">
        <v>0</v>
      </c>
      <c r="AV914" s="264">
        <v>0</v>
      </c>
      <c r="AW914" s="264">
        <v>0</v>
      </c>
      <c r="AX914" s="264">
        <v>0</v>
      </c>
      <c r="AY914" s="264">
        <v>0</v>
      </c>
      <c r="AZ914" s="264">
        <v>0</v>
      </c>
      <c r="BA914" s="264">
        <v>0</v>
      </c>
      <c r="BB914" s="265">
        <v>0</v>
      </c>
    </row>
    <row r="915" spans="2:54" s="213" customFormat="1" ht="12.75" x14ac:dyDescent="0.2">
      <c r="B915" s="266" t="s">
        <v>772</v>
      </c>
      <c r="C915" s="267"/>
      <c r="D915" s="268"/>
      <c r="E915" s="269" t="s">
        <v>2357</v>
      </c>
      <c r="F915" s="267"/>
      <c r="G915" s="267"/>
      <c r="H915" s="255" t="s">
        <v>2358</v>
      </c>
      <c r="I915" s="256">
        <v>36526</v>
      </c>
      <c r="J915" s="257">
        <v>30</v>
      </c>
      <c r="K915" s="258">
        <v>1303.2900834105653</v>
      </c>
      <c r="L915" s="259">
        <v>1303.2900834105653</v>
      </c>
      <c r="M915" s="259">
        <v>0</v>
      </c>
      <c r="N915" s="259">
        <v>0</v>
      </c>
      <c r="O915" s="259">
        <v>0</v>
      </c>
      <c r="P915" s="259">
        <v>0</v>
      </c>
      <c r="Q915" s="259">
        <v>0</v>
      </c>
      <c r="R915" s="259">
        <v>0</v>
      </c>
      <c r="S915" s="259">
        <v>0</v>
      </c>
      <c r="T915" s="260">
        <v>0</v>
      </c>
      <c r="U915" s="261">
        <v>0</v>
      </c>
      <c r="V915" s="259">
        <v>0</v>
      </c>
      <c r="W915" s="259">
        <v>0</v>
      </c>
      <c r="X915" s="259">
        <v>0</v>
      </c>
      <c r="Y915" s="259">
        <v>0</v>
      </c>
      <c r="Z915" s="259">
        <v>0</v>
      </c>
      <c r="AA915" s="259">
        <v>0</v>
      </c>
      <c r="AB915" s="259">
        <v>0</v>
      </c>
      <c r="AC915" s="259">
        <v>0</v>
      </c>
      <c r="AD915" s="259">
        <v>0</v>
      </c>
      <c r="AE915" s="262">
        <v>0</v>
      </c>
      <c r="AF915" s="258">
        <v>1303.2900834105653</v>
      </c>
      <c r="AG915" s="259">
        <v>1303.2900834105653</v>
      </c>
      <c r="AH915" s="259">
        <v>0</v>
      </c>
      <c r="AI915" s="259">
        <v>0</v>
      </c>
      <c r="AJ915" s="259">
        <v>0</v>
      </c>
      <c r="AK915" s="259">
        <v>0</v>
      </c>
      <c r="AL915" s="259">
        <v>0</v>
      </c>
      <c r="AM915" s="259">
        <v>0</v>
      </c>
      <c r="AN915" s="259">
        <v>0</v>
      </c>
      <c r="AO915" s="262">
        <v>0</v>
      </c>
      <c r="AP915" s="247"/>
      <c r="AQ915" s="263">
        <v>0</v>
      </c>
      <c r="AR915" s="264">
        <v>0</v>
      </c>
      <c r="AS915" s="264">
        <v>0</v>
      </c>
      <c r="AT915" s="264">
        <v>0</v>
      </c>
      <c r="AU915" s="264">
        <v>0</v>
      </c>
      <c r="AV915" s="264">
        <v>0</v>
      </c>
      <c r="AW915" s="264">
        <v>0</v>
      </c>
      <c r="AX915" s="264">
        <v>0</v>
      </c>
      <c r="AY915" s="264">
        <v>0</v>
      </c>
      <c r="AZ915" s="264">
        <v>0</v>
      </c>
      <c r="BA915" s="264">
        <v>0</v>
      </c>
      <c r="BB915" s="265">
        <v>0</v>
      </c>
    </row>
    <row r="916" spans="2:54" s="213" customFormat="1" ht="12.75" x14ac:dyDescent="0.2">
      <c r="B916" s="266" t="s">
        <v>772</v>
      </c>
      <c r="C916" s="267"/>
      <c r="D916" s="268"/>
      <c r="E916" s="269" t="s">
        <v>2359</v>
      </c>
      <c r="F916" s="267"/>
      <c r="G916" s="267"/>
      <c r="H916" s="255" t="s">
        <v>2360</v>
      </c>
      <c r="I916" s="256">
        <v>36526</v>
      </c>
      <c r="J916" s="257">
        <v>30</v>
      </c>
      <c r="K916" s="258">
        <v>5568.5327849860978</v>
      </c>
      <c r="L916" s="259">
        <v>5568.5327849860978</v>
      </c>
      <c r="M916" s="259">
        <v>0</v>
      </c>
      <c r="N916" s="259">
        <v>0</v>
      </c>
      <c r="O916" s="259">
        <v>0</v>
      </c>
      <c r="P916" s="259">
        <v>0</v>
      </c>
      <c r="Q916" s="259">
        <v>0</v>
      </c>
      <c r="R916" s="259">
        <v>0</v>
      </c>
      <c r="S916" s="259">
        <v>0</v>
      </c>
      <c r="T916" s="260">
        <v>0</v>
      </c>
      <c r="U916" s="261">
        <v>0</v>
      </c>
      <c r="V916" s="259">
        <v>0</v>
      </c>
      <c r="W916" s="259">
        <v>0</v>
      </c>
      <c r="X916" s="259">
        <v>0</v>
      </c>
      <c r="Y916" s="259">
        <v>0</v>
      </c>
      <c r="Z916" s="259">
        <v>0</v>
      </c>
      <c r="AA916" s="259">
        <v>0</v>
      </c>
      <c r="AB916" s="259">
        <v>0</v>
      </c>
      <c r="AC916" s="259">
        <v>0</v>
      </c>
      <c r="AD916" s="259">
        <v>0</v>
      </c>
      <c r="AE916" s="262">
        <v>0</v>
      </c>
      <c r="AF916" s="258">
        <v>5568.5327849860978</v>
      </c>
      <c r="AG916" s="259">
        <v>5568.5327849860978</v>
      </c>
      <c r="AH916" s="259">
        <v>0</v>
      </c>
      <c r="AI916" s="259">
        <v>0</v>
      </c>
      <c r="AJ916" s="259">
        <v>0</v>
      </c>
      <c r="AK916" s="259">
        <v>0</v>
      </c>
      <c r="AL916" s="259">
        <v>0</v>
      </c>
      <c r="AM916" s="259">
        <v>0</v>
      </c>
      <c r="AN916" s="259">
        <v>0</v>
      </c>
      <c r="AO916" s="262">
        <v>0</v>
      </c>
      <c r="AP916" s="247"/>
      <c r="AQ916" s="263">
        <v>0</v>
      </c>
      <c r="AR916" s="264">
        <v>0</v>
      </c>
      <c r="AS916" s="264">
        <v>0</v>
      </c>
      <c r="AT916" s="264">
        <v>0</v>
      </c>
      <c r="AU916" s="264">
        <v>0</v>
      </c>
      <c r="AV916" s="264">
        <v>0</v>
      </c>
      <c r="AW916" s="264">
        <v>0</v>
      </c>
      <c r="AX916" s="264">
        <v>0</v>
      </c>
      <c r="AY916" s="264">
        <v>0</v>
      </c>
      <c r="AZ916" s="264">
        <v>0</v>
      </c>
      <c r="BA916" s="264">
        <v>0</v>
      </c>
      <c r="BB916" s="265">
        <v>0</v>
      </c>
    </row>
    <row r="917" spans="2:54" s="213" customFormat="1" ht="12.75" x14ac:dyDescent="0.2">
      <c r="B917" s="266" t="s">
        <v>772</v>
      </c>
      <c r="C917" s="267"/>
      <c r="D917" s="268"/>
      <c r="E917" s="269" t="s">
        <v>2361</v>
      </c>
      <c r="F917" s="267"/>
      <c r="G917" s="267"/>
      <c r="H917" s="255" t="s">
        <v>2362</v>
      </c>
      <c r="I917" s="256">
        <v>36526</v>
      </c>
      <c r="J917" s="257">
        <v>30</v>
      </c>
      <c r="K917" s="258">
        <v>4199.4902687673775</v>
      </c>
      <c r="L917" s="259">
        <v>4199.4902687673775</v>
      </c>
      <c r="M917" s="259">
        <v>0</v>
      </c>
      <c r="N917" s="259">
        <v>0</v>
      </c>
      <c r="O917" s="259">
        <v>0</v>
      </c>
      <c r="P917" s="259">
        <v>0</v>
      </c>
      <c r="Q917" s="259">
        <v>0</v>
      </c>
      <c r="R917" s="259">
        <v>0</v>
      </c>
      <c r="S917" s="259">
        <v>0</v>
      </c>
      <c r="T917" s="260">
        <v>0</v>
      </c>
      <c r="U917" s="261">
        <v>0</v>
      </c>
      <c r="V917" s="259">
        <v>0</v>
      </c>
      <c r="W917" s="259">
        <v>0</v>
      </c>
      <c r="X917" s="259">
        <v>0</v>
      </c>
      <c r="Y917" s="259">
        <v>0</v>
      </c>
      <c r="Z917" s="259">
        <v>0</v>
      </c>
      <c r="AA917" s="259">
        <v>0</v>
      </c>
      <c r="AB917" s="259">
        <v>0</v>
      </c>
      <c r="AC917" s="259">
        <v>0</v>
      </c>
      <c r="AD917" s="259">
        <v>0</v>
      </c>
      <c r="AE917" s="262">
        <v>0</v>
      </c>
      <c r="AF917" s="258">
        <v>4199.4902687673775</v>
      </c>
      <c r="AG917" s="259">
        <v>4199.4902687673775</v>
      </c>
      <c r="AH917" s="259">
        <v>0</v>
      </c>
      <c r="AI917" s="259">
        <v>0</v>
      </c>
      <c r="AJ917" s="259">
        <v>0</v>
      </c>
      <c r="AK917" s="259">
        <v>0</v>
      </c>
      <c r="AL917" s="259">
        <v>0</v>
      </c>
      <c r="AM917" s="259">
        <v>0</v>
      </c>
      <c r="AN917" s="259">
        <v>0</v>
      </c>
      <c r="AO917" s="262">
        <v>0</v>
      </c>
      <c r="AP917" s="247"/>
      <c r="AQ917" s="263">
        <v>0</v>
      </c>
      <c r="AR917" s="264">
        <v>0</v>
      </c>
      <c r="AS917" s="264">
        <v>0</v>
      </c>
      <c r="AT917" s="264">
        <v>0</v>
      </c>
      <c r="AU917" s="264">
        <v>0</v>
      </c>
      <c r="AV917" s="264">
        <v>0</v>
      </c>
      <c r="AW917" s="264">
        <v>0</v>
      </c>
      <c r="AX917" s="264">
        <v>0</v>
      </c>
      <c r="AY917" s="264">
        <v>0</v>
      </c>
      <c r="AZ917" s="264">
        <v>0</v>
      </c>
      <c r="BA917" s="264">
        <v>0</v>
      </c>
      <c r="BB917" s="265">
        <v>0</v>
      </c>
    </row>
    <row r="918" spans="2:54" s="213" customFormat="1" ht="12.75" x14ac:dyDescent="0.2">
      <c r="B918" s="266" t="s">
        <v>772</v>
      </c>
      <c r="C918" s="267"/>
      <c r="D918" s="268"/>
      <c r="E918" s="269" t="s">
        <v>2363</v>
      </c>
      <c r="F918" s="267"/>
      <c r="G918" s="267"/>
      <c r="H918" s="255" t="s">
        <v>2364</v>
      </c>
      <c r="I918" s="256">
        <v>36526</v>
      </c>
      <c r="J918" s="257">
        <v>30</v>
      </c>
      <c r="K918" s="258">
        <v>7819.740500463392</v>
      </c>
      <c r="L918" s="259">
        <v>7819.740500463392</v>
      </c>
      <c r="M918" s="259">
        <v>0</v>
      </c>
      <c r="N918" s="259">
        <v>0</v>
      </c>
      <c r="O918" s="259">
        <v>0</v>
      </c>
      <c r="P918" s="259">
        <v>0</v>
      </c>
      <c r="Q918" s="259">
        <v>0</v>
      </c>
      <c r="R918" s="259">
        <v>0</v>
      </c>
      <c r="S918" s="259">
        <v>0</v>
      </c>
      <c r="T918" s="260">
        <v>0</v>
      </c>
      <c r="U918" s="261">
        <v>0</v>
      </c>
      <c r="V918" s="259">
        <v>0</v>
      </c>
      <c r="W918" s="259">
        <v>0</v>
      </c>
      <c r="X918" s="259">
        <v>0</v>
      </c>
      <c r="Y918" s="259">
        <v>0</v>
      </c>
      <c r="Z918" s="259">
        <v>0</v>
      </c>
      <c r="AA918" s="259">
        <v>0</v>
      </c>
      <c r="AB918" s="259">
        <v>0</v>
      </c>
      <c r="AC918" s="259">
        <v>0</v>
      </c>
      <c r="AD918" s="259">
        <v>0</v>
      </c>
      <c r="AE918" s="262">
        <v>0</v>
      </c>
      <c r="AF918" s="258">
        <v>7819.740500463392</v>
      </c>
      <c r="AG918" s="259">
        <v>7819.740500463392</v>
      </c>
      <c r="AH918" s="259">
        <v>0</v>
      </c>
      <c r="AI918" s="259">
        <v>0</v>
      </c>
      <c r="AJ918" s="259">
        <v>0</v>
      </c>
      <c r="AK918" s="259">
        <v>0</v>
      </c>
      <c r="AL918" s="259">
        <v>0</v>
      </c>
      <c r="AM918" s="259">
        <v>0</v>
      </c>
      <c r="AN918" s="259">
        <v>0</v>
      </c>
      <c r="AO918" s="262">
        <v>0</v>
      </c>
      <c r="AP918" s="247"/>
      <c r="AQ918" s="263">
        <v>0</v>
      </c>
      <c r="AR918" s="264">
        <v>0</v>
      </c>
      <c r="AS918" s="264">
        <v>0</v>
      </c>
      <c r="AT918" s="264">
        <v>0</v>
      </c>
      <c r="AU918" s="264">
        <v>0</v>
      </c>
      <c r="AV918" s="264">
        <v>0</v>
      </c>
      <c r="AW918" s="264">
        <v>0</v>
      </c>
      <c r="AX918" s="264">
        <v>0</v>
      </c>
      <c r="AY918" s="264">
        <v>0</v>
      </c>
      <c r="AZ918" s="264">
        <v>0</v>
      </c>
      <c r="BA918" s="264">
        <v>0</v>
      </c>
      <c r="BB918" s="265">
        <v>0</v>
      </c>
    </row>
    <row r="919" spans="2:54" s="213" customFormat="1" ht="12.75" x14ac:dyDescent="0.2">
      <c r="B919" s="266" t="s">
        <v>772</v>
      </c>
      <c r="C919" s="267"/>
      <c r="D919" s="268"/>
      <c r="E919" s="269" t="s">
        <v>2365</v>
      </c>
      <c r="F919" s="267"/>
      <c r="G919" s="267"/>
      <c r="H919" s="255" t="s">
        <v>2366</v>
      </c>
      <c r="I919" s="256">
        <v>37226</v>
      </c>
      <c r="J919" s="257">
        <v>30</v>
      </c>
      <c r="K919" s="258">
        <v>51361.474745134386</v>
      </c>
      <c r="L919" s="259">
        <v>51361.474745134386</v>
      </c>
      <c r="M919" s="259">
        <v>0</v>
      </c>
      <c r="N919" s="259">
        <v>0</v>
      </c>
      <c r="O919" s="259">
        <v>0</v>
      </c>
      <c r="P919" s="259">
        <v>0</v>
      </c>
      <c r="Q919" s="259">
        <v>0</v>
      </c>
      <c r="R919" s="259">
        <v>0</v>
      </c>
      <c r="S919" s="259">
        <v>0</v>
      </c>
      <c r="T919" s="260">
        <v>0</v>
      </c>
      <c r="U919" s="261">
        <v>0</v>
      </c>
      <c r="V919" s="259">
        <v>0</v>
      </c>
      <c r="W919" s="259">
        <v>0</v>
      </c>
      <c r="X919" s="259">
        <v>0</v>
      </c>
      <c r="Y919" s="259">
        <v>0</v>
      </c>
      <c r="Z919" s="259">
        <v>0</v>
      </c>
      <c r="AA919" s="259">
        <v>0</v>
      </c>
      <c r="AB919" s="259">
        <v>0</v>
      </c>
      <c r="AC919" s="259">
        <v>0</v>
      </c>
      <c r="AD919" s="259">
        <v>0</v>
      </c>
      <c r="AE919" s="262">
        <v>0</v>
      </c>
      <c r="AF919" s="258">
        <v>51361.474745134386</v>
      </c>
      <c r="AG919" s="259">
        <v>51361.474745134386</v>
      </c>
      <c r="AH919" s="259">
        <v>0</v>
      </c>
      <c r="AI919" s="259">
        <v>0</v>
      </c>
      <c r="AJ919" s="259">
        <v>0</v>
      </c>
      <c r="AK919" s="259">
        <v>0</v>
      </c>
      <c r="AL919" s="259">
        <v>0</v>
      </c>
      <c r="AM919" s="259">
        <v>0</v>
      </c>
      <c r="AN919" s="259">
        <v>0</v>
      </c>
      <c r="AO919" s="262">
        <v>0</v>
      </c>
      <c r="AP919" s="247"/>
      <c r="AQ919" s="263">
        <v>0</v>
      </c>
      <c r="AR919" s="264">
        <v>0</v>
      </c>
      <c r="AS919" s="264">
        <v>0</v>
      </c>
      <c r="AT919" s="264">
        <v>0</v>
      </c>
      <c r="AU919" s="264">
        <v>0</v>
      </c>
      <c r="AV919" s="264">
        <v>0</v>
      </c>
      <c r="AW919" s="264">
        <v>0</v>
      </c>
      <c r="AX919" s="264">
        <v>0</v>
      </c>
      <c r="AY919" s="264">
        <v>0</v>
      </c>
      <c r="AZ919" s="264">
        <v>0</v>
      </c>
      <c r="BA919" s="264">
        <v>0</v>
      </c>
      <c r="BB919" s="265">
        <v>0</v>
      </c>
    </row>
    <row r="920" spans="2:54" s="213" customFormat="1" ht="12.75" x14ac:dyDescent="0.2">
      <c r="B920" s="266" t="s">
        <v>772</v>
      </c>
      <c r="C920" s="267"/>
      <c r="D920" s="268"/>
      <c r="E920" s="269" t="s">
        <v>2367</v>
      </c>
      <c r="F920" s="267"/>
      <c r="G920" s="267"/>
      <c r="H920" s="255" t="s">
        <v>2368</v>
      </c>
      <c r="I920" s="256">
        <v>37226</v>
      </c>
      <c r="J920" s="257">
        <v>30</v>
      </c>
      <c r="K920" s="258">
        <v>3527.7455977757186</v>
      </c>
      <c r="L920" s="259">
        <v>3527.7455977757186</v>
      </c>
      <c r="M920" s="259">
        <v>0</v>
      </c>
      <c r="N920" s="259">
        <v>0</v>
      </c>
      <c r="O920" s="259">
        <v>0</v>
      </c>
      <c r="P920" s="259">
        <v>0</v>
      </c>
      <c r="Q920" s="259">
        <v>0</v>
      </c>
      <c r="R920" s="259">
        <v>0</v>
      </c>
      <c r="S920" s="259">
        <v>0</v>
      </c>
      <c r="T920" s="260">
        <v>0</v>
      </c>
      <c r="U920" s="261">
        <v>0</v>
      </c>
      <c r="V920" s="259">
        <v>0</v>
      </c>
      <c r="W920" s="259">
        <v>0</v>
      </c>
      <c r="X920" s="259">
        <v>0</v>
      </c>
      <c r="Y920" s="259">
        <v>0</v>
      </c>
      <c r="Z920" s="259">
        <v>0</v>
      </c>
      <c r="AA920" s="259">
        <v>0</v>
      </c>
      <c r="AB920" s="259">
        <v>0</v>
      </c>
      <c r="AC920" s="259">
        <v>0</v>
      </c>
      <c r="AD920" s="259">
        <v>0</v>
      </c>
      <c r="AE920" s="262">
        <v>0</v>
      </c>
      <c r="AF920" s="258">
        <v>3527.7455977757186</v>
      </c>
      <c r="AG920" s="259">
        <v>3527.7455977757186</v>
      </c>
      <c r="AH920" s="259">
        <v>0</v>
      </c>
      <c r="AI920" s="259">
        <v>0</v>
      </c>
      <c r="AJ920" s="259">
        <v>0</v>
      </c>
      <c r="AK920" s="259">
        <v>0</v>
      </c>
      <c r="AL920" s="259">
        <v>0</v>
      </c>
      <c r="AM920" s="259">
        <v>0</v>
      </c>
      <c r="AN920" s="259">
        <v>0</v>
      </c>
      <c r="AO920" s="262">
        <v>0</v>
      </c>
      <c r="AP920" s="247"/>
      <c r="AQ920" s="263">
        <v>0</v>
      </c>
      <c r="AR920" s="264">
        <v>0</v>
      </c>
      <c r="AS920" s="264">
        <v>0</v>
      </c>
      <c r="AT920" s="264">
        <v>0</v>
      </c>
      <c r="AU920" s="264">
        <v>0</v>
      </c>
      <c r="AV920" s="264">
        <v>0</v>
      </c>
      <c r="AW920" s="264">
        <v>0</v>
      </c>
      <c r="AX920" s="264">
        <v>0</v>
      </c>
      <c r="AY920" s="264">
        <v>0</v>
      </c>
      <c r="AZ920" s="264">
        <v>0</v>
      </c>
      <c r="BA920" s="264">
        <v>0</v>
      </c>
      <c r="BB920" s="265">
        <v>0</v>
      </c>
    </row>
    <row r="921" spans="2:54" s="213" customFormat="1" ht="12.75" x14ac:dyDescent="0.2">
      <c r="B921" s="266" t="s">
        <v>772</v>
      </c>
      <c r="C921" s="267"/>
      <c r="D921" s="268"/>
      <c r="E921" s="269" t="s">
        <v>2369</v>
      </c>
      <c r="F921" s="267"/>
      <c r="G921" s="267"/>
      <c r="H921" s="255" t="s">
        <v>2370</v>
      </c>
      <c r="I921" s="256">
        <v>37226</v>
      </c>
      <c r="J921" s="257">
        <v>30</v>
      </c>
      <c r="K921" s="258">
        <v>7727.0620945319743</v>
      </c>
      <c r="L921" s="259">
        <v>7727.0620945319743</v>
      </c>
      <c r="M921" s="259">
        <v>0</v>
      </c>
      <c r="N921" s="259">
        <v>0</v>
      </c>
      <c r="O921" s="259">
        <v>0</v>
      </c>
      <c r="P921" s="259">
        <v>0</v>
      </c>
      <c r="Q921" s="259">
        <v>0</v>
      </c>
      <c r="R921" s="259">
        <v>0</v>
      </c>
      <c r="S921" s="259">
        <v>0</v>
      </c>
      <c r="T921" s="260">
        <v>0</v>
      </c>
      <c r="U921" s="261">
        <v>0</v>
      </c>
      <c r="V921" s="259">
        <v>0</v>
      </c>
      <c r="W921" s="259">
        <v>0</v>
      </c>
      <c r="X921" s="259">
        <v>0</v>
      </c>
      <c r="Y921" s="259">
        <v>0</v>
      </c>
      <c r="Z921" s="259">
        <v>0</v>
      </c>
      <c r="AA921" s="259">
        <v>0</v>
      </c>
      <c r="AB921" s="259">
        <v>0</v>
      </c>
      <c r="AC921" s="259">
        <v>0</v>
      </c>
      <c r="AD921" s="259">
        <v>0</v>
      </c>
      <c r="AE921" s="262">
        <v>0</v>
      </c>
      <c r="AF921" s="258">
        <v>7727.0620945319743</v>
      </c>
      <c r="AG921" s="259">
        <v>7727.0620945319743</v>
      </c>
      <c r="AH921" s="259">
        <v>0</v>
      </c>
      <c r="AI921" s="259">
        <v>0</v>
      </c>
      <c r="AJ921" s="259">
        <v>0</v>
      </c>
      <c r="AK921" s="259">
        <v>0</v>
      </c>
      <c r="AL921" s="259">
        <v>0</v>
      </c>
      <c r="AM921" s="259">
        <v>0</v>
      </c>
      <c r="AN921" s="259">
        <v>0</v>
      </c>
      <c r="AO921" s="262">
        <v>0</v>
      </c>
      <c r="AP921" s="247"/>
      <c r="AQ921" s="263">
        <v>0</v>
      </c>
      <c r="AR921" s="264">
        <v>0</v>
      </c>
      <c r="AS921" s="264">
        <v>0</v>
      </c>
      <c r="AT921" s="264">
        <v>0</v>
      </c>
      <c r="AU921" s="264">
        <v>0</v>
      </c>
      <c r="AV921" s="264">
        <v>0</v>
      </c>
      <c r="AW921" s="264">
        <v>0</v>
      </c>
      <c r="AX921" s="264">
        <v>0</v>
      </c>
      <c r="AY921" s="264">
        <v>0</v>
      </c>
      <c r="AZ921" s="264">
        <v>0</v>
      </c>
      <c r="BA921" s="264">
        <v>0</v>
      </c>
      <c r="BB921" s="265">
        <v>0</v>
      </c>
    </row>
    <row r="922" spans="2:54" s="213" customFormat="1" ht="12.75" x14ac:dyDescent="0.2">
      <c r="B922" s="266" t="s">
        <v>772</v>
      </c>
      <c r="C922" s="267"/>
      <c r="D922" s="268"/>
      <c r="E922" s="269" t="s">
        <v>2371</v>
      </c>
      <c r="F922" s="267"/>
      <c r="G922" s="267"/>
      <c r="H922" s="255" t="s">
        <v>2372</v>
      </c>
      <c r="I922" s="256">
        <v>37226</v>
      </c>
      <c r="J922" s="257">
        <v>30</v>
      </c>
      <c r="K922" s="258">
        <v>5386.9323447636707</v>
      </c>
      <c r="L922" s="259">
        <v>5386.9323447636707</v>
      </c>
      <c r="M922" s="259">
        <v>0</v>
      </c>
      <c r="N922" s="259">
        <v>0</v>
      </c>
      <c r="O922" s="259">
        <v>0</v>
      </c>
      <c r="P922" s="259">
        <v>0</v>
      </c>
      <c r="Q922" s="259">
        <v>0</v>
      </c>
      <c r="R922" s="259">
        <v>0</v>
      </c>
      <c r="S922" s="259">
        <v>0</v>
      </c>
      <c r="T922" s="260">
        <v>0</v>
      </c>
      <c r="U922" s="261">
        <v>0</v>
      </c>
      <c r="V922" s="259">
        <v>0</v>
      </c>
      <c r="W922" s="259">
        <v>0</v>
      </c>
      <c r="X922" s="259">
        <v>0</v>
      </c>
      <c r="Y922" s="259">
        <v>0</v>
      </c>
      <c r="Z922" s="259">
        <v>0</v>
      </c>
      <c r="AA922" s="259">
        <v>0</v>
      </c>
      <c r="AB922" s="259">
        <v>0</v>
      </c>
      <c r="AC922" s="259">
        <v>0</v>
      </c>
      <c r="AD922" s="259">
        <v>0</v>
      </c>
      <c r="AE922" s="262">
        <v>0</v>
      </c>
      <c r="AF922" s="258">
        <v>5386.9323447636707</v>
      </c>
      <c r="AG922" s="259">
        <v>5386.9323447636707</v>
      </c>
      <c r="AH922" s="259">
        <v>0</v>
      </c>
      <c r="AI922" s="259">
        <v>0</v>
      </c>
      <c r="AJ922" s="259">
        <v>0</v>
      </c>
      <c r="AK922" s="259">
        <v>0</v>
      </c>
      <c r="AL922" s="259">
        <v>0</v>
      </c>
      <c r="AM922" s="259">
        <v>0</v>
      </c>
      <c r="AN922" s="259">
        <v>0</v>
      </c>
      <c r="AO922" s="262">
        <v>0</v>
      </c>
      <c r="AP922" s="247"/>
      <c r="AQ922" s="263">
        <v>0</v>
      </c>
      <c r="AR922" s="264">
        <v>0</v>
      </c>
      <c r="AS922" s="264">
        <v>0</v>
      </c>
      <c r="AT922" s="264">
        <v>0</v>
      </c>
      <c r="AU922" s="264">
        <v>0</v>
      </c>
      <c r="AV922" s="264">
        <v>0</v>
      </c>
      <c r="AW922" s="264">
        <v>0</v>
      </c>
      <c r="AX922" s="264">
        <v>0</v>
      </c>
      <c r="AY922" s="264">
        <v>0</v>
      </c>
      <c r="AZ922" s="264">
        <v>0</v>
      </c>
      <c r="BA922" s="264">
        <v>0</v>
      </c>
      <c r="BB922" s="265">
        <v>0</v>
      </c>
    </row>
    <row r="923" spans="2:54" s="213" customFormat="1" ht="12.75" x14ac:dyDescent="0.2">
      <c r="B923" s="266" t="s">
        <v>772</v>
      </c>
      <c r="C923" s="267"/>
      <c r="D923" s="268"/>
      <c r="E923" s="269" t="s">
        <v>2373</v>
      </c>
      <c r="F923" s="267"/>
      <c r="G923" s="267"/>
      <c r="H923" s="255" t="s">
        <v>2374</v>
      </c>
      <c r="I923" s="256">
        <v>37226</v>
      </c>
      <c r="J923" s="257">
        <v>30</v>
      </c>
      <c r="K923" s="258">
        <v>3294.4277108433735</v>
      </c>
      <c r="L923" s="259">
        <v>3294.4277108433735</v>
      </c>
      <c r="M923" s="259">
        <v>0</v>
      </c>
      <c r="N923" s="259">
        <v>0</v>
      </c>
      <c r="O923" s="259">
        <v>0</v>
      </c>
      <c r="P923" s="259">
        <v>0</v>
      </c>
      <c r="Q923" s="259">
        <v>0</v>
      </c>
      <c r="R923" s="259">
        <v>0</v>
      </c>
      <c r="S923" s="259">
        <v>0</v>
      </c>
      <c r="T923" s="260">
        <v>0</v>
      </c>
      <c r="U923" s="261">
        <v>0</v>
      </c>
      <c r="V923" s="259">
        <v>0</v>
      </c>
      <c r="W923" s="259">
        <v>0</v>
      </c>
      <c r="X923" s="259">
        <v>0</v>
      </c>
      <c r="Y923" s="259">
        <v>0</v>
      </c>
      <c r="Z923" s="259">
        <v>0</v>
      </c>
      <c r="AA923" s="259">
        <v>0</v>
      </c>
      <c r="AB923" s="259">
        <v>0</v>
      </c>
      <c r="AC923" s="259">
        <v>0</v>
      </c>
      <c r="AD923" s="259">
        <v>0</v>
      </c>
      <c r="AE923" s="262">
        <v>0</v>
      </c>
      <c r="AF923" s="258">
        <v>3294.4277108433735</v>
      </c>
      <c r="AG923" s="259">
        <v>3294.4277108433735</v>
      </c>
      <c r="AH923" s="259">
        <v>0</v>
      </c>
      <c r="AI923" s="259">
        <v>0</v>
      </c>
      <c r="AJ923" s="259">
        <v>0</v>
      </c>
      <c r="AK923" s="259">
        <v>0</v>
      </c>
      <c r="AL923" s="259">
        <v>0</v>
      </c>
      <c r="AM923" s="259">
        <v>0</v>
      </c>
      <c r="AN923" s="259">
        <v>0</v>
      </c>
      <c r="AO923" s="262">
        <v>0</v>
      </c>
      <c r="AP923" s="247"/>
      <c r="AQ923" s="263">
        <v>0</v>
      </c>
      <c r="AR923" s="264">
        <v>0</v>
      </c>
      <c r="AS923" s="264">
        <v>0</v>
      </c>
      <c r="AT923" s="264">
        <v>0</v>
      </c>
      <c r="AU923" s="264">
        <v>0</v>
      </c>
      <c r="AV923" s="264">
        <v>0</v>
      </c>
      <c r="AW923" s="264">
        <v>0</v>
      </c>
      <c r="AX923" s="264">
        <v>0</v>
      </c>
      <c r="AY923" s="264">
        <v>0</v>
      </c>
      <c r="AZ923" s="264">
        <v>0</v>
      </c>
      <c r="BA923" s="264">
        <v>0</v>
      </c>
      <c r="BB923" s="265">
        <v>0</v>
      </c>
    </row>
    <row r="924" spans="2:54" s="213" customFormat="1" ht="12.75" x14ac:dyDescent="0.2">
      <c r="B924" s="266" t="s">
        <v>772</v>
      </c>
      <c r="C924" s="267"/>
      <c r="D924" s="268"/>
      <c r="E924" s="269" t="s">
        <v>2375</v>
      </c>
      <c r="F924" s="267"/>
      <c r="G924" s="267"/>
      <c r="H924" s="255" t="s">
        <v>2376</v>
      </c>
      <c r="I924" s="256">
        <v>37226</v>
      </c>
      <c r="J924" s="257">
        <v>30</v>
      </c>
      <c r="K924" s="258">
        <v>5062.5579240037077</v>
      </c>
      <c r="L924" s="259">
        <v>5062.5579240037077</v>
      </c>
      <c r="M924" s="259">
        <v>0</v>
      </c>
      <c r="N924" s="259">
        <v>0</v>
      </c>
      <c r="O924" s="259">
        <v>0</v>
      </c>
      <c r="P924" s="259">
        <v>0</v>
      </c>
      <c r="Q924" s="259">
        <v>0</v>
      </c>
      <c r="R924" s="259">
        <v>0</v>
      </c>
      <c r="S924" s="259">
        <v>0</v>
      </c>
      <c r="T924" s="260">
        <v>0</v>
      </c>
      <c r="U924" s="261">
        <v>0</v>
      </c>
      <c r="V924" s="259">
        <v>0</v>
      </c>
      <c r="W924" s="259">
        <v>0</v>
      </c>
      <c r="X924" s="259">
        <v>0</v>
      </c>
      <c r="Y924" s="259">
        <v>0</v>
      </c>
      <c r="Z924" s="259">
        <v>0</v>
      </c>
      <c r="AA924" s="259">
        <v>0</v>
      </c>
      <c r="AB924" s="259">
        <v>0</v>
      </c>
      <c r="AC924" s="259">
        <v>0</v>
      </c>
      <c r="AD924" s="259">
        <v>0</v>
      </c>
      <c r="AE924" s="262">
        <v>0</v>
      </c>
      <c r="AF924" s="258">
        <v>5062.5579240037077</v>
      </c>
      <c r="AG924" s="259">
        <v>5062.5579240037077</v>
      </c>
      <c r="AH924" s="259">
        <v>0</v>
      </c>
      <c r="AI924" s="259">
        <v>0</v>
      </c>
      <c r="AJ924" s="259">
        <v>0</v>
      </c>
      <c r="AK924" s="259">
        <v>0</v>
      </c>
      <c r="AL924" s="259">
        <v>0</v>
      </c>
      <c r="AM924" s="259">
        <v>0</v>
      </c>
      <c r="AN924" s="259">
        <v>0</v>
      </c>
      <c r="AO924" s="262">
        <v>0</v>
      </c>
      <c r="AP924" s="247"/>
      <c r="AQ924" s="263">
        <v>0</v>
      </c>
      <c r="AR924" s="264">
        <v>0</v>
      </c>
      <c r="AS924" s="264">
        <v>0</v>
      </c>
      <c r="AT924" s="264">
        <v>0</v>
      </c>
      <c r="AU924" s="264">
        <v>0</v>
      </c>
      <c r="AV924" s="264">
        <v>0</v>
      </c>
      <c r="AW924" s="264">
        <v>0</v>
      </c>
      <c r="AX924" s="264">
        <v>0</v>
      </c>
      <c r="AY924" s="264">
        <v>0</v>
      </c>
      <c r="AZ924" s="264">
        <v>0</v>
      </c>
      <c r="BA924" s="264">
        <v>0</v>
      </c>
      <c r="BB924" s="265">
        <v>0</v>
      </c>
    </row>
    <row r="925" spans="2:54" s="213" customFormat="1" ht="12.75" x14ac:dyDescent="0.2">
      <c r="B925" s="266" t="s">
        <v>772</v>
      </c>
      <c r="C925" s="267"/>
      <c r="D925" s="268"/>
      <c r="E925" s="269" t="s">
        <v>2377</v>
      </c>
      <c r="F925" s="267"/>
      <c r="G925" s="267"/>
      <c r="H925" s="255" t="s">
        <v>2378</v>
      </c>
      <c r="I925" s="256">
        <v>37226</v>
      </c>
      <c r="J925" s="257">
        <v>30</v>
      </c>
      <c r="K925" s="258">
        <v>1459.6848934198333</v>
      </c>
      <c r="L925" s="259">
        <v>1459.6848934198333</v>
      </c>
      <c r="M925" s="259">
        <v>0</v>
      </c>
      <c r="N925" s="259">
        <v>0</v>
      </c>
      <c r="O925" s="259">
        <v>0</v>
      </c>
      <c r="P925" s="259">
        <v>0</v>
      </c>
      <c r="Q925" s="259">
        <v>0</v>
      </c>
      <c r="R925" s="259">
        <v>0</v>
      </c>
      <c r="S925" s="259">
        <v>0</v>
      </c>
      <c r="T925" s="260">
        <v>0</v>
      </c>
      <c r="U925" s="261">
        <v>0</v>
      </c>
      <c r="V925" s="259">
        <v>0</v>
      </c>
      <c r="W925" s="259">
        <v>0</v>
      </c>
      <c r="X925" s="259">
        <v>0</v>
      </c>
      <c r="Y925" s="259">
        <v>0</v>
      </c>
      <c r="Z925" s="259">
        <v>0</v>
      </c>
      <c r="AA925" s="259">
        <v>0</v>
      </c>
      <c r="AB925" s="259">
        <v>0</v>
      </c>
      <c r="AC925" s="259">
        <v>0</v>
      </c>
      <c r="AD925" s="259">
        <v>0</v>
      </c>
      <c r="AE925" s="262">
        <v>0</v>
      </c>
      <c r="AF925" s="258">
        <v>1459.6848934198333</v>
      </c>
      <c r="AG925" s="259">
        <v>1459.6848934198333</v>
      </c>
      <c r="AH925" s="259">
        <v>0</v>
      </c>
      <c r="AI925" s="259">
        <v>0</v>
      </c>
      <c r="AJ925" s="259">
        <v>0</v>
      </c>
      <c r="AK925" s="259">
        <v>0</v>
      </c>
      <c r="AL925" s="259">
        <v>0</v>
      </c>
      <c r="AM925" s="259">
        <v>0</v>
      </c>
      <c r="AN925" s="259">
        <v>0</v>
      </c>
      <c r="AO925" s="262">
        <v>0</v>
      </c>
      <c r="AP925" s="247"/>
      <c r="AQ925" s="263">
        <v>0</v>
      </c>
      <c r="AR925" s="264">
        <v>0</v>
      </c>
      <c r="AS925" s="264">
        <v>0</v>
      </c>
      <c r="AT925" s="264">
        <v>0</v>
      </c>
      <c r="AU925" s="264">
        <v>0</v>
      </c>
      <c r="AV925" s="264">
        <v>0</v>
      </c>
      <c r="AW925" s="264">
        <v>0</v>
      </c>
      <c r="AX925" s="264">
        <v>0</v>
      </c>
      <c r="AY925" s="264">
        <v>0</v>
      </c>
      <c r="AZ925" s="264">
        <v>0</v>
      </c>
      <c r="BA925" s="264">
        <v>0</v>
      </c>
      <c r="BB925" s="265">
        <v>0</v>
      </c>
    </row>
    <row r="926" spans="2:54" s="213" customFormat="1" ht="12.75" x14ac:dyDescent="0.2">
      <c r="B926" s="266" t="s">
        <v>772</v>
      </c>
      <c r="C926" s="267"/>
      <c r="D926" s="268"/>
      <c r="E926" s="269" t="s">
        <v>2379</v>
      </c>
      <c r="F926" s="267"/>
      <c r="G926" s="267"/>
      <c r="H926" s="255" t="s">
        <v>2380</v>
      </c>
      <c r="I926" s="256">
        <v>37226</v>
      </c>
      <c r="J926" s="257">
        <v>30</v>
      </c>
      <c r="K926" s="258">
        <v>5543.3271547729382</v>
      </c>
      <c r="L926" s="259">
        <v>5543.3271547729382</v>
      </c>
      <c r="M926" s="259">
        <v>0</v>
      </c>
      <c r="N926" s="259">
        <v>0</v>
      </c>
      <c r="O926" s="259">
        <v>0</v>
      </c>
      <c r="P926" s="259">
        <v>0</v>
      </c>
      <c r="Q926" s="259">
        <v>0</v>
      </c>
      <c r="R926" s="259">
        <v>0</v>
      </c>
      <c r="S926" s="259">
        <v>0</v>
      </c>
      <c r="T926" s="260">
        <v>0</v>
      </c>
      <c r="U926" s="261">
        <v>0</v>
      </c>
      <c r="V926" s="259">
        <v>0</v>
      </c>
      <c r="W926" s="259">
        <v>0</v>
      </c>
      <c r="X926" s="259">
        <v>0</v>
      </c>
      <c r="Y926" s="259">
        <v>0</v>
      </c>
      <c r="Z926" s="259">
        <v>0</v>
      </c>
      <c r="AA926" s="259">
        <v>0</v>
      </c>
      <c r="AB926" s="259">
        <v>0</v>
      </c>
      <c r="AC926" s="259">
        <v>0</v>
      </c>
      <c r="AD926" s="259">
        <v>0</v>
      </c>
      <c r="AE926" s="262">
        <v>0</v>
      </c>
      <c r="AF926" s="258">
        <v>5543.3271547729382</v>
      </c>
      <c r="AG926" s="259">
        <v>5543.3271547729382</v>
      </c>
      <c r="AH926" s="259">
        <v>0</v>
      </c>
      <c r="AI926" s="259">
        <v>0</v>
      </c>
      <c r="AJ926" s="259">
        <v>0</v>
      </c>
      <c r="AK926" s="259">
        <v>0</v>
      </c>
      <c r="AL926" s="259">
        <v>0</v>
      </c>
      <c r="AM926" s="259">
        <v>0</v>
      </c>
      <c r="AN926" s="259">
        <v>0</v>
      </c>
      <c r="AO926" s="262">
        <v>0</v>
      </c>
      <c r="AP926" s="247"/>
      <c r="AQ926" s="263">
        <v>0</v>
      </c>
      <c r="AR926" s="264">
        <v>0</v>
      </c>
      <c r="AS926" s="264">
        <v>0</v>
      </c>
      <c r="AT926" s="264">
        <v>0</v>
      </c>
      <c r="AU926" s="264">
        <v>0</v>
      </c>
      <c r="AV926" s="264">
        <v>0</v>
      </c>
      <c r="AW926" s="264">
        <v>0</v>
      </c>
      <c r="AX926" s="264">
        <v>0</v>
      </c>
      <c r="AY926" s="264">
        <v>0</v>
      </c>
      <c r="AZ926" s="264">
        <v>0</v>
      </c>
      <c r="BA926" s="264">
        <v>0</v>
      </c>
      <c r="BB926" s="265">
        <v>0</v>
      </c>
    </row>
    <row r="927" spans="2:54" s="213" customFormat="1" ht="12.75" x14ac:dyDescent="0.2">
      <c r="B927" s="266" t="s">
        <v>772</v>
      </c>
      <c r="C927" s="267"/>
      <c r="D927" s="268"/>
      <c r="E927" s="269" t="s">
        <v>2381</v>
      </c>
      <c r="F927" s="267"/>
      <c r="G927" s="267"/>
      <c r="H927" s="255" t="s">
        <v>2382</v>
      </c>
      <c r="I927" s="256">
        <v>37226</v>
      </c>
      <c r="J927" s="257">
        <v>30</v>
      </c>
      <c r="K927" s="258">
        <v>7504.0546802594999</v>
      </c>
      <c r="L927" s="259">
        <v>7504.0546802594999</v>
      </c>
      <c r="M927" s="259">
        <v>0</v>
      </c>
      <c r="N927" s="259">
        <v>0</v>
      </c>
      <c r="O927" s="259">
        <v>0</v>
      </c>
      <c r="P927" s="259">
        <v>0</v>
      </c>
      <c r="Q927" s="259">
        <v>0</v>
      </c>
      <c r="R927" s="259">
        <v>0</v>
      </c>
      <c r="S927" s="259">
        <v>0</v>
      </c>
      <c r="T927" s="260">
        <v>0</v>
      </c>
      <c r="U927" s="261">
        <v>0</v>
      </c>
      <c r="V927" s="259">
        <v>0</v>
      </c>
      <c r="W927" s="259">
        <v>0</v>
      </c>
      <c r="X927" s="259">
        <v>0</v>
      </c>
      <c r="Y927" s="259">
        <v>0</v>
      </c>
      <c r="Z927" s="259">
        <v>0</v>
      </c>
      <c r="AA927" s="259">
        <v>0</v>
      </c>
      <c r="AB927" s="259">
        <v>0</v>
      </c>
      <c r="AC927" s="259">
        <v>0</v>
      </c>
      <c r="AD927" s="259">
        <v>0</v>
      </c>
      <c r="AE927" s="262">
        <v>0</v>
      </c>
      <c r="AF927" s="258">
        <v>7504.0546802594999</v>
      </c>
      <c r="AG927" s="259">
        <v>7504.0546802594999</v>
      </c>
      <c r="AH927" s="259">
        <v>0</v>
      </c>
      <c r="AI927" s="259">
        <v>0</v>
      </c>
      <c r="AJ927" s="259">
        <v>0</v>
      </c>
      <c r="AK927" s="259">
        <v>0</v>
      </c>
      <c r="AL927" s="259">
        <v>0</v>
      </c>
      <c r="AM927" s="259">
        <v>0</v>
      </c>
      <c r="AN927" s="259">
        <v>0</v>
      </c>
      <c r="AO927" s="262">
        <v>0</v>
      </c>
      <c r="AP927" s="247"/>
      <c r="AQ927" s="263">
        <v>0</v>
      </c>
      <c r="AR927" s="264">
        <v>0</v>
      </c>
      <c r="AS927" s="264">
        <v>0</v>
      </c>
      <c r="AT927" s="264">
        <v>0</v>
      </c>
      <c r="AU927" s="264">
        <v>0</v>
      </c>
      <c r="AV927" s="264">
        <v>0</v>
      </c>
      <c r="AW927" s="264">
        <v>0</v>
      </c>
      <c r="AX927" s="264">
        <v>0</v>
      </c>
      <c r="AY927" s="264">
        <v>0</v>
      </c>
      <c r="AZ927" s="264">
        <v>0</v>
      </c>
      <c r="BA927" s="264">
        <v>0</v>
      </c>
      <c r="BB927" s="265">
        <v>0</v>
      </c>
    </row>
    <row r="928" spans="2:54" s="213" customFormat="1" ht="12.75" x14ac:dyDescent="0.2">
      <c r="B928" s="266" t="s">
        <v>772</v>
      </c>
      <c r="C928" s="267"/>
      <c r="D928" s="268"/>
      <c r="E928" s="269" t="s">
        <v>2383</v>
      </c>
      <c r="F928" s="267"/>
      <c r="G928" s="267"/>
      <c r="H928" s="255" t="s">
        <v>2384</v>
      </c>
      <c r="I928" s="256">
        <v>37226</v>
      </c>
      <c r="J928" s="257">
        <v>30</v>
      </c>
      <c r="K928" s="258">
        <v>10426.320667284523</v>
      </c>
      <c r="L928" s="259">
        <v>10426.320667284523</v>
      </c>
      <c r="M928" s="259">
        <v>0</v>
      </c>
      <c r="N928" s="259">
        <v>0</v>
      </c>
      <c r="O928" s="259">
        <v>0</v>
      </c>
      <c r="P928" s="259">
        <v>0</v>
      </c>
      <c r="Q928" s="259">
        <v>0</v>
      </c>
      <c r="R928" s="259">
        <v>0</v>
      </c>
      <c r="S928" s="259">
        <v>0</v>
      </c>
      <c r="T928" s="260">
        <v>0</v>
      </c>
      <c r="U928" s="261">
        <v>0</v>
      </c>
      <c r="V928" s="259">
        <v>0</v>
      </c>
      <c r="W928" s="259">
        <v>0</v>
      </c>
      <c r="X928" s="259">
        <v>0</v>
      </c>
      <c r="Y928" s="259">
        <v>0</v>
      </c>
      <c r="Z928" s="259">
        <v>0</v>
      </c>
      <c r="AA928" s="259">
        <v>0</v>
      </c>
      <c r="AB928" s="259">
        <v>0</v>
      </c>
      <c r="AC928" s="259">
        <v>0</v>
      </c>
      <c r="AD928" s="259">
        <v>0</v>
      </c>
      <c r="AE928" s="262">
        <v>0</v>
      </c>
      <c r="AF928" s="258">
        <v>10426.320667284523</v>
      </c>
      <c r="AG928" s="259">
        <v>10426.320667284523</v>
      </c>
      <c r="AH928" s="259">
        <v>0</v>
      </c>
      <c r="AI928" s="259">
        <v>0</v>
      </c>
      <c r="AJ928" s="259">
        <v>0</v>
      </c>
      <c r="AK928" s="259">
        <v>0</v>
      </c>
      <c r="AL928" s="259">
        <v>0</v>
      </c>
      <c r="AM928" s="259">
        <v>0</v>
      </c>
      <c r="AN928" s="259">
        <v>0</v>
      </c>
      <c r="AO928" s="262">
        <v>0</v>
      </c>
      <c r="AP928" s="247"/>
      <c r="AQ928" s="263">
        <v>0</v>
      </c>
      <c r="AR928" s="264">
        <v>0</v>
      </c>
      <c r="AS928" s="264">
        <v>0</v>
      </c>
      <c r="AT928" s="264">
        <v>0</v>
      </c>
      <c r="AU928" s="264">
        <v>0</v>
      </c>
      <c r="AV928" s="264">
        <v>0</v>
      </c>
      <c r="AW928" s="264">
        <v>0</v>
      </c>
      <c r="AX928" s="264">
        <v>0</v>
      </c>
      <c r="AY928" s="264">
        <v>0</v>
      </c>
      <c r="AZ928" s="264">
        <v>0</v>
      </c>
      <c r="BA928" s="264">
        <v>0</v>
      </c>
      <c r="BB928" s="265">
        <v>0</v>
      </c>
    </row>
    <row r="929" spans="2:54" s="213" customFormat="1" ht="12.75" x14ac:dyDescent="0.2">
      <c r="B929" s="266" t="s">
        <v>772</v>
      </c>
      <c r="C929" s="267"/>
      <c r="D929" s="268"/>
      <c r="E929" s="269" t="s">
        <v>2385</v>
      </c>
      <c r="F929" s="267"/>
      <c r="G929" s="267"/>
      <c r="H929" s="255" t="s">
        <v>2386</v>
      </c>
      <c r="I929" s="256">
        <v>38260</v>
      </c>
      <c r="J929" s="257">
        <v>30</v>
      </c>
      <c r="K929" s="258">
        <v>15902.745597775718</v>
      </c>
      <c r="L929" s="259">
        <v>5490.6163113994444</v>
      </c>
      <c r="M929" s="259">
        <v>0</v>
      </c>
      <c r="N929" s="259">
        <v>0</v>
      </c>
      <c r="O929" s="259">
        <v>10412.129286376274</v>
      </c>
      <c r="P929" s="259">
        <v>0</v>
      </c>
      <c r="Q929" s="259">
        <v>0</v>
      </c>
      <c r="R929" s="259">
        <v>10412.129286376274</v>
      </c>
      <c r="S929" s="259">
        <v>6817.2150280375436</v>
      </c>
      <c r="T929" s="260">
        <v>3594.9142583387302</v>
      </c>
      <c r="U929" s="261">
        <v>0</v>
      </c>
      <c r="V929" s="259">
        <v>0</v>
      </c>
      <c r="W929" s="259">
        <v>0</v>
      </c>
      <c r="X929" s="259">
        <v>0</v>
      </c>
      <c r="Y929" s="259">
        <v>0</v>
      </c>
      <c r="Z929" s="259">
        <v>0</v>
      </c>
      <c r="AA929" s="259">
        <v>0</v>
      </c>
      <c r="AB929" s="259">
        <v>0</v>
      </c>
      <c r="AC929" s="259">
        <v>530.09151992585726</v>
      </c>
      <c r="AD929" s="259">
        <v>-530.09151992585726</v>
      </c>
      <c r="AE929" s="262">
        <v>530.09151992585726</v>
      </c>
      <c r="AF929" s="258">
        <v>15902.745597775718</v>
      </c>
      <c r="AG929" s="259">
        <v>5490.6163113994444</v>
      </c>
      <c r="AH929" s="259">
        <v>0</v>
      </c>
      <c r="AI929" s="259">
        <v>0</v>
      </c>
      <c r="AJ929" s="259">
        <v>10412.129286376274</v>
      </c>
      <c r="AK929" s="259">
        <v>0</v>
      </c>
      <c r="AL929" s="259">
        <v>0</v>
      </c>
      <c r="AM929" s="259">
        <v>10412.129286376274</v>
      </c>
      <c r="AN929" s="259">
        <v>6287.1235081116865</v>
      </c>
      <c r="AO929" s="262">
        <v>4125.0057782645872</v>
      </c>
      <c r="AP929" s="247"/>
      <c r="AQ929" s="263">
        <v>0</v>
      </c>
      <c r="AR929" s="264">
        <v>0</v>
      </c>
      <c r="AS929" s="264">
        <v>4125.0057782233371</v>
      </c>
      <c r="AT929" s="264">
        <v>0</v>
      </c>
      <c r="AU929" s="264">
        <v>0</v>
      </c>
      <c r="AV929" s="264">
        <v>0</v>
      </c>
      <c r="AW929" s="264">
        <v>0</v>
      </c>
      <c r="AX929" s="264">
        <v>0</v>
      </c>
      <c r="AY929" s="264">
        <v>0</v>
      </c>
      <c r="AZ929" s="264">
        <v>0</v>
      </c>
      <c r="BA929" s="264">
        <v>0</v>
      </c>
      <c r="BB929" s="265">
        <v>0</v>
      </c>
    </row>
    <row r="930" spans="2:54" s="213" customFormat="1" ht="12.75" x14ac:dyDescent="0.2">
      <c r="B930" s="266" t="s">
        <v>772</v>
      </c>
      <c r="C930" s="267"/>
      <c r="D930" s="268"/>
      <c r="E930" s="269" t="s">
        <v>2387</v>
      </c>
      <c r="F930" s="267"/>
      <c r="G930" s="267"/>
      <c r="H930" s="255" t="s">
        <v>2388</v>
      </c>
      <c r="I930" s="256">
        <v>33604</v>
      </c>
      <c r="J930" s="257">
        <v>30</v>
      </c>
      <c r="K930" s="258">
        <v>16057.486677479148</v>
      </c>
      <c r="L930" s="259">
        <v>15315.769810009269</v>
      </c>
      <c r="M930" s="259">
        <v>0</v>
      </c>
      <c r="N930" s="259">
        <v>0</v>
      </c>
      <c r="O930" s="259">
        <v>741.71686746987871</v>
      </c>
      <c r="P930" s="259">
        <v>0</v>
      </c>
      <c r="Q930" s="259">
        <v>0</v>
      </c>
      <c r="R930" s="259">
        <v>741.71686746987871</v>
      </c>
      <c r="S930" s="259">
        <v>28.449243398249685</v>
      </c>
      <c r="T930" s="260">
        <v>713.26762407162903</v>
      </c>
      <c r="U930" s="261">
        <v>0</v>
      </c>
      <c r="V930" s="259">
        <v>0</v>
      </c>
      <c r="W930" s="259">
        <v>0</v>
      </c>
      <c r="X930" s="259">
        <v>0</v>
      </c>
      <c r="Y930" s="259">
        <v>0</v>
      </c>
      <c r="Z930" s="259">
        <v>0</v>
      </c>
      <c r="AA930" s="259">
        <v>0</v>
      </c>
      <c r="AB930" s="259">
        <v>0</v>
      </c>
      <c r="AC930" s="259">
        <v>535.24955591597165</v>
      </c>
      <c r="AD930" s="259">
        <v>-535.24955591597165</v>
      </c>
      <c r="AE930" s="262">
        <v>535.24955591597165</v>
      </c>
      <c r="AF930" s="258">
        <v>16057.486677479148</v>
      </c>
      <c r="AG930" s="259">
        <v>15315.769810009269</v>
      </c>
      <c r="AH930" s="259">
        <v>0</v>
      </c>
      <c r="AI930" s="259">
        <v>0</v>
      </c>
      <c r="AJ930" s="259">
        <v>741.71686746987871</v>
      </c>
      <c r="AK930" s="259">
        <v>0</v>
      </c>
      <c r="AL930" s="259">
        <v>0</v>
      </c>
      <c r="AM930" s="259">
        <v>741.71686746987871</v>
      </c>
      <c r="AN930" s="259">
        <v>-506.80031251772198</v>
      </c>
      <c r="AO930" s="262">
        <v>1248.5171799876007</v>
      </c>
      <c r="AP930" s="247"/>
      <c r="AQ930" s="263">
        <v>0</v>
      </c>
      <c r="AR930" s="264">
        <v>0</v>
      </c>
      <c r="AS930" s="264">
        <v>1248.5171799751156</v>
      </c>
      <c r="AT930" s="264">
        <v>0</v>
      </c>
      <c r="AU930" s="264">
        <v>0</v>
      </c>
      <c r="AV930" s="264">
        <v>0</v>
      </c>
      <c r="AW930" s="264">
        <v>0</v>
      </c>
      <c r="AX930" s="264">
        <v>0</v>
      </c>
      <c r="AY930" s="264">
        <v>0</v>
      </c>
      <c r="AZ930" s="264">
        <v>0</v>
      </c>
      <c r="BA930" s="264">
        <v>0</v>
      </c>
      <c r="BB930" s="265">
        <v>0</v>
      </c>
    </row>
    <row r="931" spans="2:54" s="213" customFormat="1" ht="12.75" x14ac:dyDescent="0.2">
      <c r="B931" s="266" t="s">
        <v>772</v>
      </c>
      <c r="C931" s="267"/>
      <c r="D931" s="268"/>
      <c r="E931" s="269" t="s">
        <v>2389</v>
      </c>
      <c r="F931" s="267"/>
      <c r="G931" s="267"/>
      <c r="H931" s="255" t="s">
        <v>2390</v>
      </c>
      <c r="I931" s="256">
        <v>34335</v>
      </c>
      <c r="J931" s="257">
        <v>30</v>
      </c>
      <c r="K931" s="258">
        <v>39261.179332715481</v>
      </c>
      <c r="L931" s="259">
        <v>0</v>
      </c>
      <c r="M931" s="259">
        <v>0</v>
      </c>
      <c r="N931" s="259">
        <v>0</v>
      </c>
      <c r="O931" s="259">
        <v>39261.179332715481</v>
      </c>
      <c r="P931" s="259">
        <v>0</v>
      </c>
      <c r="Q931" s="259">
        <v>0</v>
      </c>
      <c r="R931" s="259">
        <v>39261.179332715481</v>
      </c>
      <c r="S931" s="259">
        <v>4743.9319779116468</v>
      </c>
      <c r="T931" s="260">
        <v>34517.247354803832</v>
      </c>
      <c r="U931" s="261">
        <v>0</v>
      </c>
      <c r="V931" s="259">
        <v>0</v>
      </c>
      <c r="W931" s="259">
        <v>0</v>
      </c>
      <c r="X931" s="259">
        <v>0</v>
      </c>
      <c r="Y931" s="259">
        <v>0</v>
      </c>
      <c r="Z931" s="259">
        <v>0</v>
      </c>
      <c r="AA931" s="259">
        <v>0</v>
      </c>
      <c r="AB931" s="259">
        <v>0</v>
      </c>
      <c r="AC931" s="259">
        <v>1308.7059777571826</v>
      </c>
      <c r="AD931" s="259">
        <v>-1308.7059777571826</v>
      </c>
      <c r="AE931" s="262">
        <v>1308.7059777571826</v>
      </c>
      <c r="AF931" s="258">
        <v>39261.179332715481</v>
      </c>
      <c r="AG931" s="259">
        <v>0</v>
      </c>
      <c r="AH931" s="259">
        <v>0</v>
      </c>
      <c r="AI931" s="259">
        <v>0</v>
      </c>
      <c r="AJ931" s="259">
        <v>39261.179332715481</v>
      </c>
      <c r="AK931" s="259">
        <v>0</v>
      </c>
      <c r="AL931" s="259">
        <v>0</v>
      </c>
      <c r="AM931" s="259">
        <v>39261.179332715481</v>
      </c>
      <c r="AN931" s="259">
        <v>3435.2260001544641</v>
      </c>
      <c r="AO931" s="262">
        <v>35825.953332561017</v>
      </c>
      <c r="AP931" s="247"/>
      <c r="AQ931" s="263">
        <v>0</v>
      </c>
      <c r="AR931" s="264">
        <v>0</v>
      </c>
      <c r="AS931" s="264">
        <v>35825.953332202756</v>
      </c>
      <c r="AT931" s="264">
        <v>0</v>
      </c>
      <c r="AU931" s="264">
        <v>0</v>
      </c>
      <c r="AV931" s="264">
        <v>0</v>
      </c>
      <c r="AW931" s="264">
        <v>0</v>
      </c>
      <c r="AX931" s="264">
        <v>0</v>
      </c>
      <c r="AY931" s="264">
        <v>0</v>
      </c>
      <c r="AZ931" s="264">
        <v>0</v>
      </c>
      <c r="BA931" s="264">
        <v>0</v>
      </c>
      <c r="BB931" s="265">
        <v>0</v>
      </c>
    </row>
    <row r="932" spans="2:54" s="213" customFormat="1" ht="12.75" x14ac:dyDescent="0.2">
      <c r="B932" s="266" t="s">
        <v>772</v>
      </c>
      <c r="C932" s="267"/>
      <c r="D932" s="268"/>
      <c r="E932" s="269" t="s">
        <v>2391</v>
      </c>
      <c r="F932" s="267"/>
      <c r="G932" s="267"/>
      <c r="H932" s="255" t="s">
        <v>2392</v>
      </c>
      <c r="I932" s="256">
        <v>33604</v>
      </c>
      <c r="J932" s="257">
        <v>30</v>
      </c>
      <c r="K932" s="258">
        <v>19850.955746061169</v>
      </c>
      <c r="L932" s="259">
        <v>0</v>
      </c>
      <c r="M932" s="259">
        <v>0</v>
      </c>
      <c r="N932" s="259">
        <v>0</v>
      </c>
      <c r="O932" s="259">
        <v>19850.955746061169</v>
      </c>
      <c r="P932" s="259">
        <v>0</v>
      </c>
      <c r="Q932" s="259">
        <v>0</v>
      </c>
      <c r="R932" s="259">
        <v>19850.955746061169</v>
      </c>
      <c r="S932" s="259">
        <v>6777.9369561579661</v>
      </c>
      <c r="T932" s="260">
        <v>13073.018789903203</v>
      </c>
      <c r="U932" s="261">
        <v>0</v>
      </c>
      <c r="V932" s="259">
        <v>0</v>
      </c>
      <c r="W932" s="259">
        <v>0</v>
      </c>
      <c r="X932" s="259">
        <v>0</v>
      </c>
      <c r="Y932" s="259">
        <v>0</v>
      </c>
      <c r="Z932" s="259">
        <v>0</v>
      </c>
      <c r="AA932" s="259">
        <v>0</v>
      </c>
      <c r="AB932" s="259">
        <v>0</v>
      </c>
      <c r="AC932" s="259">
        <v>661.69852486870559</v>
      </c>
      <c r="AD932" s="259">
        <v>-661.69852486870559</v>
      </c>
      <c r="AE932" s="262">
        <v>661.69852486870559</v>
      </c>
      <c r="AF932" s="258">
        <v>19850.955746061169</v>
      </c>
      <c r="AG932" s="259">
        <v>0</v>
      </c>
      <c r="AH932" s="259">
        <v>0</v>
      </c>
      <c r="AI932" s="259">
        <v>0</v>
      </c>
      <c r="AJ932" s="259">
        <v>19850.955746061169</v>
      </c>
      <c r="AK932" s="259">
        <v>0</v>
      </c>
      <c r="AL932" s="259">
        <v>0</v>
      </c>
      <c r="AM932" s="259">
        <v>19850.955746061169</v>
      </c>
      <c r="AN932" s="259">
        <v>6116.2384312892609</v>
      </c>
      <c r="AO932" s="262">
        <v>13734.717314771908</v>
      </c>
      <c r="AP932" s="247"/>
      <c r="AQ932" s="263">
        <v>0</v>
      </c>
      <c r="AR932" s="264">
        <v>0</v>
      </c>
      <c r="AS932" s="264">
        <v>13734.717314634561</v>
      </c>
      <c r="AT932" s="264">
        <v>0</v>
      </c>
      <c r="AU932" s="264">
        <v>0</v>
      </c>
      <c r="AV932" s="264">
        <v>0</v>
      </c>
      <c r="AW932" s="264">
        <v>0</v>
      </c>
      <c r="AX932" s="264">
        <v>0</v>
      </c>
      <c r="AY932" s="264">
        <v>0</v>
      </c>
      <c r="AZ932" s="264">
        <v>0</v>
      </c>
      <c r="BA932" s="264">
        <v>0</v>
      </c>
      <c r="BB932" s="265">
        <v>0</v>
      </c>
    </row>
    <row r="933" spans="2:54" s="213" customFormat="1" ht="12.75" x14ac:dyDescent="0.2">
      <c r="B933" s="266" t="s">
        <v>772</v>
      </c>
      <c r="C933" s="267"/>
      <c r="D933" s="268"/>
      <c r="E933" s="269" t="s">
        <v>2393</v>
      </c>
      <c r="F933" s="267"/>
      <c r="G933" s="267"/>
      <c r="H933" s="255" t="s">
        <v>2394</v>
      </c>
      <c r="I933" s="256">
        <v>33604</v>
      </c>
      <c r="J933" s="257">
        <v>30</v>
      </c>
      <c r="K933" s="258">
        <v>10694.508804448564</v>
      </c>
      <c r="L933" s="259">
        <v>0</v>
      </c>
      <c r="M933" s="259">
        <v>0</v>
      </c>
      <c r="N933" s="259">
        <v>0</v>
      </c>
      <c r="O933" s="259">
        <v>10694.508804448564</v>
      </c>
      <c r="P933" s="259">
        <v>0</v>
      </c>
      <c r="Q933" s="259">
        <v>0</v>
      </c>
      <c r="R933" s="259">
        <v>10694.508804448564</v>
      </c>
      <c r="S933" s="259">
        <v>4527.8736741839148</v>
      </c>
      <c r="T933" s="260">
        <v>6166.635130264649</v>
      </c>
      <c r="U933" s="261">
        <v>0</v>
      </c>
      <c r="V933" s="259">
        <v>0</v>
      </c>
      <c r="W933" s="259">
        <v>0</v>
      </c>
      <c r="X933" s="259">
        <v>0</v>
      </c>
      <c r="Y933" s="259">
        <v>0</v>
      </c>
      <c r="Z933" s="259">
        <v>0</v>
      </c>
      <c r="AA933" s="259">
        <v>0</v>
      </c>
      <c r="AB933" s="259">
        <v>0</v>
      </c>
      <c r="AC933" s="259">
        <v>356.48362681495212</v>
      </c>
      <c r="AD933" s="259">
        <v>-356.48362681495212</v>
      </c>
      <c r="AE933" s="262">
        <v>356.48362681495212</v>
      </c>
      <c r="AF933" s="258">
        <v>10694.508804448564</v>
      </c>
      <c r="AG933" s="259">
        <v>0</v>
      </c>
      <c r="AH933" s="259">
        <v>0</v>
      </c>
      <c r="AI933" s="259">
        <v>0</v>
      </c>
      <c r="AJ933" s="259">
        <v>10694.508804448564</v>
      </c>
      <c r="AK933" s="259">
        <v>0</v>
      </c>
      <c r="AL933" s="259">
        <v>0</v>
      </c>
      <c r="AM933" s="259">
        <v>10694.508804448564</v>
      </c>
      <c r="AN933" s="259">
        <v>4171.3900473689628</v>
      </c>
      <c r="AO933" s="262">
        <v>6523.118757079601</v>
      </c>
      <c r="AP933" s="247"/>
      <c r="AQ933" s="263">
        <v>0</v>
      </c>
      <c r="AR933" s="264">
        <v>0</v>
      </c>
      <c r="AS933" s="264">
        <v>6523.1187570143702</v>
      </c>
      <c r="AT933" s="264">
        <v>0</v>
      </c>
      <c r="AU933" s="264">
        <v>0</v>
      </c>
      <c r="AV933" s="264">
        <v>0</v>
      </c>
      <c r="AW933" s="264">
        <v>0</v>
      </c>
      <c r="AX933" s="264">
        <v>0</v>
      </c>
      <c r="AY933" s="264">
        <v>0</v>
      </c>
      <c r="AZ933" s="264">
        <v>0</v>
      </c>
      <c r="BA933" s="264">
        <v>0</v>
      </c>
      <c r="BB933" s="265">
        <v>0</v>
      </c>
    </row>
    <row r="934" spans="2:54" s="213" customFormat="1" ht="12.75" x14ac:dyDescent="0.2">
      <c r="B934" s="266" t="s">
        <v>772</v>
      </c>
      <c r="C934" s="267"/>
      <c r="D934" s="268"/>
      <c r="E934" s="269" t="s">
        <v>2395</v>
      </c>
      <c r="F934" s="267"/>
      <c r="G934" s="267"/>
      <c r="H934" s="255" t="s">
        <v>2396</v>
      </c>
      <c r="I934" s="256">
        <v>33604</v>
      </c>
      <c r="J934" s="257">
        <v>30</v>
      </c>
      <c r="K934" s="258">
        <v>15605.436167747914</v>
      </c>
      <c r="L934" s="259">
        <v>0</v>
      </c>
      <c r="M934" s="259">
        <v>0</v>
      </c>
      <c r="N934" s="259">
        <v>0</v>
      </c>
      <c r="O934" s="259">
        <v>15605.436167747914</v>
      </c>
      <c r="P934" s="259">
        <v>0</v>
      </c>
      <c r="Q934" s="259">
        <v>0</v>
      </c>
      <c r="R934" s="259">
        <v>15605.436167747914</v>
      </c>
      <c r="S934" s="259">
        <v>6375.2718003423943</v>
      </c>
      <c r="T934" s="260">
        <v>9230.1643674055194</v>
      </c>
      <c r="U934" s="261">
        <v>0</v>
      </c>
      <c r="V934" s="259">
        <v>0</v>
      </c>
      <c r="W934" s="259">
        <v>0</v>
      </c>
      <c r="X934" s="259">
        <v>0</v>
      </c>
      <c r="Y934" s="259">
        <v>0</v>
      </c>
      <c r="Z934" s="259">
        <v>0</v>
      </c>
      <c r="AA934" s="259">
        <v>0</v>
      </c>
      <c r="AB934" s="259">
        <v>0</v>
      </c>
      <c r="AC934" s="259">
        <v>520.18120559159718</v>
      </c>
      <c r="AD934" s="259">
        <v>-520.18120559159718</v>
      </c>
      <c r="AE934" s="262">
        <v>520.18120559159718</v>
      </c>
      <c r="AF934" s="258">
        <v>15605.436167747914</v>
      </c>
      <c r="AG934" s="259">
        <v>0</v>
      </c>
      <c r="AH934" s="259">
        <v>0</v>
      </c>
      <c r="AI934" s="259">
        <v>0</v>
      </c>
      <c r="AJ934" s="259">
        <v>15605.436167747914</v>
      </c>
      <c r="AK934" s="259">
        <v>0</v>
      </c>
      <c r="AL934" s="259">
        <v>0</v>
      </c>
      <c r="AM934" s="259">
        <v>15605.436167747914</v>
      </c>
      <c r="AN934" s="259">
        <v>5855.0905947507972</v>
      </c>
      <c r="AO934" s="262">
        <v>9750.3455729971174</v>
      </c>
      <c r="AP934" s="247"/>
      <c r="AQ934" s="263">
        <v>0</v>
      </c>
      <c r="AR934" s="264">
        <v>0</v>
      </c>
      <c r="AS934" s="264">
        <v>9750.3455728996141</v>
      </c>
      <c r="AT934" s="264">
        <v>0</v>
      </c>
      <c r="AU934" s="264">
        <v>0</v>
      </c>
      <c r="AV934" s="264">
        <v>0</v>
      </c>
      <c r="AW934" s="264">
        <v>0</v>
      </c>
      <c r="AX934" s="264">
        <v>0</v>
      </c>
      <c r="AY934" s="264">
        <v>0</v>
      </c>
      <c r="AZ934" s="264">
        <v>0</v>
      </c>
      <c r="BA934" s="264">
        <v>0</v>
      </c>
      <c r="BB934" s="265">
        <v>0</v>
      </c>
    </row>
    <row r="935" spans="2:54" s="213" customFormat="1" ht="12.75" x14ac:dyDescent="0.2">
      <c r="B935" s="266" t="s">
        <v>772</v>
      </c>
      <c r="C935" s="267"/>
      <c r="D935" s="268"/>
      <c r="E935" s="269" t="s">
        <v>2397</v>
      </c>
      <c r="F935" s="267"/>
      <c r="G935" s="267"/>
      <c r="H935" s="255" t="s">
        <v>2398</v>
      </c>
      <c r="I935" s="256">
        <v>33604</v>
      </c>
      <c r="J935" s="257">
        <v>30</v>
      </c>
      <c r="K935" s="258">
        <v>42110.620366079704</v>
      </c>
      <c r="L935" s="259">
        <v>19802.928058387399</v>
      </c>
      <c r="M935" s="259">
        <v>0</v>
      </c>
      <c r="N935" s="259">
        <v>0</v>
      </c>
      <c r="O935" s="259">
        <v>22307.692307692305</v>
      </c>
      <c r="P935" s="259">
        <v>0</v>
      </c>
      <c r="Q935" s="259">
        <v>0</v>
      </c>
      <c r="R935" s="259">
        <v>22307.692307692305</v>
      </c>
      <c r="S935" s="259">
        <v>3831.4067736578681</v>
      </c>
      <c r="T935" s="260">
        <v>18476.285534034436</v>
      </c>
      <c r="U935" s="261">
        <v>0</v>
      </c>
      <c r="V935" s="259">
        <v>0</v>
      </c>
      <c r="W935" s="259">
        <v>0</v>
      </c>
      <c r="X935" s="259">
        <v>0</v>
      </c>
      <c r="Y935" s="259">
        <v>0</v>
      </c>
      <c r="Z935" s="259">
        <v>0</v>
      </c>
      <c r="AA935" s="259">
        <v>0</v>
      </c>
      <c r="AB935" s="259">
        <v>0</v>
      </c>
      <c r="AC935" s="259">
        <v>1403.6873455359901</v>
      </c>
      <c r="AD935" s="259">
        <v>-1403.6873455359901</v>
      </c>
      <c r="AE935" s="262">
        <v>1403.6873455359901</v>
      </c>
      <c r="AF935" s="258">
        <v>42110.620366079704</v>
      </c>
      <c r="AG935" s="259">
        <v>19802.928058387399</v>
      </c>
      <c r="AH935" s="259">
        <v>0</v>
      </c>
      <c r="AI935" s="259">
        <v>0</v>
      </c>
      <c r="AJ935" s="259">
        <v>22307.692307692305</v>
      </c>
      <c r="AK935" s="259">
        <v>0</v>
      </c>
      <c r="AL935" s="259">
        <v>0</v>
      </c>
      <c r="AM935" s="259">
        <v>22307.692307692305</v>
      </c>
      <c r="AN935" s="259">
        <v>2427.7194281218781</v>
      </c>
      <c r="AO935" s="262">
        <v>19879.972879570429</v>
      </c>
      <c r="AP935" s="247"/>
      <c r="AQ935" s="263">
        <v>0</v>
      </c>
      <c r="AR935" s="264">
        <v>0</v>
      </c>
      <c r="AS935" s="264">
        <v>19879.972879371628</v>
      </c>
      <c r="AT935" s="264">
        <v>0</v>
      </c>
      <c r="AU935" s="264">
        <v>0</v>
      </c>
      <c r="AV935" s="264">
        <v>0</v>
      </c>
      <c r="AW935" s="264">
        <v>0</v>
      </c>
      <c r="AX935" s="264">
        <v>0</v>
      </c>
      <c r="AY935" s="264">
        <v>0</v>
      </c>
      <c r="AZ935" s="264">
        <v>0</v>
      </c>
      <c r="BA935" s="264">
        <v>0</v>
      </c>
      <c r="BB935" s="265">
        <v>0</v>
      </c>
    </row>
    <row r="936" spans="2:54" s="213" customFormat="1" ht="12.75" x14ac:dyDescent="0.2">
      <c r="B936" s="266" t="s">
        <v>772</v>
      </c>
      <c r="C936" s="267"/>
      <c r="D936" s="268"/>
      <c r="E936" s="269" t="s">
        <v>2399</v>
      </c>
      <c r="F936" s="267"/>
      <c r="G936" s="267"/>
      <c r="H936" s="255" t="s">
        <v>2400</v>
      </c>
      <c r="I936" s="256">
        <v>33604</v>
      </c>
      <c r="J936" s="257">
        <v>30</v>
      </c>
      <c r="K936" s="258">
        <v>51040.236909175168</v>
      </c>
      <c r="L936" s="259">
        <v>0</v>
      </c>
      <c r="M936" s="259">
        <v>0</v>
      </c>
      <c r="N936" s="259">
        <v>0</v>
      </c>
      <c r="O936" s="259">
        <v>51040.236909175168</v>
      </c>
      <c r="P936" s="259">
        <v>0</v>
      </c>
      <c r="Q936" s="259">
        <v>0</v>
      </c>
      <c r="R936" s="259">
        <v>51040.236909175168</v>
      </c>
      <c r="S936" s="259">
        <v>33275.366538268456</v>
      </c>
      <c r="T936" s="260">
        <v>17764.870370906712</v>
      </c>
      <c r="U936" s="261">
        <v>0</v>
      </c>
      <c r="V936" s="259">
        <v>0</v>
      </c>
      <c r="W936" s="259">
        <v>0</v>
      </c>
      <c r="X936" s="259">
        <v>0</v>
      </c>
      <c r="Y936" s="259">
        <v>0</v>
      </c>
      <c r="Z936" s="259">
        <v>0</v>
      </c>
      <c r="AA936" s="259">
        <v>0</v>
      </c>
      <c r="AB936" s="259">
        <v>0</v>
      </c>
      <c r="AC936" s="259">
        <v>1701.341230305839</v>
      </c>
      <c r="AD936" s="259">
        <v>-1701.341230305839</v>
      </c>
      <c r="AE936" s="262">
        <v>1701.341230305839</v>
      </c>
      <c r="AF936" s="258">
        <v>51040.236909175168</v>
      </c>
      <c r="AG936" s="259">
        <v>0</v>
      </c>
      <c r="AH936" s="259">
        <v>0</v>
      </c>
      <c r="AI936" s="259">
        <v>0</v>
      </c>
      <c r="AJ936" s="259">
        <v>51040.236909175168</v>
      </c>
      <c r="AK936" s="259">
        <v>0</v>
      </c>
      <c r="AL936" s="259">
        <v>0</v>
      </c>
      <c r="AM936" s="259">
        <v>51040.236909175168</v>
      </c>
      <c r="AN936" s="259">
        <v>31574.025307962616</v>
      </c>
      <c r="AO936" s="262">
        <v>19466.211601212552</v>
      </c>
      <c r="AP936" s="247"/>
      <c r="AQ936" s="263">
        <v>0</v>
      </c>
      <c r="AR936" s="264">
        <v>0</v>
      </c>
      <c r="AS936" s="264">
        <v>19466.211601017891</v>
      </c>
      <c r="AT936" s="264">
        <v>0</v>
      </c>
      <c r="AU936" s="264">
        <v>0</v>
      </c>
      <c r="AV936" s="264">
        <v>0</v>
      </c>
      <c r="AW936" s="264">
        <v>0</v>
      </c>
      <c r="AX936" s="264">
        <v>0</v>
      </c>
      <c r="AY936" s="264">
        <v>0</v>
      </c>
      <c r="AZ936" s="264">
        <v>0</v>
      </c>
      <c r="BA936" s="264">
        <v>0</v>
      </c>
      <c r="BB936" s="265">
        <v>0</v>
      </c>
    </row>
    <row r="937" spans="2:54" s="213" customFormat="1" ht="12.75" x14ac:dyDescent="0.2">
      <c r="B937" s="266" t="s">
        <v>772</v>
      </c>
      <c r="C937" s="267"/>
      <c r="D937" s="268"/>
      <c r="E937" s="269" t="s">
        <v>2401</v>
      </c>
      <c r="F937" s="267"/>
      <c r="G937" s="267"/>
      <c r="H937" s="255" t="s">
        <v>2402</v>
      </c>
      <c r="I937" s="256">
        <v>38687</v>
      </c>
      <c r="J937" s="257">
        <v>30</v>
      </c>
      <c r="K937" s="258">
        <v>1703.5449490268768</v>
      </c>
      <c r="L937" s="259">
        <v>0</v>
      </c>
      <c r="M937" s="259">
        <v>0</v>
      </c>
      <c r="N937" s="259">
        <v>0</v>
      </c>
      <c r="O937" s="259">
        <v>1703.5449490268768</v>
      </c>
      <c r="P937" s="259">
        <v>0</v>
      </c>
      <c r="Q937" s="259">
        <v>0</v>
      </c>
      <c r="R937" s="259">
        <v>1703.5449490268768</v>
      </c>
      <c r="S937" s="259">
        <v>865.80424261147164</v>
      </c>
      <c r="T937" s="260">
        <v>837.74070641540516</v>
      </c>
      <c r="U937" s="261">
        <v>0</v>
      </c>
      <c r="V937" s="259">
        <v>0</v>
      </c>
      <c r="W937" s="259">
        <v>0</v>
      </c>
      <c r="X937" s="259">
        <v>0</v>
      </c>
      <c r="Y937" s="259">
        <v>0</v>
      </c>
      <c r="Z937" s="259">
        <v>0</v>
      </c>
      <c r="AA937" s="259">
        <v>0</v>
      </c>
      <c r="AB937" s="259">
        <v>0</v>
      </c>
      <c r="AC937" s="259">
        <v>56.784831634229228</v>
      </c>
      <c r="AD937" s="259">
        <v>-56.784831634229228</v>
      </c>
      <c r="AE937" s="262">
        <v>56.784831634229228</v>
      </c>
      <c r="AF937" s="258">
        <v>1703.5449490268768</v>
      </c>
      <c r="AG937" s="259">
        <v>0</v>
      </c>
      <c r="AH937" s="259">
        <v>0</v>
      </c>
      <c r="AI937" s="259">
        <v>0</v>
      </c>
      <c r="AJ937" s="259">
        <v>1703.5449490268768</v>
      </c>
      <c r="AK937" s="259">
        <v>0</v>
      </c>
      <c r="AL937" s="259">
        <v>0</v>
      </c>
      <c r="AM937" s="259">
        <v>1703.5449490268768</v>
      </c>
      <c r="AN937" s="259">
        <v>809.01941097724239</v>
      </c>
      <c r="AO937" s="262">
        <v>894.52553804963441</v>
      </c>
      <c r="AP937" s="247"/>
      <c r="AQ937" s="263">
        <v>0</v>
      </c>
      <c r="AR937" s="264">
        <v>0</v>
      </c>
      <c r="AS937" s="264">
        <v>894.52553804068918</v>
      </c>
      <c r="AT937" s="264">
        <v>0</v>
      </c>
      <c r="AU937" s="264">
        <v>0</v>
      </c>
      <c r="AV937" s="264">
        <v>0</v>
      </c>
      <c r="AW937" s="264">
        <v>0</v>
      </c>
      <c r="AX937" s="264">
        <v>0</v>
      </c>
      <c r="AY937" s="264">
        <v>0</v>
      </c>
      <c r="AZ937" s="264">
        <v>0</v>
      </c>
      <c r="BA937" s="264">
        <v>0</v>
      </c>
      <c r="BB937" s="265">
        <v>0</v>
      </c>
    </row>
    <row r="938" spans="2:54" s="213" customFormat="1" ht="12.75" x14ac:dyDescent="0.2">
      <c r="B938" s="266" t="s">
        <v>772</v>
      </c>
      <c r="C938" s="267"/>
      <c r="D938" s="268"/>
      <c r="E938" s="269" t="s">
        <v>2403</v>
      </c>
      <c r="F938" s="267"/>
      <c r="G938" s="267"/>
      <c r="H938" s="255" t="s">
        <v>2404</v>
      </c>
      <c r="I938" s="256">
        <v>38687</v>
      </c>
      <c r="J938" s="257">
        <v>30</v>
      </c>
      <c r="K938" s="258">
        <v>2001.2743280815571</v>
      </c>
      <c r="L938" s="259">
        <v>0</v>
      </c>
      <c r="M938" s="259">
        <v>0</v>
      </c>
      <c r="N938" s="259">
        <v>0</v>
      </c>
      <c r="O938" s="259">
        <v>2001.2743280815571</v>
      </c>
      <c r="P938" s="259">
        <v>0</v>
      </c>
      <c r="Q938" s="259">
        <v>0</v>
      </c>
      <c r="R938" s="259">
        <v>2001.2743280815571</v>
      </c>
      <c r="S938" s="259">
        <v>1017.1438960972093</v>
      </c>
      <c r="T938" s="260">
        <v>984.13043198434775</v>
      </c>
      <c r="U938" s="261">
        <v>0</v>
      </c>
      <c r="V938" s="259">
        <v>0</v>
      </c>
      <c r="W938" s="259">
        <v>0</v>
      </c>
      <c r="X938" s="259">
        <v>0</v>
      </c>
      <c r="Y938" s="259">
        <v>0</v>
      </c>
      <c r="Z938" s="259">
        <v>0</v>
      </c>
      <c r="AA938" s="259">
        <v>0</v>
      </c>
      <c r="AB938" s="259">
        <v>0</v>
      </c>
      <c r="AC938" s="259">
        <v>66.709144269385234</v>
      </c>
      <c r="AD938" s="259">
        <v>-66.709144269385234</v>
      </c>
      <c r="AE938" s="262">
        <v>66.709144269385234</v>
      </c>
      <c r="AF938" s="258">
        <v>2001.2743280815571</v>
      </c>
      <c r="AG938" s="259">
        <v>0</v>
      </c>
      <c r="AH938" s="259">
        <v>0</v>
      </c>
      <c r="AI938" s="259">
        <v>0</v>
      </c>
      <c r="AJ938" s="259">
        <v>2001.2743280815571</v>
      </c>
      <c r="AK938" s="259">
        <v>0</v>
      </c>
      <c r="AL938" s="259">
        <v>0</v>
      </c>
      <c r="AM938" s="259">
        <v>2001.2743280815571</v>
      </c>
      <c r="AN938" s="259">
        <v>950.43475182782413</v>
      </c>
      <c r="AO938" s="262">
        <v>1050.839576253733</v>
      </c>
      <c r="AP938" s="247"/>
      <c r="AQ938" s="263">
        <v>0</v>
      </c>
      <c r="AR938" s="264">
        <v>0</v>
      </c>
      <c r="AS938" s="264">
        <v>1050.8395762432247</v>
      </c>
      <c r="AT938" s="264">
        <v>0</v>
      </c>
      <c r="AU938" s="264">
        <v>0</v>
      </c>
      <c r="AV938" s="264">
        <v>0</v>
      </c>
      <c r="AW938" s="264">
        <v>0</v>
      </c>
      <c r="AX938" s="264">
        <v>0</v>
      </c>
      <c r="AY938" s="264">
        <v>0</v>
      </c>
      <c r="AZ938" s="264">
        <v>0</v>
      </c>
      <c r="BA938" s="264">
        <v>0</v>
      </c>
      <c r="BB938" s="265">
        <v>0</v>
      </c>
    </row>
    <row r="939" spans="2:54" s="213" customFormat="1" ht="12.75" x14ac:dyDescent="0.2">
      <c r="B939" s="266" t="s">
        <v>772</v>
      </c>
      <c r="C939" s="267"/>
      <c r="D939" s="268"/>
      <c r="E939" s="269" t="s">
        <v>2405</v>
      </c>
      <c r="F939" s="267"/>
      <c r="G939" s="267"/>
      <c r="H939" s="255" t="s">
        <v>2406</v>
      </c>
      <c r="I939" s="256">
        <v>38687</v>
      </c>
      <c r="J939" s="257">
        <v>30</v>
      </c>
      <c r="K939" s="258">
        <v>725.81383225208538</v>
      </c>
      <c r="L939" s="259">
        <v>0</v>
      </c>
      <c r="M939" s="259">
        <v>0</v>
      </c>
      <c r="N939" s="259">
        <v>0</v>
      </c>
      <c r="O939" s="259">
        <v>725.81383225208538</v>
      </c>
      <c r="P939" s="259">
        <v>0</v>
      </c>
      <c r="Q939" s="259">
        <v>0</v>
      </c>
      <c r="R939" s="259">
        <v>725.81383225208538</v>
      </c>
      <c r="S939" s="259">
        <v>368.89781079445982</v>
      </c>
      <c r="T939" s="260">
        <v>356.91602145762556</v>
      </c>
      <c r="U939" s="261">
        <v>0</v>
      </c>
      <c r="V939" s="259">
        <v>0</v>
      </c>
      <c r="W939" s="259">
        <v>0</v>
      </c>
      <c r="X939" s="259">
        <v>0</v>
      </c>
      <c r="Y939" s="259">
        <v>0</v>
      </c>
      <c r="Z939" s="259">
        <v>0</v>
      </c>
      <c r="AA939" s="259">
        <v>0</v>
      </c>
      <c r="AB939" s="259">
        <v>0</v>
      </c>
      <c r="AC939" s="259">
        <v>24.193794408402844</v>
      </c>
      <c r="AD939" s="259">
        <v>-24.193794408402844</v>
      </c>
      <c r="AE939" s="262">
        <v>24.193794408402844</v>
      </c>
      <c r="AF939" s="258">
        <v>725.81383225208538</v>
      </c>
      <c r="AG939" s="259">
        <v>0</v>
      </c>
      <c r="AH939" s="259">
        <v>0</v>
      </c>
      <c r="AI939" s="259">
        <v>0</v>
      </c>
      <c r="AJ939" s="259">
        <v>725.81383225208538</v>
      </c>
      <c r="AK939" s="259">
        <v>0</v>
      </c>
      <c r="AL939" s="259">
        <v>0</v>
      </c>
      <c r="AM939" s="259">
        <v>725.81383225208538</v>
      </c>
      <c r="AN939" s="259">
        <v>344.70401638605699</v>
      </c>
      <c r="AO939" s="262">
        <v>381.10981586602838</v>
      </c>
      <c r="AP939" s="247"/>
      <c r="AQ939" s="263">
        <v>0</v>
      </c>
      <c r="AR939" s="264">
        <v>0</v>
      </c>
      <c r="AS939" s="264">
        <v>381.10981586221726</v>
      </c>
      <c r="AT939" s="264">
        <v>0</v>
      </c>
      <c r="AU939" s="264">
        <v>0</v>
      </c>
      <c r="AV939" s="264">
        <v>0</v>
      </c>
      <c r="AW939" s="264">
        <v>0</v>
      </c>
      <c r="AX939" s="264">
        <v>0</v>
      </c>
      <c r="AY939" s="264">
        <v>0</v>
      </c>
      <c r="AZ939" s="264">
        <v>0</v>
      </c>
      <c r="BA939" s="264">
        <v>0</v>
      </c>
      <c r="BB939" s="265">
        <v>0</v>
      </c>
    </row>
    <row r="940" spans="2:54" s="213" customFormat="1" ht="12.75" x14ac:dyDescent="0.2">
      <c r="B940" s="266" t="s">
        <v>772</v>
      </c>
      <c r="C940" s="267"/>
      <c r="D940" s="268"/>
      <c r="E940" s="269" t="s">
        <v>2407</v>
      </c>
      <c r="F940" s="267"/>
      <c r="G940" s="267"/>
      <c r="H940" s="255" t="s">
        <v>2408</v>
      </c>
      <c r="I940" s="256">
        <v>38687</v>
      </c>
      <c r="J940" s="257">
        <v>30</v>
      </c>
      <c r="K940" s="258">
        <v>4456.5569972196481</v>
      </c>
      <c r="L940" s="259">
        <v>0</v>
      </c>
      <c r="M940" s="259">
        <v>0</v>
      </c>
      <c r="N940" s="259">
        <v>0</v>
      </c>
      <c r="O940" s="259">
        <v>4456.5569972196481</v>
      </c>
      <c r="P940" s="259">
        <v>0</v>
      </c>
      <c r="Q940" s="259">
        <v>0</v>
      </c>
      <c r="R940" s="259">
        <v>4456.5569972196481</v>
      </c>
      <c r="S940" s="259">
        <v>2265.2755251776334</v>
      </c>
      <c r="T940" s="260">
        <v>2191.2814720420147</v>
      </c>
      <c r="U940" s="261">
        <v>0</v>
      </c>
      <c r="V940" s="259">
        <v>0</v>
      </c>
      <c r="W940" s="259">
        <v>0</v>
      </c>
      <c r="X940" s="259">
        <v>0</v>
      </c>
      <c r="Y940" s="259">
        <v>0</v>
      </c>
      <c r="Z940" s="259">
        <v>0</v>
      </c>
      <c r="AA940" s="259">
        <v>0</v>
      </c>
      <c r="AB940" s="259">
        <v>0</v>
      </c>
      <c r="AC940" s="259">
        <v>148.5518999073216</v>
      </c>
      <c r="AD940" s="259">
        <v>-148.5518999073216</v>
      </c>
      <c r="AE940" s="262">
        <v>148.5518999073216</v>
      </c>
      <c r="AF940" s="258">
        <v>4456.5569972196481</v>
      </c>
      <c r="AG940" s="259">
        <v>0</v>
      </c>
      <c r="AH940" s="259">
        <v>0</v>
      </c>
      <c r="AI940" s="259">
        <v>0</v>
      </c>
      <c r="AJ940" s="259">
        <v>4456.5569972196481</v>
      </c>
      <c r="AK940" s="259">
        <v>0</v>
      </c>
      <c r="AL940" s="259">
        <v>0</v>
      </c>
      <c r="AM940" s="259">
        <v>4456.5569972196481</v>
      </c>
      <c r="AN940" s="259">
        <v>2116.7236252703119</v>
      </c>
      <c r="AO940" s="262">
        <v>2339.8333719493362</v>
      </c>
      <c r="AP940" s="247"/>
      <c r="AQ940" s="263">
        <v>0</v>
      </c>
      <c r="AR940" s="264">
        <v>0</v>
      </c>
      <c r="AS940" s="264">
        <v>2339.8333719259381</v>
      </c>
      <c r="AT940" s="264">
        <v>0</v>
      </c>
      <c r="AU940" s="264">
        <v>0</v>
      </c>
      <c r="AV940" s="264">
        <v>0</v>
      </c>
      <c r="AW940" s="264">
        <v>0</v>
      </c>
      <c r="AX940" s="264">
        <v>0</v>
      </c>
      <c r="AY940" s="264">
        <v>0</v>
      </c>
      <c r="AZ940" s="264">
        <v>0</v>
      </c>
      <c r="BA940" s="264">
        <v>0</v>
      </c>
      <c r="BB940" s="265">
        <v>0</v>
      </c>
    </row>
    <row r="941" spans="2:54" s="213" customFormat="1" ht="12.75" x14ac:dyDescent="0.2">
      <c r="B941" s="266" t="s">
        <v>772</v>
      </c>
      <c r="C941" s="267"/>
      <c r="D941" s="268"/>
      <c r="E941" s="269" t="s">
        <v>2409</v>
      </c>
      <c r="F941" s="267"/>
      <c r="G941" s="267"/>
      <c r="H941" s="255" t="s">
        <v>2410</v>
      </c>
      <c r="I941" s="256">
        <v>38687</v>
      </c>
      <c r="J941" s="257">
        <v>30</v>
      </c>
      <c r="K941" s="258">
        <v>12176.013670064875</v>
      </c>
      <c r="L941" s="259">
        <v>0</v>
      </c>
      <c r="M941" s="259">
        <v>0</v>
      </c>
      <c r="N941" s="259">
        <v>0</v>
      </c>
      <c r="O941" s="259">
        <v>12176.013670064875</v>
      </c>
      <c r="P941" s="259">
        <v>0</v>
      </c>
      <c r="Q941" s="259">
        <v>0</v>
      </c>
      <c r="R941" s="259">
        <v>12176.013670064875</v>
      </c>
      <c r="S941" s="259">
        <v>6189.410188832253</v>
      </c>
      <c r="T941" s="260">
        <v>5986.6034812326216</v>
      </c>
      <c r="U941" s="261">
        <v>0</v>
      </c>
      <c r="V941" s="259">
        <v>0</v>
      </c>
      <c r="W941" s="259">
        <v>0</v>
      </c>
      <c r="X941" s="259">
        <v>0</v>
      </c>
      <c r="Y941" s="259">
        <v>0</v>
      </c>
      <c r="Z941" s="259">
        <v>0</v>
      </c>
      <c r="AA941" s="259">
        <v>0</v>
      </c>
      <c r="AB941" s="259">
        <v>0</v>
      </c>
      <c r="AC941" s="259">
        <v>405.86712233549582</v>
      </c>
      <c r="AD941" s="259">
        <v>-405.86712233549582</v>
      </c>
      <c r="AE941" s="262">
        <v>405.86712233549582</v>
      </c>
      <c r="AF941" s="258">
        <v>12176.013670064875</v>
      </c>
      <c r="AG941" s="259">
        <v>0</v>
      </c>
      <c r="AH941" s="259">
        <v>0</v>
      </c>
      <c r="AI941" s="259">
        <v>0</v>
      </c>
      <c r="AJ941" s="259">
        <v>12176.013670064875</v>
      </c>
      <c r="AK941" s="259">
        <v>0</v>
      </c>
      <c r="AL941" s="259">
        <v>0</v>
      </c>
      <c r="AM941" s="259">
        <v>12176.013670064875</v>
      </c>
      <c r="AN941" s="259">
        <v>5783.5430664967571</v>
      </c>
      <c r="AO941" s="262">
        <v>6392.4706035681174</v>
      </c>
      <c r="AP941" s="247"/>
      <c r="AQ941" s="263">
        <v>0</v>
      </c>
      <c r="AR941" s="264">
        <v>0</v>
      </c>
      <c r="AS941" s="264">
        <v>6392.4706035041927</v>
      </c>
      <c r="AT941" s="264">
        <v>0</v>
      </c>
      <c r="AU941" s="264">
        <v>0</v>
      </c>
      <c r="AV941" s="264">
        <v>0</v>
      </c>
      <c r="AW941" s="264">
        <v>0</v>
      </c>
      <c r="AX941" s="264">
        <v>0</v>
      </c>
      <c r="AY941" s="264">
        <v>0</v>
      </c>
      <c r="AZ941" s="264">
        <v>0</v>
      </c>
      <c r="BA941" s="264">
        <v>0</v>
      </c>
      <c r="BB941" s="265">
        <v>0</v>
      </c>
    </row>
    <row r="942" spans="2:54" s="213" customFormat="1" ht="12.75" x14ac:dyDescent="0.2">
      <c r="B942" s="266" t="s">
        <v>772</v>
      </c>
      <c r="C942" s="267"/>
      <c r="D942" s="268"/>
      <c r="E942" s="269" t="s">
        <v>2411</v>
      </c>
      <c r="F942" s="267"/>
      <c r="G942" s="267"/>
      <c r="H942" s="255" t="s">
        <v>2412</v>
      </c>
      <c r="I942" s="256">
        <v>29952</v>
      </c>
      <c r="J942" s="257">
        <v>30</v>
      </c>
      <c r="K942" s="258">
        <v>11627.954124189064</v>
      </c>
      <c r="L942" s="259">
        <v>0</v>
      </c>
      <c r="M942" s="259">
        <v>0</v>
      </c>
      <c r="N942" s="259">
        <v>0</v>
      </c>
      <c r="O942" s="259">
        <v>11627.954124189064</v>
      </c>
      <c r="P942" s="259">
        <v>0</v>
      </c>
      <c r="Q942" s="259">
        <v>0</v>
      </c>
      <c r="R942" s="259">
        <v>11627.954124189064</v>
      </c>
      <c r="S942" s="259">
        <v>11627.954124189064</v>
      </c>
      <c r="T942" s="260">
        <v>0</v>
      </c>
      <c r="U942" s="261">
        <v>0</v>
      </c>
      <c r="V942" s="259">
        <v>0</v>
      </c>
      <c r="W942" s="259">
        <v>0</v>
      </c>
      <c r="X942" s="259">
        <v>0</v>
      </c>
      <c r="Y942" s="259">
        <v>0</v>
      </c>
      <c r="Z942" s="259">
        <v>0</v>
      </c>
      <c r="AA942" s="259">
        <v>0</v>
      </c>
      <c r="AB942" s="259">
        <v>0</v>
      </c>
      <c r="AC942" s="259">
        <v>0</v>
      </c>
      <c r="AD942" s="259">
        <v>0</v>
      </c>
      <c r="AE942" s="262">
        <v>0</v>
      </c>
      <c r="AF942" s="258">
        <v>11627.954124189064</v>
      </c>
      <c r="AG942" s="259">
        <v>0</v>
      </c>
      <c r="AH942" s="259">
        <v>0</v>
      </c>
      <c r="AI942" s="259">
        <v>0</v>
      </c>
      <c r="AJ942" s="259">
        <v>11627.954124189064</v>
      </c>
      <c r="AK942" s="259">
        <v>0</v>
      </c>
      <c r="AL942" s="259">
        <v>0</v>
      </c>
      <c r="AM942" s="259">
        <v>11627.954124189064</v>
      </c>
      <c r="AN942" s="259">
        <v>11627.954124189064</v>
      </c>
      <c r="AO942" s="262">
        <v>0</v>
      </c>
      <c r="AP942" s="247"/>
      <c r="AQ942" s="263">
        <v>0</v>
      </c>
      <c r="AR942" s="264">
        <v>0</v>
      </c>
      <c r="AS942" s="264">
        <v>0</v>
      </c>
      <c r="AT942" s="264">
        <v>0</v>
      </c>
      <c r="AU942" s="264">
        <v>0</v>
      </c>
      <c r="AV942" s="264">
        <v>0</v>
      </c>
      <c r="AW942" s="264">
        <v>0</v>
      </c>
      <c r="AX942" s="264">
        <v>0</v>
      </c>
      <c r="AY942" s="264">
        <v>0</v>
      </c>
      <c r="AZ942" s="264">
        <v>0</v>
      </c>
      <c r="BA942" s="264">
        <v>0</v>
      </c>
      <c r="BB942" s="265">
        <v>0</v>
      </c>
    </row>
    <row r="943" spans="2:54" s="213" customFormat="1" ht="12.75" x14ac:dyDescent="0.2">
      <c r="B943" s="266" t="s">
        <v>772</v>
      </c>
      <c r="C943" s="267"/>
      <c r="D943" s="268"/>
      <c r="E943" s="269" t="s">
        <v>2413</v>
      </c>
      <c r="F943" s="267"/>
      <c r="G943" s="267"/>
      <c r="H943" s="255" t="s">
        <v>2414</v>
      </c>
      <c r="I943" s="256">
        <v>28126</v>
      </c>
      <c r="J943" s="257">
        <v>30</v>
      </c>
      <c r="K943" s="258">
        <v>13878.301668211307</v>
      </c>
      <c r="L943" s="259">
        <v>0</v>
      </c>
      <c r="M943" s="259">
        <v>0</v>
      </c>
      <c r="N943" s="259">
        <v>0</v>
      </c>
      <c r="O943" s="259">
        <v>13878.301668211307</v>
      </c>
      <c r="P943" s="259">
        <v>0</v>
      </c>
      <c r="Q943" s="259">
        <v>0</v>
      </c>
      <c r="R943" s="259">
        <v>13878.301668211307</v>
      </c>
      <c r="S943" s="259">
        <v>13878.301668211307</v>
      </c>
      <c r="T943" s="260">
        <v>0</v>
      </c>
      <c r="U943" s="261">
        <v>0</v>
      </c>
      <c r="V943" s="259">
        <v>0</v>
      </c>
      <c r="W943" s="259">
        <v>0</v>
      </c>
      <c r="X943" s="259">
        <v>0</v>
      </c>
      <c r="Y943" s="259">
        <v>0</v>
      </c>
      <c r="Z943" s="259">
        <v>0</v>
      </c>
      <c r="AA943" s="259">
        <v>0</v>
      </c>
      <c r="AB943" s="259">
        <v>0</v>
      </c>
      <c r="AC943" s="259">
        <v>0</v>
      </c>
      <c r="AD943" s="259">
        <v>0</v>
      </c>
      <c r="AE943" s="262">
        <v>0</v>
      </c>
      <c r="AF943" s="258">
        <v>13878.301668211307</v>
      </c>
      <c r="AG943" s="259">
        <v>0</v>
      </c>
      <c r="AH943" s="259">
        <v>0</v>
      </c>
      <c r="AI943" s="259">
        <v>0</v>
      </c>
      <c r="AJ943" s="259">
        <v>13878.301668211307</v>
      </c>
      <c r="AK943" s="259">
        <v>0</v>
      </c>
      <c r="AL943" s="259">
        <v>0</v>
      </c>
      <c r="AM943" s="259">
        <v>13878.301668211307</v>
      </c>
      <c r="AN943" s="259">
        <v>13878.301668211307</v>
      </c>
      <c r="AO943" s="262">
        <v>0</v>
      </c>
      <c r="AP943" s="247"/>
      <c r="AQ943" s="263">
        <v>0</v>
      </c>
      <c r="AR943" s="264">
        <v>0</v>
      </c>
      <c r="AS943" s="264">
        <v>0</v>
      </c>
      <c r="AT943" s="264">
        <v>0</v>
      </c>
      <c r="AU943" s="264">
        <v>0</v>
      </c>
      <c r="AV943" s="264">
        <v>0</v>
      </c>
      <c r="AW943" s="264">
        <v>0</v>
      </c>
      <c r="AX943" s="264">
        <v>0</v>
      </c>
      <c r="AY943" s="264">
        <v>0</v>
      </c>
      <c r="AZ943" s="264">
        <v>0</v>
      </c>
      <c r="BA943" s="264">
        <v>0</v>
      </c>
      <c r="BB943" s="265">
        <v>0</v>
      </c>
    </row>
    <row r="944" spans="2:54" s="213" customFormat="1" ht="12.75" x14ac:dyDescent="0.2">
      <c r="B944" s="266" t="s">
        <v>772</v>
      </c>
      <c r="C944" s="267"/>
      <c r="D944" s="268"/>
      <c r="E944" s="269" t="s">
        <v>2415</v>
      </c>
      <c r="F944" s="267"/>
      <c r="G944" s="267"/>
      <c r="H944" s="255" t="s">
        <v>2416</v>
      </c>
      <c r="I944" s="256">
        <v>32874</v>
      </c>
      <c r="J944" s="257">
        <v>30</v>
      </c>
      <c r="K944" s="258">
        <v>49458.555375347547</v>
      </c>
      <c r="L944" s="259">
        <v>35851.048424467102</v>
      </c>
      <c r="M944" s="259">
        <v>0</v>
      </c>
      <c r="N944" s="259">
        <v>0</v>
      </c>
      <c r="O944" s="259">
        <v>13607.506950880444</v>
      </c>
      <c r="P944" s="259">
        <v>0</v>
      </c>
      <c r="Q944" s="259">
        <v>0</v>
      </c>
      <c r="R944" s="259">
        <v>13607.506950880444</v>
      </c>
      <c r="S944" s="259">
        <v>1595.2945248436531</v>
      </c>
      <c r="T944" s="260">
        <v>12012.212426036791</v>
      </c>
      <c r="U944" s="261">
        <v>0</v>
      </c>
      <c r="V944" s="259">
        <v>0</v>
      </c>
      <c r="W944" s="259">
        <v>0</v>
      </c>
      <c r="X944" s="259">
        <v>0</v>
      </c>
      <c r="Y944" s="259">
        <v>0</v>
      </c>
      <c r="Z944" s="259">
        <v>0</v>
      </c>
      <c r="AA944" s="259">
        <v>0</v>
      </c>
      <c r="AB944" s="259">
        <v>0</v>
      </c>
      <c r="AC944" s="259">
        <v>1648.6185125115849</v>
      </c>
      <c r="AD944" s="259">
        <v>-1648.6185125115849</v>
      </c>
      <c r="AE944" s="262">
        <v>1648.6185125115849</v>
      </c>
      <c r="AF944" s="258">
        <v>49458.555375347547</v>
      </c>
      <c r="AG944" s="259">
        <v>35851.048424467102</v>
      </c>
      <c r="AH944" s="259">
        <v>0</v>
      </c>
      <c r="AI944" s="259">
        <v>0</v>
      </c>
      <c r="AJ944" s="259">
        <v>13607.506950880444</v>
      </c>
      <c r="AK944" s="259">
        <v>0</v>
      </c>
      <c r="AL944" s="259">
        <v>0</v>
      </c>
      <c r="AM944" s="259">
        <v>13607.506950880444</v>
      </c>
      <c r="AN944" s="259">
        <v>-53.32398766793176</v>
      </c>
      <c r="AO944" s="262">
        <v>13660.830938548377</v>
      </c>
      <c r="AP944" s="247"/>
      <c r="AQ944" s="263">
        <v>0</v>
      </c>
      <c r="AR944" s="264">
        <v>0</v>
      </c>
      <c r="AS944" s="264">
        <v>13660.830938411769</v>
      </c>
      <c r="AT944" s="264">
        <v>0</v>
      </c>
      <c r="AU944" s="264">
        <v>0</v>
      </c>
      <c r="AV944" s="264">
        <v>0</v>
      </c>
      <c r="AW944" s="264">
        <v>0</v>
      </c>
      <c r="AX944" s="264">
        <v>0</v>
      </c>
      <c r="AY944" s="264">
        <v>0</v>
      </c>
      <c r="AZ944" s="264">
        <v>0</v>
      </c>
      <c r="BA944" s="264">
        <v>0</v>
      </c>
      <c r="BB944" s="265">
        <v>0</v>
      </c>
    </row>
    <row r="945" spans="2:54" s="213" customFormat="1" ht="12.75" x14ac:dyDescent="0.2">
      <c r="B945" s="266" t="s">
        <v>772</v>
      </c>
      <c r="C945" s="267"/>
      <c r="D945" s="268"/>
      <c r="E945" s="269" t="s">
        <v>2417</v>
      </c>
      <c r="F945" s="267"/>
      <c r="G945" s="267"/>
      <c r="H945" s="255" t="s">
        <v>2418</v>
      </c>
      <c r="I945" s="256">
        <v>39387</v>
      </c>
      <c r="J945" s="257">
        <v>30</v>
      </c>
      <c r="K945" s="258">
        <v>21229.147358665432</v>
      </c>
      <c r="L945" s="259">
        <v>21229.147358665432</v>
      </c>
      <c r="M945" s="259">
        <v>0</v>
      </c>
      <c r="N945" s="259">
        <v>0</v>
      </c>
      <c r="O945" s="259">
        <v>0</v>
      </c>
      <c r="P945" s="259">
        <v>0</v>
      </c>
      <c r="Q945" s="259">
        <v>0</v>
      </c>
      <c r="R945" s="259">
        <v>0</v>
      </c>
      <c r="S945" s="259">
        <v>0</v>
      </c>
      <c r="T945" s="260">
        <v>0</v>
      </c>
      <c r="U945" s="261">
        <v>0</v>
      </c>
      <c r="V945" s="259">
        <v>0</v>
      </c>
      <c r="W945" s="259">
        <v>0</v>
      </c>
      <c r="X945" s="259">
        <v>0</v>
      </c>
      <c r="Y945" s="259">
        <v>0</v>
      </c>
      <c r="Z945" s="259">
        <v>0</v>
      </c>
      <c r="AA945" s="259">
        <v>0</v>
      </c>
      <c r="AB945" s="259">
        <v>0</v>
      </c>
      <c r="AC945" s="259">
        <v>0</v>
      </c>
      <c r="AD945" s="259">
        <v>0</v>
      </c>
      <c r="AE945" s="262">
        <v>0</v>
      </c>
      <c r="AF945" s="258">
        <v>21229.147358665432</v>
      </c>
      <c r="AG945" s="259">
        <v>21229.147358665432</v>
      </c>
      <c r="AH945" s="259">
        <v>0</v>
      </c>
      <c r="AI945" s="259">
        <v>0</v>
      </c>
      <c r="AJ945" s="259">
        <v>0</v>
      </c>
      <c r="AK945" s="259">
        <v>0</v>
      </c>
      <c r="AL945" s="259">
        <v>0</v>
      </c>
      <c r="AM945" s="259">
        <v>0</v>
      </c>
      <c r="AN945" s="259">
        <v>0</v>
      </c>
      <c r="AO945" s="262">
        <v>0</v>
      </c>
      <c r="AP945" s="247"/>
      <c r="AQ945" s="263">
        <v>0</v>
      </c>
      <c r="AR945" s="264">
        <v>0</v>
      </c>
      <c r="AS945" s="264">
        <v>0</v>
      </c>
      <c r="AT945" s="264">
        <v>0</v>
      </c>
      <c r="AU945" s="264">
        <v>0</v>
      </c>
      <c r="AV945" s="264">
        <v>0</v>
      </c>
      <c r="AW945" s="264">
        <v>0</v>
      </c>
      <c r="AX945" s="264">
        <v>0</v>
      </c>
      <c r="AY945" s="264">
        <v>0</v>
      </c>
      <c r="AZ945" s="264">
        <v>0</v>
      </c>
      <c r="BA945" s="264">
        <v>0</v>
      </c>
      <c r="BB945" s="265">
        <v>0</v>
      </c>
    </row>
    <row r="946" spans="2:54" s="213" customFormat="1" ht="12.75" x14ac:dyDescent="0.2">
      <c r="B946" s="266" t="s">
        <v>772</v>
      </c>
      <c r="C946" s="267"/>
      <c r="D946" s="268"/>
      <c r="E946" s="269" t="s">
        <v>2419</v>
      </c>
      <c r="F946" s="267"/>
      <c r="G946" s="267"/>
      <c r="H946" s="255" t="s">
        <v>2420</v>
      </c>
      <c r="I946" s="256">
        <v>39387</v>
      </c>
      <c r="J946" s="257">
        <v>30</v>
      </c>
      <c r="K946" s="258">
        <v>14651.375695088043</v>
      </c>
      <c r="L946" s="259">
        <v>14651.375695088043</v>
      </c>
      <c r="M946" s="259">
        <v>0</v>
      </c>
      <c r="N946" s="259">
        <v>0</v>
      </c>
      <c r="O946" s="259">
        <v>0</v>
      </c>
      <c r="P946" s="259">
        <v>0</v>
      </c>
      <c r="Q946" s="259">
        <v>0</v>
      </c>
      <c r="R946" s="259">
        <v>0</v>
      </c>
      <c r="S946" s="259">
        <v>0</v>
      </c>
      <c r="T946" s="260">
        <v>0</v>
      </c>
      <c r="U946" s="261">
        <v>0</v>
      </c>
      <c r="V946" s="259">
        <v>0</v>
      </c>
      <c r="W946" s="259">
        <v>0</v>
      </c>
      <c r="X946" s="259">
        <v>0</v>
      </c>
      <c r="Y946" s="259">
        <v>0</v>
      </c>
      <c r="Z946" s="259">
        <v>0</v>
      </c>
      <c r="AA946" s="259">
        <v>0</v>
      </c>
      <c r="AB946" s="259">
        <v>0</v>
      </c>
      <c r="AC946" s="259">
        <v>0</v>
      </c>
      <c r="AD946" s="259">
        <v>0</v>
      </c>
      <c r="AE946" s="262">
        <v>0</v>
      </c>
      <c r="AF946" s="258">
        <v>14651.375695088043</v>
      </c>
      <c r="AG946" s="259">
        <v>14651.375695088043</v>
      </c>
      <c r="AH946" s="259">
        <v>0</v>
      </c>
      <c r="AI946" s="259">
        <v>0</v>
      </c>
      <c r="AJ946" s="259">
        <v>0</v>
      </c>
      <c r="AK946" s="259">
        <v>0</v>
      </c>
      <c r="AL946" s="259">
        <v>0</v>
      </c>
      <c r="AM946" s="259">
        <v>0</v>
      </c>
      <c r="AN946" s="259">
        <v>0</v>
      </c>
      <c r="AO946" s="262">
        <v>0</v>
      </c>
      <c r="AP946" s="247"/>
      <c r="AQ946" s="263">
        <v>0</v>
      </c>
      <c r="AR946" s="264">
        <v>0</v>
      </c>
      <c r="AS946" s="264">
        <v>0</v>
      </c>
      <c r="AT946" s="264">
        <v>0</v>
      </c>
      <c r="AU946" s="264">
        <v>0</v>
      </c>
      <c r="AV946" s="264">
        <v>0</v>
      </c>
      <c r="AW946" s="264">
        <v>0</v>
      </c>
      <c r="AX946" s="264">
        <v>0</v>
      </c>
      <c r="AY946" s="264">
        <v>0</v>
      </c>
      <c r="AZ946" s="264">
        <v>0</v>
      </c>
      <c r="BA946" s="264">
        <v>0</v>
      </c>
      <c r="BB946" s="265">
        <v>0</v>
      </c>
    </row>
    <row r="947" spans="2:54" s="213" customFormat="1" ht="12.75" x14ac:dyDescent="0.2">
      <c r="B947" s="266" t="s">
        <v>772</v>
      </c>
      <c r="C947" s="267"/>
      <c r="D947" s="268"/>
      <c r="E947" s="269" t="s">
        <v>2421</v>
      </c>
      <c r="F947" s="267"/>
      <c r="G947" s="267"/>
      <c r="H947" s="255" t="s">
        <v>2422</v>
      </c>
      <c r="I947" s="256">
        <v>40877</v>
      </c>
      <c r="J947" s="257">
        <v>30</v>
      </c>
      <c r="K947" s="258">
        <v>348017.4930491196</v>
      </c>
      <c r="L947" s="259">
        <v>19977.815106580165</v>
      </c>
      <c r="M947" s="259">
        <v>0</v>
      </c>
      <c r="N947" s="259">
        <v>0</v>
      </c>
      <c r="O947" s="259">
        <v>328039.67794253945</v>
      </c>
      <c r="P947" s="259">
        <v>0</v>
      </c>
      <c r="Q947" s="259">
        <v>0</v>
      </c>
      <c r="R947" s="259">
        <v>328039.67794253945</v>
      </c>
      <c r="S947" s="259">
        <v>35843.128510017894</v>
      </c>
      <c r="T947" s="260">
        <v>292196.54943252157</v>
      </c>
      <c r="U947" s="261">
        <v>0</v>
      </c>
      <c r="V947" s="259">
        <v>0</v>
      </c>
      <c r="W947" s="259">
        <v>0</v>
      </c>
      <c r="X947" s="259">
        <v>0</v>
      </c>
      <c r="Y947" s="259">
        <v>0</v>
      </c>
      <c r="Z947" s="259">
        <v>0</v>
      </c>
      <c r="AA947" s="259">
        <v>0</v>
      </c>
      <c r="AB947" s="259">
        <v>0</v>
      </c>
      <c r="AC947" s="259">
        <v>11600.583101637319</v>
      </c>
      <c r="AD947" s="259">
        <v>-11600.583101637319</v>
      </c>
      <c r="AE947" s="262">
        <v>11600.583101637319</v>
      </c>
      <c r="AF947" s="258">
        <v>348017.4930491196</v>
      </c>
      <c r="AG947" s="259">
        <v>19977.815106580165</v>
      </c>
      <c r="AH947" s="259">
        <v>0</v>
      </c>
      <c r="AI947" s="259">
        <v>0</v>
      </c>
      <c r="AJ947" s="259">
        <v>328039.67794253945</v>
      </c>
      <c r="AK947" s="259">
        <v>0</v>
      </c>
      <c r="AL947" s="259">
        <v>0</v>
      </c>
      <c r="AM947" s="259">
        <v>328039.67794253945</v>
      </c>
      <c r="AN947" s="259">
        <v>24242.545408380574</v>
      </c>
      <c r="AO947" s="262">
        <v>303797.13253415888</v>
      </c>
      <c r="AP947" s="247"/>
      <c r="AQ947" s="263">
        <v>0</v>
      </c>
      <c r="AR947" s="264">
        <v>0</v>
      </c>
      <c r="AS947" s="264">
        <v>303797.13253112091</v>
      </c>
      <c r="AT947" s="264">
        <v>0</v>
      </c>
      <c r="AU947" s="264">
        <v>0</v>
      </c>
      <c r="AV947" s="264">
        <v>0</v>
      </c>
      <c r="AW947" s="264">
        <v>0</v>
      </c>
      <c r="AX947" s="264">
        <v>0</v>
      </c>
      <c r="AY947" s="264">
        <v>0</v>
      </c>
      <c r="AZ947" s="264">
        <v>0</v>
      </c>
      <c r="BA947" s="264">
        <v>0</v>
      </c>
      <c r="BB947" s="265">
        <v>0</v>
      </c>
    </row>
    <row r="948" spans="2:54" s="213" customFormat="1" ht="12.75" x14ac:dyDescent="0.2">
      <c r="B948" s="266" t="s">
        <v>631</v>
      </c>
      <c r="C948" s="267"/>
      <c r="D948" s="268"/>
      <c r="E948" s="269" t="s">
        <v>2423</v>
      </c>
      <c r="F948" s="267"/>
      <c r="G948" s="267"/>
      <c r="H948" s="255">
        <v>7000000746</v>
      </c>
      <c r="I948" s="256">
        <v>40595</v>
      </c>
      <c r="J948" s="257">
        <v>3</v>
      </c>
      <c r="K948" s="258">
        <v>0</v>
      </c>
      <c r="L948" s="259">
        <v>0</v>
      </c>
      <c r="M948" s="259">
        <v>0</v>
      </c>
      <c r="N948" s="259">
        <v>0</v>
      </c>
      <c r="O948" s="259">
        <v>0</v>
      </c>
      <c r="P948" s="259">
        <v>0</v>
      </c>
      <c r="Q948" s="259">
        <v>0</v>
      </c>
      <c r="R948" s="259">
        <v>0</v>
      </c>
      <c r="S948" s="259">
        <v>0</v>
      </c>
      <c r="T948" s="260">
        <v>0</v>
      </c>
      <c r="U948" s="261">
        <v>0</v>
      </c>
      <c r="V948" s="259">
        <v>0</v>
      </c>
      <c r="W948" s="259">
        <v>0</v>
      </c>
      <c r="X948" s="259">
        <v>0</v>
      </c>
      <c r="Y948" s="259">
        <v>0</v>
      </c>
      <c r="Z948" s="259">
        <v>0</v>
      </c>
      <c r="AA948" s="259">
        <v>0</v>
      </c>
      <c r="AB948" s="259">
        <v>0</v>
      </c>
      <c r="AC948" s="259">
        <v>0</v>
      </c>
      <c r="AD948" s="259">
        <v>0</v>
      </c>
      <c r="AE948" s="262">
        <v>0</v>
      </c>
      <c r="AF948" s="258">
        <v>0</v>
      </c>
      <c r="AG948" s="259">
        <v>0</v>
      </c>
      <c r="AH948" s="259">
        <v>0</v>
      </c>
      <c r="AI948" s="259">
        <v>0</v>
      </c>
      <c r="AJ948" s="259">
        <v>0</v>
      </c>
      <c r="AK948" s="259">
        <v>0</v>
      </c>
      <c r="AL948" s="259">
        <v>0</v>
      </c>
      <c r="AM948" s="259">
        <v>0</v>
      </c>
      <c r="AN948" s="259">
        <v>0</v>
      </c>
      <c r="AO948" s="262">
        <v>0</v>
      </c>
      <c r="AP948" s="247"/>
      <c r="AQ948" s="263">
        <v>0</v>
      </c>
      <c r="AR948" s="264">
        <v>0</v>
      </c>
      <c r="AS948" s="264">
        <v>0</v>
      </c>
      <c r="AT948" s="264">
        <v>0</v>
      </c>
      <c r="AU948" s="264">
        <v>0</v>
      </c>
      <c r="AV948" s="264">
        <v>0</v>
      </c>
      <c r="AW948" s="264">
        <v>0</v>
      </c>
      <c r="AX948" s="264">
        <v>0</v>
      </c>
      <c r="AY948" s="264">
        <v>0</v>
      </c>
      <c r="AZ948" s="264">
        <v>0</v>
      </c>
      <c r="BA948" s="264">
        <v>0</v>
      </c>
      <c r="BB948" s="265">
        <v>0</v>
      </c>
    </row>
    <row r="949" spans="2:54" s="213" customFormat="1" ht="12.75" x14ac:dyDescent="0.2">
      <c r="B949" s="266" t="s">
        <v>655</v>
      </c>
      <c r="C949" s="267"/>
      <c r="D949" s="268"/>
      <c r="E949" s="269" t="s">
        <v>2424</v>
      </c>
      <c r="F949" s="267"/>
      <c r="G949" s="267"/>
      <c r="H949" s="255" t="s">
        <v>2425</v>
      </c>
      <c r="I949" s="256">
        <v>33604</v>
      </c>
      <c r="J949" s="257">
        <v>50</v>
      </c>
      <c r="K949" s="258">
        <v>0</v>
      </c>
      <c r="L949" s="259">
        <v>0</v>
      </c>
      <c r="M949" s="259">
        <v>0</v>
      </c>
      <c r="N949" s="259">
        <v>0</v>
      </c>
      <c r="O949" s="259">
        <v>0</v>
      </c>
      <c r="P949" s="259">
        <v>0</v>
      </c>
      <c r="Q949" s="259">
        <v>0</v>
      </c>
      <c r="R949" s="259">
        <v>0</v>
      </c>
      <c r="S949" s="259">
        <v>0</v>
      </c>
      <c r="T949" s="260">
        <v>0</v>
      </c>
      <c r="U949" s="261">
        <v>0</v>
      </c>
      <c r="V949" s="259">
        <v>0</v>
      </c>
      <c r="W949" s="259">
        <v>0</v>
      </c>
      <c r="X949" s="259">
        <v>0</v>
      </c>
      <c r="Y949" s="259">
        <v>0</v>
      </c>
      <c r="Z949" s="259">
        <v>0</v>
      </c>
      <c r="AA949" s="259">
        <v>0</v>
      </c>
      <c r="AB949" s="259">
        <v>0</v>
      </c>
      <c r="AC949" s="259">
        <v>0</v>
      </c>
      <c r="AD949" s="259">
        <v>0</v>
      </c>
      <c r="AE949" s="262">
        <v>0</v>
      </c>
      <c r="AF949" s="258">
        <v>0</v>
      </c>
      <c r="AG949" s="259">
        <v>0</v>
      </c>
      <c r="AH949" s="259">
        <v>0</v>
      </c>
      <c r="AI949" s="259">
        <v>0</v>
      </c>
      <c r="AJ949" s="259">
        <v>0</v>
      </c>
      <c r="AK949" s="259">
        <v>0</v>
      </c>
      <c r="AL949" s="259">
        <v>0</v>
      </c>
      <c r="AM949" s="259">
        <v>0</v>
      </c>
      <c r="AN949" s="259">
        <v>0</v>
      </c>
      <c r="AO949" s="262">
        <v>0</v>
      </c>
      <c r="AP949" s="247"/>
      <c r="AQ949" s="263">
        <v>0</v>
      </c>
      <c r="AR949" s="264">
        <v>0</v>
      </c>
      <c r="AS949" s="264">
        <v>0</v>
      </c>
      <c r="AT949" s="264">
        <v>0</v>
      </c>
      <c r="AU949" s="264">
        <v>0</v>
      </c>
      <c r="AV949" s="264">
        <v>0</v>
      </c>
      <c r="AW949" s="264">
        <v>0</v>
      </c>
      <c r="AX949" s="264">
        <v>0</v>
      </c>
      <c r="AY949" s="264">
        <v>0</v>
      </c>
      <c r="AZ949" s="264">
        <v>0</v>
      </c>
      <c r="BA949" s="264">
        <v>0</v>
      </c>
      <c r="BB949" s="265">
        <v>0</v>
      </c>
    </row>
    <row r="950" spans="2:54" s="213" customFormat="1" ht="12.75" x14ac:dyDescent="0.2">
      <c r="B950" s="266" t="s">
        <v>655</v>
      </c>
      <c r="C950" s="267"/>
      <c r="D950" s="268"/>
      <c r="E950" s="269" t="s">
        <v>2426</v>
      </c>
      <c r="F950" s="267"/>
      <c r="G950" s="267"/>
      <c r="H950" s="255" t="s">
        <v>2427</v>
      </c>
      <c r="I950" s="256">
        <v>33604</v>
      </c>
      <c r="J950" s="257">
        <v>50</v>
      </c>
      <c r="K950" s="258">
        <v>0</v>
      </c>
      <c r="L950" s="259">
        <v>0</v>
      </c>
      <c r="M950" s="259">
        <v>0</v>
      </c>
      <c r="N950" s="259">
        <v>0</v>
      </c>
      <c r="O950" s="259">
        <v>0</v>
      </c>
      <c r="P950" s="259">
        <v>0</v>
      </c>
      <c r="Q950" s="259">
        <v>0</v>
      </c>
      <c r="R950" s="259">
        <v>0</v>
      </c>
      <c r="S950" s="259">
        <v>0</v>
      </c>
      <c r="T950" s="260">
        <v>0</v>
      </c>
      <c r="U950" s="261">
        <v>0</v>
      </c>
      <c r="V950" s="259">
        <v>0</v>
      </c>
      <c r="W950" s="259">
        <v>0</v>
      </c>
      <c r="X950" s="259">
        <v>0</v>
      </c>
      <c r="Y950" s="259">
        <v>0</v>
      </c>
      <c r="Z950" s="259">
        <v>0</v>
      </c>
      <c r="AA950" s="259">
        <v>0</v>
      </c>
      <c r="AB950" s="259">
        <v>0</v>
      </c>
      <c r="AC950" s="259">
        <v>0</v>
      </c>
      <c r="AD950" s="259">
        <v>0</v>
      </c>
      <c r="AE950" s="262">
        <v>0</v>
      </c>
      <c r="AF950" s="258">
        <v>0</v>
      </c>
      <c r="AG950" s="259">
        <v>0</v>
      </c>
      <c r="AH950" s="259">
        <v>0</v>
      </c>
      <c r="AI950" s="259">
        <v>0</v>
      </c>
      <c r="AJ950" s="259">
        <v>0</v>
      </c>
      <c r="AK950" s="259">
        <v>0</v>
      </c>
      <c r="AL950" s="259">
        <v>0</v>
      </c>
      <c r="AM950" s="259">
        <v>0</v>
      </c>
      <c r="AN950" s="259">
        <v>0</v>
      </c>
      <c r="AO950" s="262">
        <v>0</v>
      </c>
      <c r="AP950" s="247"/>
      <c r="AQ950" s="263">
        <v>0</v>
      </c>
      <c r="AR950" s="264">
        <v>0</v>
      </c>
      <c r="AS950" s="264">
        <v>0</v>
      </c>
      <c r="AT950" s="264">
        <v>0</v>
      </c>
      <c r="AU950" s="264">
        <v>0</v>
      </c>
      <c r="AV950" s="264">
        <v>0</v>
      </c>
      <c r="AW950" s="264">
        <v>0</v>
      </c>
      <c r="AX950" s="264">
        <v>0</v>
      </c>
      <c r="AY950" s="264">
        <v>0</v>
      </c>
      <c r="AZ950" s="264">
        <v>0</v>
      </c>
      <c r="BA950" s="264">
        <v>0</v>
      </c>
      <c r="BB950" s="265">
        <v>0</v>
      </c>
    </row>
    <row r="951" spans="2:54" s="213" customFormat="1" ht="12.75" x14ac:dyDescent="0.2">
      <c r="B951" s="266" t="s">
        <v>655</v>
      </c>
      <c r="C951" s="267"/>
      <c r="D951" s="268"/>
      <c r="E951" s="269" t="s">
        <v>2428</v>
      </c>
      <c r="F951" s="267"/>
      <c r="G951" s="267"/>
      <c r="H951" s="255" t="s">
        <v>2429</v>
      </c>
      <c r="I951" s="256">
        <v>33604</v>
      </c>
      <c r="J951" s="257">
        <v>50</v>
      </c>
      <c r="K951" s="258">
        <v>0</v>
      </c>
      <c r="L951" s="259">
        <v>0</v>
      </c>
      <c r="M951" s="259">
        <v>0</v>
      </c>
      <c r="N951" s="259">
        <v>0</v>
      </c>
      <c r="O951" s="259">
        <v>0</v>
      </c>
      <c r="P951" s="259">
        <v>0</v>
      </c>
      <c r="Q951" s="259">
        <v>0</v>
      </c>
      <c r="R951" s="259">
        <v>0</v>
      </c>
      <c r="S951" s="259">
        <v>0</v>
      </c>
      <c r="T951" s="260">
        <v>0</v>
      </c>
      <c r="U951" s="261">
        <v>0</v>
      </c>
      <c r="V951" s="259">
        <v>0</v>
      </c>
      <c r="W951" s="259">
        <v>0</v>
      </c>
      <c r="X951" s="259">
        <v>0</v>
      </c>
      <c r="Y951" s="259">
        <v>0</v>
      </c>
      <c r="Z951" s="259">
        <v>0</v>
      </c>
      <c r="AA951" s="259">
        <v>0</v>
      </c>
      <c r="AB951" s="259">
        <v>0</v>
      </c>
      <c r="AC951" s="259">
        <v>0</v>
      </c>
      <c r="AD951" s="259">
        <v>0</v>
      </c>
      <c r="AE951" s="262">
        <v>0</v>
      </c>
      <c r="AF951" s="258">
        <v>0</v>
      </c>
      <c r="AG951" s="259">
        <v>0</v>
      </c>
      <c r="AH951" s="259">
        <v>0</v>
      </c>
      <c r="AI951" s="259">
        <v>0</v>
      </c>
      <c r="AJ951" s="259">
        <v>0</v>
      </c>
      <c r="AK951" s="259">
        <v>0</v>
      </c>
      <c r="AL951" s="259">
        <v>0</v>
      </c>
      <c r="AM951" s="259">
        <v>0</v>
      </c>
      <c r="AN951" s="259">
        <v>0</v>
      </c>
      <c r="AO951" s="262">
        <v>0</v>
      </c>
      <c r="AP951" s="247"/>
      <c r="AQ951" s="263">
        <v>0</v>
      </c>
      <c r="AR951" s="264">
        <v>0</v>
      </c>
      <c r="AS951" s="264">
        <v>0</v>
      </c>
      <c r="AT951" s="264">
        <v>0</v>
      </c>
      <c r="AU951" s="264">
        <v>0</v>
      </c>
      <c r="AV951" s="264">
        <v>0</v>
      </c>
      <c r="AW951" s="264">
        <v>0</v>
      </c>
      <c r="AX951" s="264">
        <v>0</v>
      </c>
      <c r="AY951" s="264">
        <v>0</v>
      </c>
      <c r="AZ951" s="264">
        <v>0</v>
      </c>
      <c r="BA951" s="264">
        <v>0</v>
      </c>
      <c r="BB951" s="265">
        <v>0</v>
      </c>
    </row>
    <row r="952" spans="2:54" s="213" customFormat="1" ht="12.75" x14ac:dyDescent="0.2">
      <c r="B952" s="266" t="s">
        <v>655</v>
      </c>
      <c r="C952" s="267"/>
      <c r="D952" s="268"/>
      <c r="E952" s="269" t="s">
        <v>2430</v>
      </c>
      <c r="F952" s="267"/>
      <c r="G952" s="267"/>
      <c r="H952" s="255" t="s">
        <v>2431</v>
      </c>
      <c r="I952" s="256">
        <v>34700</v>
      </c>
      <c r="J952" s="257">
        <v>50</v>
      </c>
      <c r="K952" s="258">
        <v>0</v>
      </c>
      <c r="L952" s="259">
        <v>0</v>
      </c>
      <c r="M952" s="259">
        <v>0</v>
      </c>
      <c r="N952" s="259">
        <v>0</v>
      </c>
      <c r="O952" s="259">
        <v>0</v>
      </c>
      <c r="P952" s="259">
        <v>0</v>
      </c>
      <c r="Q952" s="259">
        <v>0</v>
      </c>
      <c r="R952" s="259">
        <v>0</v>
      </c>
      <c r="S952" s="259">
        <v>0</v>
      </c>
      <c r="T952" s="260">
        <v>0</v>
      </c>
      <c r="U952" s="261">
        <v>0</v>
      </c>
      <c r="V952" s="259">
        <v>0</v>
      </c>
      <c r="W952" s="259">
        <v>0</v>
      </c>
      <c r="X952" s="259">
        <v>0</v>
      </c>
      <c r="Y952" s="259">
        <v>0</v>
      </c>
      <c r="Z952" s="259">
        <v>0</v>
      </c>
      <c r="AA952" s="259">
        <v>0</v>
      </c>
      <c r="AB952" s="259">
        <v>0</v>
      </c>
      <c r="AC952" s="259">
        <v>0</v>
      </c>
      <c r="AD952" s="259">
        <v>0</v>
      </c>
      <c r="AE952" s="262">
        <v>0</v>
      </c>
      <c r="AF952" s="258">
        <v>0</v>
      </c>
      <c r="AG952" s="259">
        <v>0</v>
      </c>
      <c r="AH952" s="259">
        <v>0</v>
      </c>
      <c r="AI952" s="259">
        <v>0</v>
      </c>
      <c r="AJ952" s="259">
        <v>0</v>
      </c>
      <c r="AK952" s="259">
        <v>0</v>
      </c>
      <c r="AL952" s="259">
        <v>0</v>
      </c>
      <c r="AM952" s="259">
        <v>0</v>
      </c>
      <c r="AN952" s="259">
        <v>0</v>
      </c>
      <c r="AO952" s="262">
        <v>0</v>
      </c>
      <c r="AP952" s="247"/>
      <c r="AQ952" s="263">
        <v>0</v>
      </c>
      <c r="AR952" s="264">
        <v>0</v>
      </c>
      <c r="AS952" s="264">
        <v>0</v>
      </c>
      <c r="AT952" s="264">
        <v>0</v>
      </c>
      <c r="AU952" s="264">
        <v>0</v>
      </c>
      <c r="AV952" s="264">
        <v>0</v>
      </c>
      <c r="AW952" s="264">
        <v>0</v>
      </c>
      <c r="AX952" s="264">
        <v>0</v>
      </c>
      <c r="AY952" s="264">
        <v>0</v>
      </c>
      <c r="AZ952" s="264">
        <v>0</v>
      </c>
      <c r="BA952" s="264">
        <v>0</v>
      </c>
      <c r="BB952" s="265">
        <v>0</v>
      </c>
    </row>
    <row r="953" spans="2:54" s="213" customFormat="1" ht="12.75" x14ac:dyDescent="0.2">
      <c r="B953" s="266" t="s">
        <v>655</v>
      </c>
      <c r="C953" s="267"/>
      <c r="D953" s="268"/>
      <c r="E953" s="269" t="s">
        <v>2432</v>
      </c>
      <c r="F953" s="267"/>
      <c r="G953" s="267"/>
      <c r="H953" s="255" t="s">
        <v>2433</v>
      </c>
      <c r="I953" s="256">
        <v>31413</v>
      </c>
      <c r="J953" s="257">
        <v>50</v>
      </c>
      <c r="K953" s="258">
        <v>0</v>
      </c>
      <c r="L953" s="259">
        <v>0</v>
      </c>
      <c r="M953" s="259">
        <v>0</v>
      </c>
      <c r="N953" s="259">
        <v>0</v>
      </c>
      <c r="O953" s="259">
        <v>0</v>
      </c>
      <c r="P953" s="259">
        <v>0</v>
      </c>
      <c r="Q953" s="259">
        <v>0</v>
      </c>
      <c r="R953" s="259">
        <v>0</v>
      </c>
      <c r="S953" s="259">
        <v>0</v>
      </c>
      <c r="T953" s="260">
        <v>0</v>
      </c>
      <c r="U953" s="261">
        <v>0</v>
      </c>
      <c r="V953" s="259">
        <v>0</v>
      </c>
      <c r="W953" s="259">
        <v>0</v>
      </c>
      <c r="X953" s="259">
        <v>0</v>
      </c>
      <c r="Y953" s="259">
        <v>0</v>
      </c>
      <c r="Z953" s="259">
        <v>0</v>
      </c>
      <c r="AA953" s="259">
        <v>0</v>
      </c>
      <c r="AB953" s="259">
        <v>0</v>
      </c>
      <c r="AC953" s="259">
        <v>0</v>
      </c>
      <c r="AD953" s="259">
        <v>0</v>
      </c>
      <c r="AE953" s="262">
        <v>0</v>
      </c>
      <c r="AF953" s="258">
        <v>0</v>
      </c>
      <c r="AG953" s="259">
        <v>0</v>
      </c>
      <c r="AH953" s="259">
        <v>0</v>
      </c>
      <c r="AI953" s="259">
        <v>0</v>
      </c>
      <c r="AJ953" s="259">
        <v>0</v>
      </c>
      <c r="AK953" s="259">
        <v>0</v>
      </c>
      <c r="AL953" s="259">
        <v>0</v>
      </c>
      <c r="AM953" s="259">
        <v>0</v>
      </c>
      <c r="AN953" s="259">
        <v>0</v>
      </c>
      <c r="AO953" s="262">
        <v>0</v>
      </c>
      <c r="AP953" s="247"/>
      <c r="AQ953" s="263">
        <v>0</v>
      </c>
      <c r="AR953" s="264">
        <v>0</v>
      </c>
      <c r="AS953" s="264">
        <v>0</v>
      </c>
      <c r="AT953" s="264">
        <v>0</v>
      </c>
      <c r="AU953" s="264">
        <v>0</v>
      </c>
      <c r="AV953" s="264">
        <v>0</v>
      </c>
      <c r="AW953" s="264">
        <v>0</v>
      </c>
      <c r="AX953" s="264">
        <v>0</v>
      </c>
      <c r="AY953" s="264">
        <v>0</v>
      </c>
      <c r="AZ953" s="264">
        <v>0</v>
      </c>
      <c r="BA953" s="264">
        <v>0</v>
      </c>
      <c r="BB953" s="265">
        <v>0</v>
      </c>
    </row>
    <row r="954" spans="2:54" s="213" customFormat="1" ht="12.75" x14ac:dyDescent="0.2">
      <c r="B954" s="266" t="s">
        <v>655</v>
      </c>
      <c r="C954" s="267"/>
      <c r="D954" s="268"/>
      <c r="E954" s="269" t="s">
        <v>2434</v>
      </c>
      <c r="F954" s="267"/>
      <c r="G954" s="267"/>
      <c r="H954" s="255" t="s">
        <v>2435</v>
      </c>
      <c r="I954" s="256">
        <v>31413</v>
      </c>
      <c r="J954" s="257">
        <v>50</v>
      </c>
      <c r="K954" s="258">
        <v>0</v>
      </c>
      <c r="L954" s="259">
        <v>0</v>
      </c>
      <c r="M954" s="259">
        <v>0</v>
      </c>
      <c r="N954" s="259">
        <v>0</v>
      </c>
      <c r="O954" s="259">
        <v>0</v>
      </c>
      <c r="P954" s="259">
        <v>0</v>
      </c>
      <c r="Q954" s="259">
        <v>0</v>
      </c>
      <c r="R954" s="259">
        <v>0</v>
      </c>
      <c r="S954" s="259">
        <v>0</v>
      </c>
      <c r="T954" s="260">
        <v>0</v>
      </c>
      <c r="U954" s="261">
        <v>0</v>
      </c>
      <c r="V954" s="259">
        <v>0</v>
      </c>
      <c r="W954" s="259">
        <v>0</v>
      </c>
      <c r="X954" s="259">
        <v>0</v>
      </c>
      <c r="Y954" s="259">
        <v>0</v>
      </c>
      <c r="Z954" s="259">
        <v>0</v>
      </c>
      <c r="AA954" s="259">
        <v>0</v>
      </c>
      <c r="AB954" s="259">
        <v>0</v>
      </c>
      <c r="AC954" s="259">
        <v>0</v>
      </c>
      <c r="AD954" s="259">
        <v>0</v>
      </c>
      <c r="AE954" s="262">
        <v>0</v>
      </c>
      <c r="AF954" s="258">
        <v>0</v>
      </c>
      <c r="AG954" s="259">
        <v>0</v>
      </c>
      <c r="AH954" s="259">
        <v>0</v>
      </c>
      <c r="AI954" s="259">
        <v>0</v>
      </c>
      <c r="AJ954" s="259">
        <v>0</v>
      </c>
      <c r="AK954" s="259">
        <v>0</v>
      </c>
      <c r="AL954" s="259">
        <v>0</v>
      </c>
      <c r="AM954" s="259">
        <v>0</v>
      </c>
      <c r="AN954" s="259">
        <v>0</v>
      </c>
      <c r="AO954" s="262">
        <v>0</v>
      </c>
      <c r="AP954" s="247"/>
      <c r="AQ954" s="263">
        <v>0</v>
      </c>
      <c r="AR954" s="264">
        <v>0</v>
      </c>
      <c r="AS954" s="264">
        <v>0</v>
      </c>
      <c r="AT954" s="264">
        <v>0</v>
      </c>
      <c r="AU954" s="264">
        <v>0</v>
      </c>
      <c r="AV954" s="264">
        <v>0</v>
      </c>
      <c r="AW954" s="264">
        <v>0</v>
      </c>
      <c r="AX954" s="264">
        <v>0</v>
      </c>
      <c r="AY954" s="264">
        <v>0</v>
      </c>
      <c r="AZ954" s="264">
        <v>0</v>
      </c>
      <c r="BA954" s="264">
        <v>0</v>
      </c>
      <c r="BB954" s="265">
        <v>0</v>
      </c>
    </row>
    <row r="955" spans="2:54" s="213" customFormat="1" ht="12.75" x14ac:dyDescent="0.2">
      <c r="B955" s="266" t="s">
        <v>643</v>
      </c>
      <c r="C955" s="267"/>
      <c r="D955" s="268"/>
      <c r="E955" s="269" t="s">
        <v>2436</v>
      </c>
      <c r="F955" s="267"/>
      <c r="G955" s="267"/>
      <c r="H955" s="255" t="s">
        <v>2437</v>
      </c>
      <c r="I955" s="256">
        <v>25934</v>
      </c>
      <c r="J955" s="257">
        <v>50</v>
      </c>
      <c r="K955" s="258">
        <v>0</v>
      </c>
      <c r="L955" s="259">
        <v>0</v>
      </c>
      <c r="M955" s="259">
        <v>0</v>
      </c>
      <c r="N955" s="259">
        <v>0</v>
      </c>
      <c r="O955" s="259">
        <v>0</v>
      </c>
      <c r="P955" s="259">
        <v>0</v>
      </c>
      <c r="Q955" s="259">
        <v>0</v>
      </c>
      <c r="R955" s="259">
        <v>0</v>
      </c>
      <c r="S955" s="259">
        <v>0</v>
      </c>
      <c r="T955" s="260">
        <v>0</v>
      </c>
      <c r="U955" s="261">
        <v>0</v>
      </c>
      <c r="V955" s="259">
        <v>0</v>
      </c>
      <c r="W955" s="259">
        <v>0</v>
      </c>
      <c r="X955" s="259">
        <v>0</v>
      </c>
      <c r="Y955" s="259">
        <v>0</v>
      </c>
      <c r="Z955" s="259">
        <v>0</v>
      </c>
      <c r="AA955" s="259">
        <v>0</v>
      </c>
      <c r="AB955" s="259">
        <v>0</v>
      </c>
      <c r="AC955" s="259">
        <v>0</v>
      </c>
      <c r="AD955" s="259">
        <v>0</v>
      </c>
      <c r="AE955" s="262">
        <v>0</v>
      </c>
      <c r="AF955" s="258">
        <v>0</v>
      </c>
      <c r="AG955" s="259">
        <v>0</v>
      </c>
      <c r="AH955" s="259">
        <v>0</v>
      </c>
      <c r="AI955" s="259">
        <v>0</v>
      </c>
      <c r="AJ955" s="259">
        <v>0</v>
      </c>
      <c r="AK955" s="259">
        <v>0</v>
      </c>
      <c r="AL955" s="259">
        <v>0</v>
      </c>
      <c r="AM955" s="259">
        <v>0</v>
      </c>
      <c r="AN955" s="259">
        <v>0</v>
      </c>
      <c r="AO955" s="262">
        <v>0</v>
      </c>
      <c r="AP955" s="247"/>
      <c r="AQ955" s="263">
        <v>0</v>
      </c>
      <c r="AR955" s="264">
        <v>0</v>
      </c>
      <c r="AS955" s="264">
        <v>0</v>
      </c>
      <c r="AT955" s="264">
        <v>0</v>
      </c>
      <c r="AU955" s="264">
        <v>0</v>
      </c>
      <c r="AV955" s="264">
        <v>0</v>
      </c>
      <c r="AW955" s="264">
        <v>0</v>
      </c>
      <c r="AX955" s="264">
        <v>0</v>
      </c>
      <c r="AY955" s="264">
        <v>0</v>
      </c>
      <c r="AZ955" s="264">
        <v>0</v>
      </c>
      <c r="BA955" s="264">
        <v>0</v>
      </c>
      <c r="BB955" s="265">
        <v>0</v>
      </c>
    </row>
    <row r="956" spans="2:54" s="213" customFormat="1" ht="12.75" x14ac:dyDescent="0.2">
      <c r="B956" s="266" t="s">
        <v>643</v>
      </c>
      <c r="C956" s="267"/>
      <c r="D956" s="268"/>
      <c r="E956" s="269" t="s">
        <v>2438</v>
      </c>
      <c r="F956" s="267"/>
      <c r="G956" s="267"/>
      <c r="H956" s="255" t="s">
        <v>2439</v>
      </c>
      <c r="I956" s="256">
        <v>33239</v>
      </c>
      <c r="J956" s="257">
        <v>50</v>
      </c>
      <c r="K956" s="258">
        <v>0</v>
      </c>
      <c r="L956" s="259">
        <v>0</v>
      </c>
      <c r="M956" s="259">
        <v>0</v>
      </c>
      <c r="N956" s="259">
        <v>0</v>
      </c>
      <c r="O956" s="259">
        <v>0</v>
      </c>
      <c r="P956" s="259">
        <v>0</v>
      </c>
      <c r="Q956" s="259">
        <v>0</v>
      </c>
      <c r="R956" s="259">
        <v>0</v>
      </c>
      <c r="S956" s="259">
        <v>0</v>
      </c>
      <c r="T956" s="260">
        <v>0</v>
      </c>
      <c r="U956" s="261">
        <v>0</v>
      </c>
      <c r="V956" s="259">
        <v>0</v>
      </c>
      <c r="W956" s="259">
        <v>0</v>
      </c>
      <c r="X956" s="259">
        <v>0</v>
      </c>
      <c r="Y956" s="259">
        <v>0</v>
      </c>
      <c r="Z956" s="259">
        <v>0</v>
      </c>
      <c r="AA956" s="259">
        <v>0</v>
      </c>
      <c r="AB956" s="259">
        <v>0</v>
      </c>
      <c r="AC956" s="259">
        <v>0</v>
      </c>
      <c r="AD956" s="259">
        <v>0</v>
      </c>
      <c r="AE956" s="262">
        <v>0</v>
      </c>
      <c r="AF956" s="258">
        <v>0</v>
      </c>
      <c r="AG956" s="259">
        <v>0</v>
      </c>
      <c r="AH956" s="259">
        <v>0</v>
      </c>
      <c r="AI956" s="259">
        <v>0</v>
      </c>
      <c r="AJ956" s="259">
        <v>0</v>
      </c>
      <c r="AK956" s="259">
        <v>0</v>
      </c>
      <c r="AL956" s="259">
        <v>0</v>
      </c>
      <c r="AM956" s="259">
        <v>0</v>
      </c>
      <c r="AN956" s="259">
        <v>0</v>
      </c>
      <c r="AO956" s="262">
        <v>0</v>
      </c>
      <c r="AP956" s="247"/>
      <c r="AQ956" s="263">
        <v>0</v>
      </c>
      <c r="AR956" s="264">
        <v>0</v>
      </c>
      <c r="AS956" s="264">
        <v>0</v>
      </c>
      <c r="AT956" s="264">
        <v>0</v>
      </c>
      <c r="AU956" s="264">
        <v>0</v>
      </c>
      <c r="AV956" s="264">
        <v>0</v>
      </c>
      <c r="AW956" s="264">
        <v>0</v>
      </c>
      <c r="AX956" s="264">
        <v>0</v>
      </c>
      <c r="AY956" s="264">
        <v>0</v>
      </c>
      <c r="AZ956" s="264">
        <v>0</v>
      </c>
      <c r="BA956" s="264">
        <v>0</v>
      </c>
      <c r="BB956" s="265">
        <v>0</v>
      </c>
    </row>
    <row r="957" spans="2:54" s="213" customFormat="1" ht="12.75" x14ac:dyDescent="0.2">
      <c r="B957" s="266" t="s">
        <v>655</v>
      </c>
      <c r="C957" s="267"/>
      <c r="D957" s="268"/>
      <c r="E957" s="269" t="s">
        <v>2440</v>
      </c>
      <c r="F957" s="267"/>
      <c r="G957" s="267"/>
      <c r="H957" s="255" t="s">
        <v>2441</v>
      </c>
      <c r="I957" s="256">
        <v>25934</v>
      </c>
      <c r="J957" s="257">
        <v>50</v>
      </c>
      <c r="K957" s="258">
        <v>0</v>
      </c>
      <c r="L957" s="259">
        <v>0</v>
      </c>
      <c r="M957" s="259">
        <v>0</v>
      </c>
      <c r="N957" s="259">
        <v>0</v>
      </c>
      <c r="O957" s="259">
        <v>0</v>
      </c>
      <c r="P957" s="259">
        <v>0</v>
      </c>
      <c r="Q957" s="259">
        <v>0</v>
      </c>
      <c r="R957" s="259">
        <v>0</v>
      </c>
      <c r="S957" s="259">
        <v>0</v>
      </c>
      <c r="T957" s="260">
        <v>0</v>
      </c>
      <c r="U957" s="261">
        <v>0</v>
      </c>
      <c r="V957" s="259">
        <v>0</v>
      </c>
      <c r="W957" s="259">
        <v>0</v>
      </c>
      <c r="X957" s="259">
        <v>0</v>
      </c>
      <c r="Y957" s="259">
        <v>0</v>
      </c>
      <c r="Z957" s="259">
        <v>0</v>
      </c>
      <c r="AA957" s="259">
        <v>0</v>
      </c>
      <c r="AB957" s="259">
        <v>0</v>
      </c>
      <c r="AC957" s="259">
        <v>0</v>
      </c>
      <c r="AD957" s="259">
        <v>0</v>
      </c>
      <c r="AE957" s="262">
        <v>0</v>
      </c>
      <c r="AF957" s="258">
        <v>0</v>
      </c>
      <c r="AG957" s="259">
        <v>0</v>
      </c>
      <c r="AH957" s="259">
        <v>0</v>
      </c>
      <c r="AI957" s="259">
        <v>0</v>
      </c>
      <c r="AJ957" s="259">
        <v>0</v>
      </c>
      <c r="AK957" s="259">
        <v>0</v>
      </c>
      <c r="AL957" s="259">
        <v>0</v>
      </c>
      <c r="AM957" s="259">
        <v>0</v>
      </c>
      <c r="AN957" s="259">
        <v>0</v>
      </c>
      <c r="AO957" s="262">
        <v>0</v>
      </c>
      <c r="AP957" s="247"/>
      <c r="AQ957" s="263">
        <v>0</v>
      </c>
      <c r="AR957" s="264">
        <v>0</v>
      </c>
      <c r="AS957" s="264">
        <v>0</v>
      </c>
      <c r="AT957" s="264">
        <v>0</v>
      </c>
      <c r="AU957" s="264">
        <v>0</v>
      </c>
      <c r="AV957" s="264">
        <v>0</v>
      </c>
      <c r="AW957" s="264">
        <v>0</v>
      </c>
      <c r="AX957" s="264">
        <v>0</v>
      </c>
      <c r="AY957" s="264">
        <v>0</v>
      </c>
      <c r="AZ957" s="264">
        <v>0</v>
      </c>
      <c r="BA957" s="264">
        <v>0</v>
      </c>
      <c r="BB957" s="265">
        <v>0</v>
      </c>
    </row>
    <row r="958" spans="2:54" s="213" customFormat="1" ht="12.75" x14ac:dyDescent="0.2">
      <c r="B958" s="266" t="s">
        <v>655</v>
      </c>
      <c r="C958" s="267"/>
      <c r="D958" s="268"/>
      <c r="E958" s="269" t="s">
        <v>2442</v>
      </c>
      <c r="F958" s="267"/>
      <c r="G958" s="267"/>
      <c r="H958" s="255" t="s">
        <v>2443</v>
      </c>
      <c r="I958" s="256">
        <v>32874</v>
      </c>
      <c r="J958" s="257">
        <v>50</v>
      </c>
      <c r="K958" s="258">
        <v>0</v>
      </c>
      <c r="L958" s="259">
        <v>0</v>
      </c>
      <c r="M958" s="259">
        <v>0</v>
      </c>
      <c r="N958" s="259">
        <v>0</v>
      </c>
      <c r="O958" s="259">
        <v>0</v>
      </c>
      <c r="P958" s="259">
        <v>0</v>
      </c>
      <c r="Q958" s="259">
        <v>0</v>
      </c>
      <c r="R958" s="259">
        <v>0</v>
      </c>
      <c r="S958" s="259">
        <v>0</v>
      </c>
      <c r="T958" s="260">
        <v>0</v>
      </c>
      <c r="U958" s="261">
        <v>0</v>
      </c>
      <c r="V958" s="259">
        <v>0</v>
      </c>
      <c r="W958" s="259">
        <v>0</v>
      </c>
      <c r="X958" s="259">
        <v>0</v>
      </c>
      <c r="Y958" s="259">
        <v>0</v>
      </c>
      <c r="Z958" s="259">
        <v>0</v>
      </c>
      <c r="AA958" s="259">
        <v>0</v>
      </c>
      <c r="AB958" s="259">
        <v>0</v>
      </c>
      <c r="AC958" s="259">
        <v>0</v>
      </c>
      <c r="AD958" s="259">
        <v>0</v>
      </c>
      <c r="AE958" s="262">
        <v>0</v>
      </c>
      <c r="AF958" s="258">
        <v>0</v>
      </c>
      <c r="AG958" s="259">
        <v>0</v>
      </c>
      <c r="AH958" s="259">
        <v>0</v>
      </c>
      <c r="AI958" s="259">
        <v>0</v>
      </c>
      <c r="AJ958" s="259">
        <v>0</v>
      </c>
      <c r="AK958" s="259">
        <v>0</v>
      </c>
      <c r="AL958" s="259">
        <v>0</v>
      </c>
      <c r="AM958" s="259">
        <v>0</v>
      </c>
      <c r="AN958" s="259">
        <v>0</v>
      </c>
      <c r="AO958" s="262">
        <v>0</v>
      </c>
      <c r="AP958" s="247"/>
      <c r="AQ958" s="263">
        <v>0</v>
      </c>
      <c r="AR958" s="264">
        <v>0</v>
      </c>
      <c r="AS958" s="264">
        <v>0</v>
      </c>
      <c r="AT958" s="264">
        <v>0</v>
      </c>
      <c r="AU958" s="264">
        <v>0</v>
      </c>
      <c r="AV958" s="264">
        <v>0</v>
      </c>
      <c r="AW958" s="264">
        <v>0</v>
      </c>
      <c r="AX958" s="264">
        <v>0</v>
      </c>
      <c r="AY958" s="264">
        <v>0</v>
      </c>
      <c r="AZ958" s="264">
        <v>0</v>
      </c>
      <c r="BA958" s="264">
        <v>0</v>
      </c>
      <c r="BB958" s="265">
        <v>0</v>
      </c>
    </row>
    <row r="959" spans="2:54" s="213" customFormat="1" ht="12.75" x14ac:dyDescent="0.2">
      <c r="B959" s="266" t="s">
        <v>655</v>
      </c>
      <c r="C959" s="267"/>
      <c r="D959" s="268"/>
      <c r="E959" s="269" t="s">
        <v>2444</v>
      </c>
      <c r="F959" s="267"/>
      <c r="G959" s="267"/>
      <c r="H959" s="255" t="s">
        <v>2445</v>
      </c>
      <c r="I959" s="256">
        <v>25934</v>
      </c>
      <c r="J959" s="257">
        <v>50</v>
      </c>
      <c r="K959" s="258">
        <v>0</v>
      </c>
      <c r="L959" s="259">
        <v>0</v>
      </c>
      <c r="M959" s="259">
        <v>0</v>
      </c>
      <c r="N959" s="259">
        <v>0</v>
      </c>
      <c r="O959" s="259">
        <v>0</v>
      </c>
      <c r="P959" s="259">
        <v>0</v>
      </c>
      <c r="Q959" s="259">
        <v>0</v>
      </c>
      <c r="R959" s="259">
        <v>0</v>
      </c>
      <c r="S959" s="259">
        <v>0</v>
      </c>
      <c r="T959" s="260">
        <v>0</v>
      </c>
      <c r="U959" s="261">
        <v>0</v>
      </c>
      <c r="V959" s="259">
        <v>0</v>
      </c>
      <c r="W959" s="259">
        <v>0</v>
      </c>
      <c r="X959" s="259">
        <v>0</v>
      </c>
      <c r="Y959" s="259">
        <v>0</v>
      </c>
      <c r="Z959" s="259">
        <v>0</v>
      </c>
      <c r="AA959" s="259">
        <v>0</v>
      </c>
      <c r="AB959" s="259">
        <v>0</v>
      </c>
      <c r="AC959" s="259">
        <v>0</v>
      </c>
      <c r="AD959" s="259">
        <v>0</v>
      </c>
      <c r="AE959" s="262">
        <v>0</v>
      </c>
      <c r="AF959" s="258">
        <v>0</v>
      </c>
      <c r="AG959" s="259">
        <v>0</v>
      </c>
      <c r="AH959" s="259">
        <v>0</v>
      </c>
      <c r="AI959" s="259">
        <v>0</v>
      </c>
      <c r="AJ959" s="259">
        <v>0</v>
      </c>
      <c r="AK959" s="259">
        <v>0</v>
      </c>
      <c r="AL959" s="259">
        <v>0</v>
      </c>
      <c r="AM959" s="259">
        <v>0</v>
      </c>
      <c r="AN959" s="259">
        <v>0</v>
      </c>
      <c r="AO959" s="262">
        <v>0</v>
      </c>
      <c r="AP959" s="247"/>
      <c r="AQ959" s="263">
        <v>0</v>
      </c>
      <c r="AR959" s="264">
        <v>0</v>
      </c>
      <c r="AS959" s="264">
        <v>0</v>
      </c>
      <c r="AT959" s="264">
        <v>0</v>
      </c>
      <c r="AU959" s="264">
        <v>0</v>
      </c>
      <c r="AV959" s="264">
        <v>0</v>
      </c>
      <c r="AW959" s="264">
        <v>0</v>
      </c>
      <c r="AX959" s="264">
        <v>0</v>
      </c>
      <c r="AY959" s="264">
        <v>0</v>
      </c>
      <c r="AZ959" s="264">
        <v>0</v>
      </c>
      <c r="BA959" s="264">
        <v>0</v>
      </c>
      <c r="BB959" s="265">
        <v>0</v>
      </c>
    </row>
    <row r="960" spans="2:54" s="213" customFormat="1" ht="12.75" x14ac:dyDescent="0.2">
      <c r="B960" s="266" t="s">
        <v>655</v>
      </c>
      <c r="C960" s="267"/>
      <c r="D960" s="268"/>
      <c r="E960" s="269" t="s">
        <v>2446</v>
      </c>
      <c r="F960" s="267"/>
      <c r="G960" s="267"/>
      <c r="H960" s="255" t="s">
        <v>2447</v>
      </c>
      <c r="I960" s="256">
        <v>25204</v>
      </c>
      <c r="J960" s="257">
        <v>50</v>
      </c>
      <c r="K960" s="258">
        <v>0</v>
      </c>
      <c r="L960" s="259">
        <v>0</v>
      </c>
      <c r="M960" s="259">
        <v>0</v>
      </c>
      <c r="N960" s="259">
        <v>0</v>
      </c>
      <c r="O960" s="259">
        <v>0</v>
      </c>
      <c r="P960" s="259">
        <v>0</v>
      </c>
      <c r="Q960" s="259">
        <v>0</v>
      </c>
      <c r="R960" s="259">
        <v>0</v>
      </c>
      <c r="S960" s="259">
        <v>0</v>
      </c>
      <c r="T960" s="260">
        <v>0</v>
      </c>
      <c r="U960" s="261">
        <v>0</v>
      </c>
      <c r="V960" s="259">
        <v>0</v>
      </c>
      <c r="W960" s="259">
        <v>0</v>
      </c>
      <c r="X960" s="259">
        <v>0</v>
      </c>
      <c r="Y960" s="259">
        <v>0</v>
      </c>
      <c r="Z960" s="259">
        <v>0</v>
      </c>
      <c r="AA960" s="259">
        <v>0</v>
      </c>
      <c r="AB960" s="259">
        <v>0</v>
      </c>
      <c r="AC960" s="259">
        <v>0</v>
      </c>
      <c r="AD960" s="259">
        <v>0</v>
      </c>
      <c r="AE960" s="262">
        <v>0</v>
      </c>
      <c r="AF960" s="258">
        <v>0</v>
      </c>
      <c r="AG960" s="259">
        <v>0</v>
      </c>
      <c r="AH960" s="259">
        <v>0</v>
      </c>
      <c r="AI960" s="259">
        <v>0</v>
      </c>
      <c r="AJ960" s="259">
        <v>0</v>
      </c>
      <c r="AK960" s="259">
        <v>0</v>
      </c>
      <c r="AL960" s="259">
        <v>0</v>
      </c>
      <c r="AM960" s="259">
        <v>0</v>
      </c>
      <c r="AN960" s="259">
        <v>0</v>
      </c>
      <c r="AO960" s="262">
        <v>0</v>
      </c>
      <c r="AP960" s="247"/>
      <c r="AQ960" s="263">
        <v>0</v>
      </c>
      <c r="AR960" s="264">
        <v>0</v>
      </c>
      <c r="AS960" s="264">
        <v>0</v>
      </c>
      <c r="AT960" s="264">
        <v>0</v>
      </c>
      <c r="AU960" s="264">
        <v>0</v>
      </c>
      <c r="AV960" s="264">
        <v>0</v>
      </c>
      <c r="AW960" s="264">
        <v>0</v>
      </c>
      <c r="AX960" s="264">
        <v>0</v>
      </c>
      <c r="AY960" s="264">
        <v>0</v>
      </c>
      <c r="AZ960" s="264">
        <v>0</v>
      </c>
      <c r="BA960" s="264">
        <v>0</v>
      </c>
      <c r="BB960" s="265">
        <v>0</v>
      </c>
    </row>
    <row r="961" spans="2:54" s="213" customFormat="1" ht="12.75" x14ac:dyDescent="0.2">
      <c r="B961" s="266" t="s">
        <v>643</v>
      </c>
      <c r="C961" s="267"/>
      <c r="D961" s="268"/>
      <c r="E961" s="269" t="s">
        <v>2448</v>
      </c>
      <c r="F961" s="267"/>
      <c r="G961" s="267"/>
      <c r="H961" s="255" t="s">
        <v>2449</v>
      </c>
      <c r="I961" s="256">
        <v>33239</v>
      </c>
      <c r="J961" s="257">
        <v>50</v>
      </c>
      <c r="K961" s="258">
        <v>0</v>
      </c>
      <c r="L961" s="259">
        <v>0</v>
      </c>
      <c r="M961" s="259">
        <v>0</v>
      </c>
      <c r="N961" s="259">
        <v>0</v>
      </c>
      <c r="O961" s="259">
        <v>0</v>
      </c>
      <c r="P961" s="259">
        <v>0</v>
      </c>
      <c r="Q961" s="259">
        <v>0</v>
      </c>
      <c r="R961" s="259">
        <v>0</v>
      </c>
      <c r="S961" s="259">
        <v>0</v>
      </c>
      <c r="T961" s="260">
        <v>0</v>
      </c>
      <c r="U961" s="261">
        <v>0</v>
      </c>
      <c r="V961" s="259">
        <v>0</v>
      </c>
      <c r="W961" s="259">
        <v>0</v>
      </c>
      <c r="X961" s="259">
        <v>0</v>
      </c>
      <c r="Y961" s="259">
        <v>0</v>
      </c>
      <c r="Z961" s="259">
        <v>0</v>
      </c>
      <c r="AA961" s="259">
        <v>0</v>
      </c>
      <c r="AB961" s="259">
        <v>0</v>
      </c>
      <c r="AC961" s="259">
        <v>0</v>
      </c>
      <c r="AD961" s="259">
        <v>0</v>
      </c>
      <c r="AE961" s="262">
        <v>0</v>
      </c>
      <c r="AF961" s="258">
        <v>0</v>
      </c>
      <c r="AG961" s="259">
        <v>0</v>
      </c>
      <c r="AH961" s="259">
        <v>0</v>
      </c>
      <c r="AI961" s="259">
        <v>0</v>
      </c>
      <c r="AJ961" s="259">
        <v>0</v>
      </c>
      <c r="AK961" s="259">
        <v>0</v>
      </c>
      <c r="AL961" s="259">
        <v>0</v>
      </c>
      <c r="AM961" s="259">
        <v>0</v>
      </c>
      <c r="AN961" s="259">
        <v>0</v>
      </c>
      <c r="AO961" s="262">
        <v>0</v>
      </c>
      <c r="AP961" s="247"/>
      <c r="AQ961" s="263">
        <v>0</v>
      </c>
      <c r="AR961" s="264">
        <v>0</v>
      </c>
      <c r="AS961" s="264">
        <v>0</v>
      </c>
      <c r="AT961" s="264">
        <v>0</v>
      </c>
      <c r="AU961" s="264">
        <v>0</v>
      </c>
      <c r="AV961" s="264">
        <v>0</v>
      </c>
      <c r="AW961" s="264">
        <v>0</v>
      </c>
      <c r="AX961" s="264">
        <v>0</v>
      </c>
      <c r="AY961" s="264">
        <v>0</v>
      </c>
      <c r="AZ961" s="264">
        <v>0</v>
      </c>
      <c r="BA961" s="264">
        <v>0</v>
      </c>
      <c r="BB961" s="265">
        <v>0</v>
      </c>
    </row>
    <row r="962" spans="2:54" s="213" customFormat="1" ht="12.75" x14ac:dyDescent="0.2">
      <c r="B962" s="266" t="s">
        <v>655</v>
      </c>
      <c r="C962" s="267"/>
      <c r="D962" s="268"/>
      <c r="E962" s="269" t="s">
        <v>2450</v>
      </c>
      <c r="F962" s="267"/>
      <c r="G962" s="267"/>
      <c r="H962" s="255" t="s">
        <v>2451</v>
      </c>
      <c r="I962" s="256">
        <v>21551</v>
      </c>
      <c r="J962" s="257">
        <v>50</v>
      </c>
      <c r="K962" s="258">
        <v>0</v>
      </c>
      <c r="L962" s="259">
        <v>0</v>
      </c>
      <c r="M962" s="259">
        <v>0</v>
      </c>
      <c r="N962" s="259">
        <v>0</v>
      </c>
      <c r="O962" s="259">
        <v>0</v>
      </c>
      <c r="P962" s="259">
        <v>0</v>
      </c>
      <c r="Q962" s="259">
        <v>0</v>
      </c>
      <c r="R962" s="259">
        <v>0</v>
      </c>
      <c r="S962" s="259">
        <v>0</v>
      </c>
      <c r="T962" s="260">
        <v>0</v>
      </c>
      <c r="U962" s="261">
        <v>0</v>
      </c>
      <c r="V962" s="259">
        <v>0</v>
      </c>
      <c r="W962" s="259">
        <v>0</v>
      </c>
      <c r="X962" s="259">
        <v>0</v>
      </c>
      <c r="Y962" s="259">
        <v>0</v>
      </c>
      <c r="Z962" s="259">
        <v>0</v>
      </c>
      <c r="AA962" s="259">
        <v>0</v>
      </c>
      <c r="AB962" s="259">
        <v>0</v>
      </c>
      <c r="AC962" s="259">
        <v>0</v>
      </c>
      <c r="AD962" s="259">
        <v>0</v>
      </c>
      <c r="AE962" s="262">
        <v>0</v>
      </c>
      <c r="AF962" s="258">
        <v>0</v>
      </c>
      <c r="AG962" s="259">
        <v>0</v>
      </c>
      <c r="AH962" s="259">
        <v>0</v>
      </c>
      <c r="AI962" s="259">
        <v>0</v>
      </c>
      <c r="AJ962" s="259">
        <v>0</v>
      </c>
      <c r="AK962" s="259">
        <v>0</v>
      </c>
      <c r="AL962" s="259">
        <v>0</v>
      </c>
      <c r="AM962" s="259">
        <v>0</v>
      </c>
      <c r="AN962" s="259">
        <v>0</v>
      </c>
      <c r="AO962" s="262">
        <v>0</v>
      </c>
      <c r="AP962" s="247"/>
      <c r="AQ962" s="263">
        <v>0</v>
      </c>
      <c r="AR962" s="264">
        <v>0</v>
      </c>
      <c r="AS962" s="264">
        <v>0</v>
      </c>
      <c r="AT962" s="264">
        <v>0</v>
      </c>
      <c r="AU962" s="264">
        <v>0</v>
      </c>
      <c r="AV962" s="264">
        <v>0</v>
      </c>
      <c r="AW962" s="264">
        <v>0</v>
      </c>
      <c r="AX962" s="264">
        <v>0</v>
      </c>
      <c r="AY962" s="264">
        <v>0</v>
      </c>
      <c r="AZ962" s="264">
        <v>0</v>
      </c>
      <c r="BA962" s="264">
        <v>0</v>
      </c>
      <c r="BB962" s="265">
        <v>0</v>
      </c>
    </row>
    <row r="963" spans="2:54" s="213" customFormat="1" ht="12.75" x14ac:dyDescent="0.2">
      <c r="B963" s="266" t="s">
        <v>655</v>
      </c>
      <c r="C963" s="267"/>
      <c r="D963" s="268"/>
      <c r="E963" s="269" t="s">
        <v>2452</v>
      </c>
      <c r="F963" s="267"/>
      <c r="G963" s="267"/>
      <c r="H963" s="255" t="s">
        <v>2453</v>
      </c>
      <c r="I963" s="256">
        <v>31413</v>
      </c>
      <c r="J963" s="257">
        <v>50</v>
      </c>
      <c r="K963" s="258">
        <v>0</v>
      </c>
      <c r="L963" s="259">
        <v>0</v>
      </c>
      <c r="M963" s="259">
        <v>0</v>
      </c>
      <c r="N963" s="259">
        <v>0</v>
      </c>
      <c r="O963" s="259">
        <v>0</v>
      </c>
      <c r="P963" s="259">
        <v>0</v>
      </c>
      <c r="Q963" s="259">
        <v>0</v>
      </c>
      <c r="R963" s="259">
        <v>0</v>
      </c>
      <c r="S963" s="259">
        <v>0</v>
      </c>
      <c r="T963" s="260">
        <v>0</v>
      </c>
      <c r="U963" s="261">
        <v>0</v>
      </c>
      <c r="V963" s="259">
        <v>0</v>
      </c>
      <c r="W963" s="259">
        <v>0</v>
      </c>
      <c r="X963" s="259">
        <v>0</v>
      </c>
      <c r="Y963" s="259">
        <v>0</v>
      </c>
      <c r="Z963" s="259">
        <v>0</v>
      </c>
      <c r="AA963" s="259">
        <v>0</v>
      </c>
      <c r="AB963" s="259">
        <v>0</v>
      </c>
      <c r="AC963" s="259">
        <v>0</v>
      </c>
      <c r="AD963" s="259">
        <v>0</v>
      </c>
      <c r="AE963" s="262">
        <v>0</v>
      </c>
      <c r="AF963" s="258">
        <v>0</v>
      </c>
      <c r="AG963" s="259">
        <v>0</v>
      </c>
      <c r="AH963" s="259">
        <v>0</v>
      </c>
      <c r="AI963" s="259">
        <v>0</v>
      </c>
      <c r="AJ963" s="259">
        <v>0</v>
      </c>
      <c r="AK963" s="259">
        <v>0</v>
      </c>
      <c r="AL963" s="259">
        <v>0</v>
      </c>
      <c r="AM963" s="259">
        <v>0</v>
      </c>
      <c r="AN963" s="259">
        <v>0</v>
      </c>
      <c r="AO963" s="262">
        <v>0</v>
      </c>
      <c r="AP963" s="247"/>
      <c r="AQ963" s="263">
        <v>0</v>
      </c>
      <c r="AR963" s="264">
        <v>0</v>
      </c>
      <c r="AS963" s="264">
        <v>0</v>
      </c>
      <c r="AT963" s="264">
        <v>0</v>
      </c>
      <c r="AU963" s="264">
        <v>0</v>
      </c>
      <c r="AV963" s="264">
        <v>0</v>
      </c>
      <c r="AW963" s="264">
        <v>0</v>
      </c>
      <c r="AX963" s="264">
        <v>0</v>
      </c>
      <c r="AY963" s="264">
        <v>0</v>
      </c>
      <c r="AZ963" s="264">
        <v>0</v>
      </c>
      <c r="BA963" s="264">
        <v>0</v>
      </c>
      <c r="BB963" s="265">
        <v>0</v>
      </c>
    </row>
    <row r="964" spans="2:54" s="213" customFormat="1" ht="12.75" x14ac:dyDescent="0.2">
      <c r="B964" s="266" t="s">
        <v>677</v>
      </c>
      <c r="C964" s="267"/>
      <c r="D964" s="268"/>
      <c r="E964" s="269" t="s">
        <v>2454</v>
      </c>
      <c r="F964" s="267"/>
      <c r="G964" s="267"/>
      <c r="H964" s="255" t="s">
        <v>2455</v>
      </c>
      <c r="I964" s="256">
        <v>40773</v>
      </c>
      <c r="J964" s="257">
        <v>40</v>
      </c>
      <c r="K964" s="258">
        <v>0</v>
      </c>
      <c r="L964" s="259">
        <v>0</v>
      </c>
      <c r="M964" s="259">
        <v>0</v>
      </c>
      <c r="N964" s="259">
        <v>0</v>
      </c>
      <c r="O964" s="259">
        <v>0</v>
      </c>
      <c r="P964" s="259">
        <v>0</v>
      </c>
      <c r="Q964" s="259">
        <v>0</v>
      </c>
      <c r="R964" s="259">
        <v>0</v>
      </c>
      <c r="S964" s="259">
        <v>0</v>
      </c>
      <c r="T964" s="260">
        <v>0</v>
      </c>
      <c r="U964" s="261">
        <v>0</v>
      </c>
      <c r="V964" s="259">
        <v>0</v>
      </c>
      <c r="W964" s="259">
        <v>0</v>
      </c>
      <c r="X964" s="259">
        <v>0</v>
      </c>
      <c r="Y964" s="259">
        <v>0</v>
      </c>
      <c r="Z964" s="259">
        <v>0</v>
      </c>
      <c r="AA964" s="259">
        <v>0</v>
      </c>
      <c r="AB964" s="259">
        <v>0</v>
      </c>
      <c r="AC964" s="259">
        <v>0</v>
      </c>
      <c r="AD964" s="259">
        <v>0</v>
      </c>
      <c r="AE964" s="262">
        <v>0</v>
      </c>
      <c r="AF964" s="258">
        <v>0</v>
      </c>
      <c r="AG964" s="259">
        <v>0</v>
      </c>
      <c r="AH964" s="259">
        <v>0</v>
      </c>
      <c r="AI964" s="259">
        <v>0</v>
      </c>
      <c r="AJ964" s="259">
        <v>0</v>
      </c>
      <c r="AK964" s="259">
        <v>0</v>
      </c>
      <c r="AL964" s="259">
        <v>0</v>
      </c>
      <c r="AM964" s="259">
        <v>0</v>
      </c>
      <c r="AN964" s="259">
        <v>0</v>
      </c>
      <c r="AO964" s="262">
        <v>0</v>
      </c>
      <c r="AP964" s="247"/>
      <c r="AQ964" s="263">
        <v>0</v>
      </c>
      <c r="AR964" s="264">
        <v>0</v>
      </c>
      <c r="AS964" s="264">
        <v>0</v>
      </c>
      <c r="AT964" s="264">
        <v>0</v>
      </c>
      <c r="AU964" s="264">
        <v>0</v>
      </c>
      <c r="AV964" s="264">
        <v>0</v>
      </c>
      <c r="AW964" s="264">
        <v>0</v>
      </c>
      <c r="AX964" s="264">
        <v>0</v>
      </c>
      <c r="AY964" s="264">
        <v>0</v>
      </c>
      <c r="AZ964" s="264">
        <v>0</v>
      </c>
      <c r="BA964" s="264">
        <v>0</v>
      </c>
      <c r="BB964" s="265">
        <v>0</v>
      </c>
    </row>
    <row r="965" spans="2:54" s="213" customFormat="1" ht="12.75" x14ac:dyDescent="0.2">
      <c r="B965" s="266" t="s">
        <v>655</v>
      </c>
      <c r="C965" s="267"/>
      <c r="D965" s="268"/>
      <c r="E965" s="269" t="s">
        <v>2456</v>
      </c>
      <c r="F965" s="267"/>
      <c r="G965" s="267"/>
      <c r="H965" s="255" t="s">
        <v>2457</v>
      </c>
      <c r="I965" s="256">
        <v>38260</v>
      </c>
      <c r="J965" s="257">
        <v>50</v>
      </c>
      <c r="K965" s="258">
        <v>0</v>
      </c>
      <c r="L965" s="259">
        <v>0</v>
      </c>
      <c r="M965" s="259">
        <v>0</v>
      </c>
      <c r="N965" s="259">
        <v>0</v>
      </c>
      <c r="O965" s="259">
        <v>0</v>
      </c>
      <c r="P965" s="259">
        <v>0</v>
      </c>
      <c r="Q965" s="259">
        <v>0</v>
      </c>
      <c r="R965" s="259">
        <v>0</v>
      </c>
      <c r="S965" s="259">
        <v>0</v>
      </c>
      <c r="T965" s="260">
        <v>0</v>
      </c>
      <c r="U965" s="261">
        <v>0</v>
      </c>
      <c r="V965" s="259">
        <v>0</v>
      </c>
      <c r="W965" s="259">
        <v>0</v>
      </c>
      <c r="X965" s="259">
        <v>0</v>
      </c>
      <c r="Y965" s="259">
        <v>0</v>
      </c>
      <c r="Z965" s="259">
        <v>0</v>
      </c>
      <c r="AA965" s="259">
        <v>0</v>
      </c>
      <c r="AB965" s="259">
        <v>0</v>
      </c>
      <c r="AC965" s="259">
        <v>0</v>
      </c>
      <c r="AD965" s="259">
        <v>0</v>
      </c>
      <c r="AE965" s="262">
        <v>0</v>
      </c>
      <c r="AF965" s="258">
        <v>0</v>
      </c>
      <c r="AG965" s="259">
        <v>0</v>
      </c>
      <c r="AH965" s="259">
        <v>0</v>
      </c>
      <c r="AI965" s="259">
        <v>0</v>
      </c>
      <c r="AJ965" s="259">
        <v>0</v>
      </c>
      <c r="AK965" s="259">
        <v>0</v>
      </c>
      <c r="AL965" s="259">
        <v>0</v>
      </c>
      <c r="AM965" s="259">
        <v>0</v>
      </c>
      <c r="AN965" s="259">
        <v>0</v>
      </c>
      <c r="AO965" s="262">
        <v>0</v>
      </c>
      <c r="AP965" s="247"/>
      <c r="AQ965" s="263">
        <v>0</v>
      </c>
      <c r="AR965" s="264">
        <v>0</v>
      </c>
      <c r="AS965" s="264">
        <v>0</v>
      </c>
      <c r="AT965" s="264">
        <v>0</v>
      </c>
      <c r="AU965" s="264">
        <v>0</v>
      </c>
      <c r="AV965" s="264">
        <v>0</v>
      </c>
      <c r="AW965" s="264">
        <v>0</v>
      </c>
      <c r="AX965" s="264">
        <v>0</v>
      </c>
      <c r="AY965" s="264">
        <v>0</v>
      </c>
      <c r="AZ965" s="264">
        <v>0</v>
      </c>
      <c r="BA965" s="264">
        <v>0</v>
      </c>
      <c r="BB965" s="265">
        <v>0</v>
      </c>
    </row>
    <row r="966" spans="2:54" s="213" customFormat="1" ht="12.75" x14ac:dyDescent="0.2">
      <c r="B966" s="266" t="s">
        <v>718</v>
      </c>
      <c r="C966" s="267"/>
      <c r="D966" s="268"/>
      <c r="E966" s="269" t="s">
        <v>2458</v>
      </c>
      <c r="F966" s="267"/>
      <c r="G966" s="267"/>
      <c r="H966" s="255" t="s">
        <v>2459</v>
      </c>
      <c r="I966" s="256">
        <v>39114</v>
      </c>
      <c r="J966" s="257">
        <v>10</v>
      </c>
      <c r="K966" s="258">
        <v>0</v>
      </c>
      <c r="L966" s="259">
        <v>0</v>
      </c>
      <c r="M966" s="259">
        <v>0</v>
      </c>
      <c r="N966" s="259">
        <v>0</v>
      </c>
      <c r="O966" s="259">
        <v>0</v>
      </c>
      <c r="P966" s="259">
        <v>0</v>
      </c>
      <c r="Q966" s="259">
        <v>0</v>
      </c>
      <c r="R966" s="259">
        <v>0</v>
      </c>
      <c r="S966" s="259">
        <v>0</v>
      </c>
      <c r="T966" s="260">
        <v>0</v>
      </c>
      <c r="U966" s="261">
        <v>0</v>
      </c>
      <c r="V966" s="259">
        <v>0</v>
      </c>
      <c r="W966" s="259">
        <v>0</v>
      </c>
      <c r="X966" s="259">
        <v>0</v>
      </c>
      <c r="Y966" s="259">
        <v>0</v>
      </c>
      <c r="Z966" s="259">
        <v>0</v>
      </c>
      <c r="AA966" s="259">
        <v>0</v>
      </c>
      <c r="AB966" s="259">
        <v>0</v>
      </c>
      <c r="AC966" s="259">
        <v>0</v>
      </c>
      <c r="AD966" s="259">
        <v>0</v>
      </c>
      <c r="AE966" s="262">
        <v>0</v>
      </c>
      <c r="AF966" s="258">
        <v>0</v>
      </c>
      <c r="AG966" s="259">
        <v>0</v>
      </c>
      <c r="AH966" s="259">
        <v>0</v>
      </c>
      <c r="AI966" s="259">
        <v>0</v>
      </c>
      <c r="AJ966" s="259">
        <v>0</v>
      </c>
      <c r="AK966" s="259">
        <v>0</v>
      </c>
      <c r="AL966" s="259">
        <v>0</v>
      </c>
      <c r="AM966" s="259">
        <v>0</v>
      </c>
      <c r="AN966" s="259">
        <v>0</v>
      </c>
      <c r="AO966" s="262">
        <v>0</v>
      </c>
      <c r="AP966" s="247"/>
      <c r="AQ966" s="263">
        <v>0</v>
      </c>
      <c r="AR966" s="264">
        <v>0</v>
      </c>
      <c r="AS966" s="264">
        <v>0</v>
      </c>
      <c r="AT966" s="264">
        <v>0</v>
      </c>
      <c r="AU966" s="264">
        <v>0</v>
      </c>
      <c r="AV966" s="264">
        <v>0</v>
      </c>
      <c r="AW966" s="264">
        <v>0</v>
      </c>
      <c r="AX966" s="264">
        <v>0</v>
      </c>
      <c r="AY966" s="264">
        <v>0</v>
      </c>
      <c r="AZ966" s="264">
        <v>0</v>
      </c>
      <c r="BA966" s="264">
        <v>0</v>
      </c>
      <c r="BB966" s="265">
        <v>0</v>
      </c>
    </row>
    <row r="967" spans="2:54" s="213" customFormat="1" ht="12.75" x14ac:dyDescent="0.2">
      <c r="B967" s="266" t="s">
        <v>718</v>
      </c>
      <c r="C967" s="267"/>
      <c r="D967" s="268"/>
      <c r="E967" s="269" t="s">
        <v>2460</v>
      </c>
      <c r="F967" s="267"/>
      <c r="G967" s="267"/>
      <c r="H967" s="255" t="s">
        <v>2461</v>
      </c>
      <c r="I967" s="256">
        <v>27395</v>
      </c>
      <c r="J967" s="257">
        <v>10</v>
      </c>
      <c r="K967" s="258">
        <v>0</v>
      </c>
      <c r="L967" s="259">
        <v>0</v>
      </c>
      <c r="M967" s="259">
        <v>0</v>
      </c>
      <c r="N967" s="259">
        <v>0</v>
      </c>
      <c r="O967" s="259">
        <v>0</v>
      </c>
      <c r="P967" s="259">
        <v>0</v>
      </c>
      <c r="Q967" s="259">
        <v>0</v>
      </c>
      <c r="R967" s="259">
        <v>0</v>
      </c>
      <c r="S967" s="259">
        <v>0</v>
      </c>
      <c r="T967" s="260">
        <v>0</v>
      </c>
      <c r="U967" s="261">
        <v>0</v>
      </c>
      <c r="V967" s="259">
        <v>0</v>
      </c>
      <c r="W967" s="259">
        <v>0</v>
      </c>
      <c r="X967" s="259">
        <v>0</v>
      </c>
      <c r="Y967" s="259">
        <v>0</v>
      </c>
      <c r="Z967" s="259">
        <v>0</v>
      </c>
      <c r="AA967" s="259">
        <v>0</v>
      </c>
      <c r="AB967" s="259">
        <v>0</v>
      </c>
      <c r="AC967" s="259">
        <v>0</v>
      </c>
      <c r="AD967" s="259">
        <v>0</v>
      </c>
      <c r="AE967" s="262">
        <v>0</v>
      </c>
      <c r="AF967" s="258">
        <v>0</v>
      </c>
      <c r="AG967" s="259">
        <v>0</v>
      </c>
      <c r="AH967" s="259">
        <v>0</v>
      </c>
      <c r="AI967" s="259">
        <v>0</v>
      </c>
      <c r="AJ967" s="259">
        <v>0</v>
      </c>
      <c r="AK967" s="259">
        <v>0</v>
      </c>
      <c r="AL967" s="259">
        <v>0</v>
      </c>
      <c r="AM967" s="259">
        <v>0</v>
      </c>
      <c r="AN967" s="259">
        <v>0</v>
      </c>
      <c r="AO967" s="262">
        <v>0</v>
      </c>
      <c r="AP967" s="247"/>
      <c r="AQ967" s="263">
        <v>0</v>
      </c>
      <c r="AR967" s="264">
        <v>0</v>
      </c>
      <c r="AS967" s="264">
        <v>0</v>
      </c>
      <c r="AT967" s="264">
        <v>0</v>
      </c>
      <c r="AU967" s="264">
        <v>0</v>
      </c>
      <c r="AV967" s="264">
        <v>0</v>
      </c>
      <c r="AW967" s="264">
        <v>0</v>
      </c>
      <c r="AX967" s="264">
        <v>0</v>
      </c>
      <c r="AY967" s="264">
        <v>0</v>
      </c>
      <c r="AZ967" s="264">
        <v>0</v>
      </c>
      <c r="BA967" s="264">
        <v>0</v>
      </c>
      <c r="BB967" s="265">
        <v>0</v>
      </c>
    </row>
    <row r="968" spans="2:54" s="213" customFormat="1" ht="12.75" x14ac:dyDescent="0.2">
      <c r="B968" s="266" t="s">
        <v>718</v>
      </c>
      <c r="C968" s="267"/>
      <c r="D968" s="268"/>
      <c r="E968" s="269" t="s">
        <v>2462</v>
      </c>
      <c r="F968" s="267"/>
      <c r="G968" s="267"/>
      <c r="H968" s="255" t="s">
        <v>2463</v>
      </c>
      <c r="I968" s="256">
        <v>33604</v>
      </c>
      <c r="J968" s="257">
        <v>10</v>
      </c>
      <c r="K968" s="258">
        <v>0</v>
      </c>
      <c r="L968" s="259">
        <v>0</v>
      </c>
      <c r="M968" s="259">
        <v>0</v>
      </c>
      <c r="N968" s="259">
        <v>0</v>
      </c>
      <c r="O968" s="259">
        <v>0</v>
      </c>
      <c r="P968" s="259">
        <v>0</v>
      </c>
      <c r="Q968" s="259">
        <v>0</v>
      </c>
      <c r="R968" s="259">
        <v>0</v>
      </c>
      <c r="S968" s="259">
        <v>0</v>
      </c>
      <c r="T968" s="260">
        <v>0</v>
      </c>
      <c r="U968" s="261">
        <v>0</v>
      </c>
      <c r="V968" s="259">
        <v>0</v>
      </c>
      <c r="W968" s="259">
        <v>0</v>
      </c>
      <c r="X968" s="259">
        <v>0</v>
      </c>
      <c r="Y968" s="259">
        <v>0</v>
      </c>
      <c r="Z968" s="259">
        <v>0</v>
      </c>
      <c r="AA968" s="259">
        <v>0</v>
      </c>
      <c r="AB968" s="259">
        <v>0</v>
      </c>
      <c r="AC968" s="259">
        <v>0</v>
      </c>
      <c r="AD968" s="259">
        <v>0</v>
      </c>
      <c r="AE968" s="262">
        <v>0</v>
      </c>
      <c r="AF968" s="258">
        <v>0</v>
      </c>
      <c r="AG968" s="259">
        <v>0</v>
      </c>
      <c r="AH968" s="259">
        <v>0</v>
      </c>
      <c r="AI968" s="259">
        <v>0</v>
      </c>
      <c r="AJ968" s="259">
        <v>0</v>
      </c>
      <c r="AK968" s="259">
        <v>0</v>
      </c>
      <c r="AL968" s="259">
        <v>0</v>
      </c>
      <c r="AM968" s="259">
        <v>0</v>
      </c>
      <c r="AN968" s="259">
        <v>0</v>
      </c>
      <c r="AO968" s="262">
        <v>0</v>
      </c>
      <c r="AP968" s="247"/>
      <c r="AQ968" s="263">
        <v>0</v>
      </c>
      <c r="AR968" s="264">
        <v>0</v>
      </c>
      <c r="AS968" s="264">
        <v>0</v>
      </c>
      <c r="AT968" s="264">
        <v>0</v>
      </c>
      <c r="AU968" s="264">
        <v>0</v>
      </c>
      <c r="AV968" s="264">
        <v>0</v>
      </c>
      <c r="AW968" s="264">
        <v>0</v>
      </c>
      <c r="AX968" s="264">
        <v>0</v>
      </c>
      <c r="AY968" s="264">
        <v>0</v>
      </c>
      <c r="AZ968" s="264">
        <v>0</v>
      </c>
      <c r="BA968" s="264">
        <v>0</v>
      </c>
      <c r="BB968" s="265">
        <v>0</v>
      </c>
    </row>
    <row r="969" spans="2:54" s="213" customFormat="1" ht="12.75" x14ac:dyDescent="0.2">
      <c r="B969" s="266" t="s">
        <v>718</v>
      </c>
      <c r="C969" s="267"/>
      <c r="D969" s="268"/>
      <c r="E969" s="269" t="s">
        <v>2464</v>
      </c>
      <c r="F969" s="267"/>
      <c r="G969" s="267"/>
      <c r="H969" s="255" t="s">
        <v>2465</v>
      </c>
      <c r="I969" s="256">
        <v>31048</v>
      </c>
      <c r="J969" s="257">
        <v>10</v>
      </c>
      <c r="K969" s="258">
        <v>0</v>
      </c>
      <c r="L969" s="259">
        <v>0</v>
      </c>
      <c r="M969" s="259">
        <v>0</v>
      </c>
      <c r="N969" s="259">
        <v>0</v>
      </c>
      <c r="O969" s="259">
        <v>0</v>
      </c>
      <c r="P969" s="259">
        <v>0</v>
      </c>
      <c r="Q969" s="259">
        <v>0</v>
      </c>
      <c r="R969" s="259">
        <v>0</v>
      </c>
      <c r="S969" s="259">
        <v>0</v>
      </c>
      <c r="T969" s="260">
        <v>0</v>
      </c>
      <c r="U969" s="261">
        <v>0</v>
      </c>
      <c r="V969" s="259">
        <v>0</v>
      </c>
      <c r="W969" s="259">
        <v>0</v>
      </c>
      <c r="X969" s="259">
        <v>0</v>
      </c>
      <c r="Y969" s="259">
        <v>0</v>
      </c>
      <c r="Z969" s="259">
        <v>0</v>
      </c>
      <c r="AA969" s="259">
        <v>0</v>
      </c>
      <c r="AB969" s="259">
        <v>0</v>
      </c>
      <c r="AC969" s="259">
        <v>0</v>
      </c>
      <c r="AD969" s="259">
        <v>0</v>
      </c>
      <c r="AE969" s="262">
        <v>0</v>
      </c>
      <c r="AF969" s="258">
        <v>0</v>
      </c>
      <c r="AG969" s="259">
        <v>0</v>
      </c>
      <c r="AH969" s="259">
        <v>0</v>
      </c>
      <c r="AI969" s="259">
        <v>0</v>
      </c>
      <c r="AJ969" s="259">
        <v>0</v>
      </c>
      <c r="AK969" s="259">
        <v>0</v>
      </c>
      <c r="AL969" s="259">
        <v>0</v>
      </c>
      <c r="AM969" s="259">
        <v>0</v>
      </c>
      <c r="AN969" s="259">
        <v>0</v>
      </c>
      <c r="AO969" s="262">
        <v>0</v>
      </c>
      <c r="AP969" s="247"/>
      <c r="AQ969" s="263">
        <v>0</v>
      </c>
      <c r="AR969" s="264">
        <v>0</v>
      </c>
      <c r="AS969" s="264">
        <v>0</v>
      </c>
      <c r="AT969" s="264">
        <v>0</v>
      </c>
      <c r="AU969" s="264">
        <v>0</v>
      </c>
      <c r="AV969" s="264">
        <v>0</v>
      </c>
      <c r="AW969" s="264">
        <v>0</v>
      </c>
      <c r="AX969" s="264">
        <v>0</v>
      </c>
      <c r="AY969" s="264">
        <v>0</v>
      </c>
      <c r="AZ969" s="264">
        <v>0</v>
      </c>
      <c r="BA969" s="264">
        <v>0</v>
      </c>
      <c r="BB969" s="265">
        <v>0</v>
      </c>
    </row>
    <row r="970" spans="2:54" s="213" customFormat="1" ht="12.75" x14ac:dyDescent="0.2">
      <c r="B970" s="266" t="s">
        <v>743</v>
      </c>
      <c r="C970" s="267"/>
      <c r="D970" s="268"/>
      <c r="E970" s="269" t="s">
        <v>2466</v>
      </c>
      <c r="F970" s="267"/>
      <c r="G970" s="267"/>
      <c r="H970" s="255" t="s">
        <v>2467</v>
      </c>
      <c r="I970" s="256">
        <v>33604</v>
      </c>
      <c r="J970" s="257">
        <v>45</v>
      </c>
      <c r="K970" s="258">
        <v>0</v>
      </c>
      <c r="L970" s="259">
        <v>0</v>
      </c>
      <c r="M970" s="259">
        <v>0</v>
      </c>
      <c r="N970" s="259">
        <v>0</v>
      </c>
      <c r="O970" s="259">
        <v>0</v>
      </c>
      <c r="P970" s="259">
        <v>0</v>
      </c>
      <c r="Q970" s="259">
        <v>0</v>
      </c>
      <c r="R970" s="259">
        <v>0</v>
      </c>
      <c r="S970" s="259">
        <v>0</v>
      </c>
      <c r="T970" s="260">
        <v>0</v>
      </c>
      <c r="U970" s="261">
        <v>0</v>
      </c>
      <c r="V970" s="259">
        <v>0</v>
      </c>
      <c r="W970" s="259">
        <v>0</v>
      </c>
      <c r="X970" s="259">
        <v>0</v>
      </c>
      <c r="Y970" s="259">
        <v>0</v>
      </c>
      <c r="Z970" s="259">
        <v>0</v>
      </c>
      <c r="AA970" s="259">
        <v>0</v>
      </c>
      <c r="AB970" s="259">
        <v>0</v>
      </c>
      <c r="AC970" s="259">
        <v>0</v>
      </c>
      <c r="AD970" s="259">
        <v>0</v>
      </c>
      <c r="AE970" s="262">
        <v>0</v>
      </c>
      <c r="AF970" s="258">
        <v>0</v>
      </c>
      <c r="AG970" s="259">
        <v>0</v>
      </c>
      <c r="AH970" s="259">
        <v>0</v>
      </c>
      <c r="AI970" s="259">
        <v>0</v>
      </c>
      <c r="AJ970" s="259">
        <v>0</v>
      </c>
      <c r="AK970" s="259">
        <v>0</v>
      </c>
      <c r="AL970" s="259">
        <v>0</v>
      </c>
      <c r="AM970" s="259">
        <v>0</v>
      </c>
      <c r="AN970" s="259">
        <v>0</v>
      </c>
      <c r="AO970" s="262">
        <v>0</v>
      </c>
      <c r="AP970" s="247"/>
      <c r="AQ970" s="263">
        <v>0</v>
      </c>
      <c r="AR970" s="264">
        <v>0</v>
      </c>
      <c r="AS970" s="264">
        <v>0</v>
      </c>
      <c r="AT970" s="264">
        <v>0</v>
      </c>
      <c r="AU970" s="264">
        <v>0</v>
      </c>
      <c r="AV970" s="264">
        <v>0</v>
      </c>
      <c r="AW970" s="264">
        <v>0</v>
      </c>
      <c r="AX970" s="264">
        <v>0</v>
      </c>
      <c r="AY970" s="264">
        <v>0</v>
      </c>
      <c r="AZ970" s="264">
        <v>0</v>
      </c>
      <c r="BA970" s="264">
        <v>0</v>
      </c>
      <c r="BB970" s="265">
        <v>0</v>
      </c>
    </row>
    <row r="971" spans="2:54" s="213" customFormat="1" ht="12.75" x14ac:dyDescent="0.2">
      <c r="B971" s="266" t="s">
        <v>772</v>
      </c>
      <c r="C971" s="267"/>
      <c r="D971" s="268"/>
      <c r="E971" s="269" t="s">
        <v>2468</v>
      </c>
      <c r="F971" s="267"/>
      <c r="G971" s="267"/>
      <c r="H971" s="255" t="s">
        <v>2469</v>
      </c>
      <c r="I971" s="256">
        <v>33604</v>
      </c>
      <c r="J971" s="257">
        <v>30</v>
      </c>
      <c r="K971" s="258">
        <v>0</v>
      </c>
      <c r="L971" s="259">
        <v>0</v>
      </c>
      <c r="M971" s="259">
        <v>0</v>
      </c>
      <c r="N971" s="259">
        <v>0</v>
      </c>
      <c r="O971" s="259">
        <v>0</v>
      </c>
      <c r="P971" s="259">
        <v>0</v>
      </c>
      <c r="Q971" s="259">
        <v>0</v>
      </c>
      <c r="R971" s="259">
        <v>0</v>
      </c>
      <c r="S971" s="259">
        <v>0</v>
      </c>
      <c r="T971" s="260">
        <v>0</v>
      </c>
      <c r="U971" s="261">
        <v>0</v>
      </c>
      <c r="V971" s="259">
        <v>0</v>
      </c>
      <c r="W971" s="259">
        <v>0</v>
      </c>
      <c r="X971" s="259">
        <v>0</v>
      </c>
      <c r="Y971" s="259">
        <v>0</v>
      </c>
      <c r="Z971" s="259">
        <v>0</v>
      </c>
      <c r="AA971" s="259">
        <v>0</v>
      </c>
      <c r="AB971" s="259">
        <v>0</v>
      </c>
      <c r="AC971" s="259">
        <v>0</v>
      </c>
      <c r="AD971" s="259">
        <v>0</v>
      </c>
      <c r="AE971" s="262">
        <v>0</v>
      </c>
      <c r="AF971" s="258">
        <v>0</v>
      </c>
      <c r="AG971" s="259">
        <v>0</v>
      </c>
      <c r="AH971" s="259">
        <v>0</v>
      </c>
      <c r="AI971" s="259">
        <v>0</v>
      </c>
      <c r="AJ971" s="259">
        <v>0</v>
      </c>
      <c r="AK971" s="259">
        <v>0</v>
      </c>
      <c r="AL971" s="259">
        <v>0</v>
      </c>
      <c r="AM971" s="259">
        <v>0</v>
      </c>
      <c r="AN971" s="259">
        <v>0</v>
      </c>
      <c r="AO971" s="262">
        <v>0</v>
      </c>
      <c r="AP971" s="247"/>
      <c r="AQ971" s="263">
        <v>0</v>
      </c>
      <c r="AR971" s="264">
        <v>0</v>
      </c>
      <c r="AS971" s="264">
        <v>0</v>
      </c>
      <c r="AT971" s="264">
        <v>0</v>
      </c>
      <c r="AU971" s="264">
        <v>0</v>
      </c>
      <c r="AV971" s="264">
        <v>0</v>
      </c>
      <c r="AW971" s="264">
        <v>0</v>
      </c>
      <c r="AX971" s="264">
        <v>0</v>
      </c>
      <c r="AY971" s="264">
        <v>0</v>
      </c>
      <c r="AZ971" s="264">
        <v>0</v>
      </c>
      <c r="BA971" s="264">
        <v>0</v>
      </c>
      <c r="BB971" s="265">
        <v>0</v>
      </c>
    </row>
    <row r="972" spans="2:54" s="213" customFormat="1" ht="12.75" x14ac:dyDescent="0.2">
      <c r="B972" s="266" t="s">
        <v>772</v>
      </c>
      <c r="C972" s="267"/>
      <c r="D972" s="268"/>
      <c r="E972" s="269" t="s">
        <v>2470</v>
      </c>
      <c r="F972" s="267"/>
      <c r="G972" s="267"/>
      <c r="H972" s="255" t="s">
        <v>2471</v>
      </c>
      <c r="I972" s="256">
        <v>27395</v>
      </c>
      <c r="J972" s="257">
        <v>30</v>
      </c>
      <c r="K972" s="258">
        <v>0</v>
      </c>
      <c r="L972" s="259">
        <v>0</v>
      </c>
      <c r="M972" s="259">
        <v>0</v>
      </c>
      <c r="N972" s="259">
        <v>0</v>
      </c>
      <c r="O972" s="259">
        <v>0</v>
      </c>
      <c r="P972" s="259">
        <v>0</v>
      </c>
      <c r="Q972" s="259">
        <v>0</v>
      </c>
      <c r="R972" s="259">
        <v>0</v>
      </c>
      <c r="S972" s="259">
        <v>0</v>
      </c>
      <c r="T972" s="260">
        <v>0</v>
      </c>
      <c r="U972" s="261">
        <v>0</v>
      </c>
      <c r="V972" s="259">
        <v>0</v>
      </c>
      <c r="W972" s="259">
        <v>0</v>
      </c>
      <c r="X972" s="259">
        <v>0</v>
      </c>
      <c r="Y972" s="259">
        <v>0</v>
      </c>
      <c r="Z972" s="259">
        <v>0</v>
      </c>
      <c r="AA972" s="259">
        <v>0</v>
      </c>
      <c r="AB972" s="259">
        <v>0</v>
      </c>
      <c r="AC972" s="259">
        <v>0</v>
      </c>
      <c r="AD972" s="259">
        <v>0</v>
      </c>
      <c r="AE972" s="262">
        <v>0</v>
      </c>
      <c r="AF972" s="258">
        <v>0</v>
      </c>
      <c r="AG972" s="259">
        <v>0</v>
      </c>
      <c r="AH972" s="259">
        <v>0</v>
      </c>
      <c r="AI972" s="259">
        <v>0</v>
      </c>
      <c r="AJ972" s="259">
        <v>0</v>
      </c>
      <c r="AK972" s="259">
        <v>0</v>
      </c>
      <c r="AL972" s="259">
        <v>0</v>
      </c>
      <c r="AM972" s="259">
        <v>0</v>
      </c>
      <c r="AN972" s="259">
        <v>0</v>
      </c>
      <c r="AO972" s="262">
        <v>0</v>
      </c>
      <c r="AP972" s="247"/>
      <c r="AQ972" s="263">
        <v>0</v>
      </c>
      <c r="AR972" s="264">
        <v>0</v>
      </c>
      <c r="AS972" s="264">
        <v>0</v>
      </c>
      <c r="AT972" s="264">
        <v>0</v>
      </c>
      <c r="AU972" s="264">
        <v>0</v>
      </c>
      <c r="AV972" s="264">
        <v>0</v>
      </c>
      <c r="AW972" s="264">
        <v>0</v>
      </c>
      <c r="AX972" s="264">
        <v>0</v>
      </c>
      <c r="AY972" s="264">
        <v>0</v>
      </c>
      <c r="AZ972" s="264">
        <v>0</v>
      </c>
      <c r="BA972" s="264">
        <v>0</v>
      </c>
      <c r="BB972" s="265">
        <v>0</v>
      </c>
    </row>
    <row r="973" spans="2:54" s="213" customFormat="1" ht="12.75" x14ac:dyDescent="0.2">
      <c r="B973" s="266" t="s">
        <v>772</v>
      </c>
      <c r="C973" s="267"/>
      <c r="D973" s="268"/>
      <c r="E973" s="269" t="s">
        <v>2472</v>
      </c>
      <c r="F973" s="267"/>
      <c r="G973" s="267"/>
      <c r="H973" s="255" t="s">
        <v>2473</v>
      </c>
      <c r="I973" s="256">
        <v>33604</v>
      </c>
      <c r="J973" s="257">
        <v>30</v>
      </c>
      <c r="K973" s="258">
        <v>0</v>
      </c>
      <c r="L973" s="259">
        <v>0</v>
      </c>
      <c r="M973" s="259">
        <v>0</v>
      </c>
      <c r="N973" s="259">
        <v>0</v>
      </c>
      <c r="O973" s="259">
        <v>0</v>
      </c>
      <c r="P973" s="259">
        <v>0</v>
      </c>
      <c r="Q973" s="259">
        <v>0</v>
      </c>
      <c r="R973" s="259">
        <v>0</v>
      </c>
      <c r="S973" s="259">
        <v>0</v>
      </c>
      <c r="T973" s="260">
        <v>0</v>
      </c>
      <c r="U973" s="261">
        <v>0</v>
      </c>
      <c r="V973" s="259">
        <v>0</v>
      </c>
      <c r="W973" s="259">
        <v>0</v>
      </c>
      <c r="X973" s="259">
        <v>0</v>
      </c>
      <c r="Y973" s="259">
        <v>0</v>
      </c>
      <c r="Z973" s="259">
        <v>0</v>
      </c>
      <c r="AA973" s="259">
        <v>0</v>
      </c>
      <c r="AB973" s="259">
        <v>0</v>
      </c>
      <c r="AC973" s="259">
        <v>0</v>
      </c>
      <c r="AD973" s="259">
        <v>0</v>
      </c>
      <c r="AE973" s="262">
        <v>0</v>
      </c>
      <c r="AF973" s="258">
        <v>0</v>
      </c>
      <c r="AG973" s="259">
        <v>0</v>
      </c>
      <c r="AH973" s="259">
        <v>0</v>
      </c>
      <c r="AI973" s="259">
        <v>0</v>
      </c>
      <c r="AJ973" s="259">
        <v>0</v>
      </c>
      <c r="AK973" s="259">
        <v>0</v>
      </c>
      <c r="AL973" s="259">
        <v>0</v>
      </c>
      <c r="AM973" s="259">
        <v>0</v>
      </c>
      <c r="AN973" s="259">
        <v>0</v>
      </c>
      <c r="AO973" s="262">
        <v>0</v>
      </c>
      <c r="AP973" s="247"/>
      <c r="AQ973" s="263">
        <v>0</v>
      </c>
      <c r="AR973" s="264">
        <v>0</v>
      </c>
      <c r="AS973" s="264">
        <v>0</v>
      </c>
      <c r="AT973" s="264">
        <v>0</v>
      </c>
      <c r="AU973" s="264">
        <v>0</v>
      </c>
      <c r="AV973" s="264">
        <v>0</v>
      </c>
      <c r="AW973" s="264">
        <v>0</v>
      </c>
      <c r="AX973" s="264">
        <v>0</v>
      </c>
      <c r="AY973" s="264">
        <v>0</v>
      </c>
      <c r="AZ973" s="264">
        <v>0</v>
      </c>
      <c r="BA973" s="264">
        <v>0</v>
      </c>
      <c r="BB973" s="265">
        <v>0</v>
      </c>
    </row>
    <row r="974" spans="2:54" s="213" customFormat="1" ht="12.75" x14ac:dyDescent="0.2">
      <c r="B974" s="266" t="s">
        <v>718</v>
      </c>
      <c r="C974" s="267"/>
      <c r="D974" s="268"/>
      <c r="E974" s="269" t="s">
        <v>2474</v>
      </c>
      <c r="F974" s="267"/>
      <c r="G974" s="267"/>
      <c r="H974" s="255" t="s">
        <v>2475</v>
      </c>
      <c r="I974" s="256">
        <v>33604</v>
      </c>
      <c r="J974" s="257">
        <v>10</v>
      </c>
      <c r="K974" s="258">
        <v>0</v>
      </c>
      <c r="L974" s="259">
        <v>0</v>
      </c>
      <c r="M974" s="259">
        <v>0</v>
      </c>
      <c r="N974" s="259">
        <v>0</v>
      </c>
      <c r="O974" s="259">
        <v>0</v>
      </c>
      <c r="P974" s="259">
        <v>0</v>
      </c>
      <c r="Q974" s="259">
        <v>0</v>
      </c>
      <c r="R974" s="259">
        <v>0</v>
      </c>
      <c r="S974" s="259">
        <v>0</v>
      </c>
      <c r="T974" s="260">
        <v>0</v>
      </c>
      <c r="U974" s="261">
        <v>0</v>
      </c>
      <c r="V974" s="259">
        <v>0</v>
      </c>
      <c r="W974" s="259">
        <v>0</v>
      </c>
      <c r="X974" s="259">
        <v>0</v>
      </c>
      <c r="Y974" s="259">
        <v>0</v>
      </c>
      <c r="Z974" s="259">
        <v>0</v>
      </c>
      <c r="AA974" s="259">
        <v>0</v>
      </c>
      <c r="AB974" s="259">
        <v>0</v>
      </c>
      <c r="AC974" s="259">
        <v>0</v>
      </c>
      <c r="AD974" s="259">
        <v>0</v>
      </c>
      <c r="AE974" s="262">
        <v>0</v>
      </c>
      <c r="AF974" s="258">
        <v>0</v>
      </c>
      <c r="AG974" s="259">
        <v>0</v>
      </c>
      <c r="AH974" s="259">
        <v>0</v>
      </c>
      <c r="AI974" s="259">
        <v>0</v>
      </c>
      <c r="AJ974" s="259">
        <v>0</v>
      </c>
      <c r="AK974" s="259">
        <v>0</v>
      </c>
      <c r="AL974" s="259">
        <v>0</v>
      </c>
      <c r="AM974" s="259">
        <v>0</v>
      </c>
      <c r="AN974" s="259">
        <v>0</v>
      </c>
      <c r="AO974" s="262">
        <v>0</v>
      </c>
      <c r="AP974" s="247"/>
      <c r="AQ974" s="263">
        <v>0</v>
      </c>
      <c r="AR974" s="264">
        <v>0</v>
      </c>
      <c r="AS974" s="264">
        <v>0</v>
      </c>
      <c r="AT974" s="264">
        <v>0</v>
      </c>
      <c r="AU974" s="264">
        <v>0</v>
      </c>
      <c r="AV974" s="264">
        <v>0</v>
      </c>
      <c r="AW974" s="264">
        <v>0</v>
      </c>
      <c r="AX974" s="264">
        <v>0</v>
      </c>
      <c r="AY974" s="264">
        <v>0</v>
      </c>
      <c r="AZ974" s="264">
        <v>0</v>
      </c>
      <c r="BA974" s="264">
        <v>0</v>
      </c>
      <c r="BB974" s="265">
        <v>0</v>
      </c>
    </row>
    <row r="975" spans="2:54" s="213" customFormat="1" ht="12.75" x14ac:dyDescent="0.2">
      <c r="B975" s="266" t="s">
        <v>817</v>
      </c>
      <c r="C975" s="267"/>
      <c r="D975" s="268"/>
      <c r="E975" s="269" t="s">
        <v>2476</v>
      </c>
      <c r="F975" s="267"/>
      <c r="G975" s="267"/>
      <c r="H975" s="255" t="s">
        <v>2477</v>
      </c>
      <c r="I975" s="256">
        <v>33604</v>
      </c>
      <c r="J975" s="257">
        <v>7</v>
      </c>
      <c r="K975" s="258">
        <v>0</v>
      </c>
      <c r="L975" s="259">
        <v>0</v>
      </c>
      <c r="M975" s="259">
        <v>0</v>
      </c>
      <c r="N975" s="259">
        <v>0</v>
      </c>
      <c r="O975" s="259">
        <v>0</v>
      </c>
      <c r="P975" s="259">
        <v>0</v>
      </c>
      <c r="Q975" s="259">
        <v>0</v>
      </c>
      <c r="R975" s="259">
        <v>0</v>
      </c>
      <c r="S975" s="259">
        <v>0</v>
      </c>
      <c r="T975" s="260">
        <v>0</v>
      </c>
      <c r="U975" s="261">
        <v>0</v>
      </c>
      <c r="V975" s="259">
        <v>0</v>
      </c>
      <c r="W975" s="259">
        <v>0</v>
      </c>
      <c r="X975" s="259">
        <v>0</v>
      </c>
      <c r="Y975" s="259">
        <v>0</v>
      </c>
      <c r="Z975" s="259">
        <v>0</v>
      </c>
      <c r="AA975" s="259">
        <v>0</v>
      </c>
      <c r="AB975" s="259">
        <v>0</v>
      </c>
      <c r="AC975" s="259">
        <v>0</v>
      </c>
      <c r="AD975" s="259">
        <v>0</v>
      </c>
      <c r="AE975" s="262">
        <v>0</v>
      </c>
      <c r="AF975" s="258">
        <v>0</v>
      </c>
      <c r="AG975" s="259">
        <v>0</v>
      </c>
      <c r="AH975" s="259">
        <v>0</v>
      </c>
      <c r="AI975" s="259">
        <v>0</v>
      </c>
      <c r="AJ975" s="259">
        <v>0</v>
      </c>
      <c r="AK975" s="259">
        <v>0</v>
      </c>
      <c r="AL975" s="259">
        <v>0</v>
      </c>
      <c r="AM975" s="259">
        <v>0</v>
      </c>
      <c r="AN975" s="259">
        <v>0</v>
      </c>
      <c r="AO975" s="262">
        <v>0</v>
      </c>
      <c r="AP975" s="247"/>
      <c r="AQ975" s="263">
        <v>0</v>
      </c>
      <c r="AR975" s="264">
        <v>0</v>
      </c>
      <c r="AS975" s="264">
        <v>0</v>
      </c>
      <c r="AT975" s="264">
        <v>0</v>
      </c>
      <c r="AU975" s="264">
        <v>0</v>
      </c>
      <c r="AV975" s="264">
        <v>0</v>
      </c>
      <c r="AW975" s="264">
        <v>0</v>
      </c>
      <c r="AX975" s="264">
        <v>0</v>
      </c>
      <c r="AY975" s="264">
        <v>0</v>
      </c>
      <c r="AZ975" s="264">
        <v>0</v>
      </c>
      <c r="BA975" s="264">
        <v>0</v>
      </c>
      <c r="BB975" s="265">
        <v>0</v>
      </c>
    </row>
    <row r="976" spans="2:54" s="213" customFormat="1" ht="12.75" x14ac:dyDescent="0.2">
      <c r="B976" s="266" t="s">
        <v>817</v>
      </c>
      <c r="C976" s="267"/>
      <c r="D976" s="268"/>
      <c r="E976" s="269" t="s">
        <v>2478</v>
      </c>
      <c r="F976" s="267"/>
      <c r="G976" s="267"/>
      <c r="H976" s="255" t="s">
        <v>2479</v>
      </c>
      <c r="I976" s="256">
        <v>33604</v>
      </c>
      <c r="J976" s="257">
        <v>7</v>
      </c>
      <c r="K976" s="258">
        <v>0</v>
      </c>
      <c r="L976" s="259">
        <v>0</v>
      </c>
      <c r="M976" s="259">
        <v>0</v>
      </c>
      <c r="N976" s="259">
        <v>0</v>
      </c>
      <c r="O976" s="259">
        <v>0</v>
      </c>
      <c r="P976" s="259">
        <v>0</v>
      </c>
      <c r="Q976" s="259">
        <v>0</v>
      </c>
      <c r="R976" s="259">
        <v>0</v>
      </c>
      <c r="S976" s="259">
        <v>0</v>
      </c>
      <c r="T976" s="260">
        <v>0</v>
      </c>
      <c r="U976" s="261">
        <v>0</v>
      </c>
      <c r="V976" s="259">
        <v>0</v>
      </c>
      <c r="W976" s="259">
        <v>0</v>
      </c>
      <c r="X976" s="259">
        <v>0</v>
      </c>
      <c r="Y976" s="259">
        <v>0</v>
      </c>
      <c r="Z976" s="259">
        <v>0</v>
      </c>
      <c r="AA976" s="259">
        <v>0</v>
      </c>
      <c r="AB976" s="259">
        <v>0</v>
      </c>
      <c r="AC976" s="259">
        <v>0</v>
      </c>
      <c r="AD976" s="259">
        <v>0</v>
      </c>
      <c r="AE976" s="262">
        <v>0</v>
      </c>
      <c r="AF976" s="258">
        <v>0</v>
      </c>
      <c r="AG976" s="259">
        <v>0</v>
      </c>
      <c r="AH976" s="259">
        <v>0</v>
      </c>
      <c r="AI976" s="259">
        <v>0</v>
      </c>
      <c r="AJ976" s="259">
        <v>0</v>
      </c>
      <c r="AK976" s="259">
        <v>0</v>
      </c>
      <c r="AL976" s="259">
        <v>0</v>
      </c>
      <c r="AM976" s="259">
        <v>0</v>
      </c>
      <c r="AN976" s="259">
        <v>0</v>
      </c>
      <c r="AO976" s="262">
        <v>0</v>
      </c>
      <c r="AP976" s="247"/>
      <c r="AQ976" s="263">
        <v>0</v>
      </c>
      <c r="AR976" s="264">
        <v>0</v>
      </c>
      <c r="AS976" s="264">
        <v>0</v>
      </c>
      <c r="AT976" s="264">
        <v>0</v>
      </c>
      <c r="AU976" s="264">
        <v>0</v>
      </c>
      <c r="AV976" s="264">
        <v>0</v>
      </c>
      <c r="AW976" s="264">
        <v>0</v>
      </c>
      <c r="AX976" s="264">
        <v>0</v>
      </c>
      <c r="AY976" s="264">
        <v>0</v>
      </c>
      <c r="AZ976" s="264">
        <v>0</v>
      </c>
      <c r="BA976" s="264">
        <v>0</v>
      </c>
      <c r="BB976" s="265">
        <v>0</v>
      </c>
    </row>
    <row r="977" spans="2:54" s="213" customFormat="1" ht="12.75" x14ac:dyDescent="0.2">
      <c r="B977" s="266" t="s">
        <v>817</v>
      </c>
      <c r="C977" s="267"/>
      <c r="D977" s="268"/>
      <c r="E977" s="269" t="s">
        <v>2480</v>
      </c>
      <c r="F977" s="267"/>
      <c r="G977" s="267"/>
      <c r="H977" s="255" t="s">
        <v>2481</v>
      </c>
      <c r="I977" s="256">
        <v>33604</v>
      </c>
      <c r="J977" s="257">
        <v>7</v>
      </c>
      <c r="K977" s="258">
        <v>0</v>
      </c>
      <c r="L977" s="259">
        <v>0</v>
      </c>
      <c r="M977" s="259">
        <v>0</v>
      </c>
      <c r="N977" s="259">
        <v>0</v>
      </c>
      <c r="O977" s="259">
        <v>0</v>
      </c>
      <c r="P977" s="259">
        <v>0</v>
      </c>
      <c r="Q977" s="259">
        <v>0</v>
      </c>
      <c r="R977" s="259">
        <v>0</v>
      </c>
      <c r="S977" s="259">
        <v>0</v>
      </c>
      <c r="T977" s="260">
        <v>0</v>
      </c>
      <c r="U977" s="261">
        <v>0</v>
      </c>
      <c r="V977" s="259">
        <v>0</v>
      </c>
      <c r="W977" s="259">
        <v>0</v>
      </c>
      <c r="X977" s="259">
        <v>0</v>
      </c>
      <c r="Y977" s="259">
        <v>0</v>
      </c>
      <c r="Z977" s="259">
        <v>0</v>
      </c>
      <c r="AA977" s="259">
        <v>0</v>
      </c>
      <c r="AB977" s="259">
        <v>0</v>
      </c>
      <c r="AC977" s="259">
        <v>0</v>
      </c>
      <c r="AD977" s="259">
        <v>0</v>
      </c>
      <c r="AE977" s="262">
        <v>0</v>
      </c>
      <c r="AF977" s="258">
        <v>0</v>
      </c>
      <c r="AG977" s="259">
        <v>0</v>
      </c>
      <c r="AH977" s="259">
        <v>0</v>
      </c>
      <c r="AI977" s="259">
        <v>0</v>
      </c>
      <c r="AJ977" s="259">
        <v>0</v>
      </c>
      <c r="AK977" s="259">
        <v>0</v>
      </c>
      <c r="AL977" s="259">
        <v>0</v>
      </c>
      <c r="AM977" s="259">
        <v>0</v>
      </c>
      <c r="AN977" s="259">
        <v>0</v>
      </c>
      <c r="AO977" s="262">
        <v>0</v>
      </c>
      <c r="AP977" s="247"/>
      <c r="AQ977" s="263">
        <v>0</v>
      </c>
      <c r="AR977" s="264">
        <v>0</v>
      </c>
      <c r="AS977" s="264">
        <v>0</v>
      </c>
      <c r="AT977" s="264">
        <v>0</v>
      </c>
      <c r="AU977" s="264">
        <v>0</v>
      </c>
      <c r="AV977" s="264">
        <v>0</v>
      </c>
      <c r="AW977" s="264">
        <v>0</v>
      </c>
      <c r="AX977" s="264">
        <v>0</v>
      </c>
      <c r="AY977" s="264">
        <v>0</v>
      </c>
      <c r="AZ977" s="264">
        <v>0</v>
      </c>
      <c r="BA977" s="264">
        <v>0</v>
      </c>
      <c r="BB977" s="265">
        <v>0</v>
      </c>
    </row>
    <row r="978" spans="2:54" s="213" customFormat="1" ht="12.75" x14ac:dyDescent="0.2">
      <c r="B978" s="266" t="s">
        <v>655</v>
      </c>
      <c r="C978" s="267"/>
      <c r="D978" s="268"/>
      <c r="E978" s="269" t="s">
        <v>2482</v>
      </c>
      <c r="F978" s="267"/>
      <c r="G978" s="267"/>
      <c r="H978" s="255" t="s">
        <v>2483</v>
      </c>
      <c r="I978" s="256">
        <v>34700</v>
      </c>
      <c r="J978" s="257">
        <v>50</v>
      </c>
      <c r="K978" s="258">
        <v>0</v>
      </c>
      <c r="L978" s="259">
        <v>0</v>
      </c>
      <c r="M978" s="259">
        <v>0</v>
      </c>
      <c r="N978" s="259">
        <v>0</v>
      </c>
      <c r="O978" s="259">
        <v>0</v>
      </c>
      <c r="P978" s="259">
        <v>0</v>
      </c>
      <c r="Q978" s="259">
        <v>0</v>
      </c>
      <c r="R978" s="259">
        <v>0</v>
      </c>
      <c r="S978" s="259">
        <v>0</v>
      </c>
      <c r="T978" s="260">
        <v>0</v>
      </c>
      <c r="U978" s="261">
        <v>0</v>
      </c>
      <c r="V978" s="259">
        <v>0</v>
      </c>
      <c r="W978" s="259">
        <v>0</v>
      </c>
      <c r="X978" s="259">
        <v>0</v>
      </c>
      <c r="Y978" s="259">
        <v>0</v>
      </c>
      <c r="Z978" s="259">
        <v>0</v>
      </c>
      <c r="AA978" s="259">
        <v>0</v>
      </c>
      <c r="AB978" s="259">
        <v>0</v>
      </c>
      <c r="AC978" s="259">
        <v>0</v>
      </c>
      <c r="AD978" s="259">
        <v>0</v>
      </c>
      <c r="AE978" s="262">
        <v>0</v>
      </c>
      <c r="AF978" s="258">
        <v>0</v>
      </c>
      <c r="AG978" s="259">
        <v>0</v>
      </c>
      <c r="AH978" s="259">
        <v>0</v>
      </c>
      <c r="AI978" s="259">
        <v>0</v>
      </c>
      <c r="AJ978" s="259">
        <v>0</v>
      </c>
      <c r="AK978" s="259">
        <v>0</v>
      </c>
      <c r="AL978" s="259">
        <v>0</v>
      </c>
      <c r="AM978" s="259">
        <v>0</v>
      </c>
      <c r="AN978" s="259">
        <v>0</v>
      </c>
      <c r="AO978" s="262">
        <v>0</v>
      </c>
      <c r="AP978" s="247"/>
      <c r="AQ978" s="263">
        <v>0</v>
      </c>
      <c r="AR978" s="264">
        <v>0</v>
      </c>
      <c r="AS978" s="264">
        <v>0</v>
      </c>
      <c r="AT978" s="264">
        <v>0</v>
      </c>
      <c r="AU978" s="264">
        <v>0</v>
      </c>
      <c r="AV978" s="264">
        <v>0</v>
      </c>
      <c r="AW978" s="264">
        <v>0</v>
      </c>
      <c r="AX978" s="264">
        <v>0</v>
      </c>
      <c r="AY978" s="264">
        <v>0</v>
      </c>
      <c r="AZ978" s="264">
        <v>0</v>
      </c>
      <c r="BA978" s="264">
        <v>0</v>
      </c>
      <c r="BB978" s="265">
        <v>0</v>
      </c>
    </row>
    <row r="979" spans="2:54" s="213" customFormat="1" ht="12.75" x14ac:dyDescent="0.2">
      <c r="B979" s="266" t="s">
        <v>655</v>
      </c>
      <c r="C979" s="267"/>
      <c r="D979" s="268"/>
      <c r="E979" s="269" t="s">
        <v>2484</v>
      </c>
      <c r="F979" s="267"/>
      <c r="G979" s="267"/>
      <c r="H979" s="255" t="s">
        <v>2485</v>
      </c>
      <c r="I979" s="256">
        <v>34700</v>
      </c>
      <c r="J979" s="257">
        <v>50</v>
      </c>
      <c r="K979" s="258">
        <v>0</v>
      </c>
      <c r="L979" s="259">
        <v>0</v>
      </c>
      <c r="M979" s="259">
        <v>0</v>
      </c>
      <c r="N979" s="259">
        <v>0</v>
      </c>
      <c r="O979" s="259">
        <v>0</v>
      </c>
      <c r="P979" s="259">
        <v>0</v>
      </c>
      <c r="Q979" s="259">
        <v>0</v>
      </c>
      <c r="R979" s="259">
        <v>0</v>
      </c>
      <c r="S979" s="259">
        <v>0</v>
      </c>
      <c r="T979" s="260">
        <v>0</v>
      </c>
      <c r="U979" s="261">
        <v>0</v>
      </c>
      <c r="V979" s="259">
        <v>0</v>
      </c>
      <c r="W979" s="259">
        <v>0</v>
      </c>
      <c r="X979" s="259">
        <v>0</v>
      </c>
      <c r="Y979" s="259">
        <v>0</v>
      </c>
      <c r="Z979" s="259">
        <v>0</v>
      </c>
      <c r="AA979" s="259">
        <v>0</v>
      </c>
      <c r="AB979" s="259">
        <v>0</v>
      </c>
      <c r="AC979" s="259">
        <v>0</v>
      </c>
      <c r="AD979" s="259">
        <v>0</v>
      </c>
      <c r="AE979" s="262">
        <v>0</v>
      </c>
      <c r="AF979" s="258">
        <v>0</v>
      </c>
      <c r="AG979" s="259">
        <v>0</v>
      </c>
      <c r="AH979" s="259">
        <v>0</v>
      </c>
      <c r="AI979" s="259">
        <v>0</v>
      </c>
      <c r="AJ979" s="259">
        <v>0</v>
      </c>
      <c r="AK979" s="259">
        <v>0</v>
      </c>
      <c r="AL979" s="259">
        <v>0</v>
      </c>
      <c r="AM979" s="259">
        <v>0</v>
      </c>
      <c r="AN979" s="259">
        <v>0</v>
      </c>
      <c r="AO979" s="262">
        <v>0</v>
      </c>
      <c r="AP979" s="247"/>
      <c r="AQ979" s="263">
        <v>0</v>
      </c>
      <c r="AR979" s="264">
        <v>0</v>
      </c>
      <c r="AS979" s="264">
        <v>0</v>
      </c>
      <c r="AT979" s="264">
        <v>0</v>
      </c>
      <c r="AU979" s="264">
        <v>0</v>
      </c>
      <c r="AV979" s="264">
        <v>0</v>
      </c>
      <c r="AW979" s="264">
        <v>0</v>
      </c>
      <c r="AX979" s="264">
        <v>0</v>
      </c>
      <c r="AY979" s="264">
        <v>0</v>
      </c>
      <c r="AZ979" s="264">
        <v>0</v>
      </c>
      <c r="BA979" s="264">
        <v>0</v>
      </c>
      <c r="BB979" s="265">
        <v>0</v>
      </c>
    </row>
    <row r="980" spans="2:54" s="213" customFormat="1" ht="12.75" x14ac:dyDescent="0.2">
      <c r="B980" s="266" t="s">
        <v>863</v>
      </c>
      <c r="C980" s="267"/>
      <c r="D980" s="268"/>
      <c r="E980" s="269" t="s">
        <v>2486</v>
      </c>
      <c r="F980" s="267"/>
      <c r="G980" s="267"/>
      <c r="H980" s="255" t="s">
        <v>2487</v>
      </c>
      <c r="I980" s="256">
        <v>33604</v>
      </c>
      <c r="J980" s="257">
        <v>7</v>
      </c>
      <c r="K980" s="258">
        <v>0</v>
      </c>
      <c r="L980" s="259">
        <v>0</v>
      </c>
      <c r="M980" s="259">
        <v>0</v>
      </c>
      <c r="N980" s="259">
        <v>0</v>
      </c>
      <c r="O980" s="259">
        <v>0</v>
      </c>
      <c r="P980" s="259">
        <v>0</v>
      </c>
      <c r="Q980" s="259">
        <v>0</v>
      </c>
      <c r="R980" s="259">
        <v>0</v>
      </c>
      <c r="S980" s="259">
        <v>0</v>
      </c>
      <c r="T980" s="260">
        <v>0</v>
      </c>
      <c r="U980" s="261">
        <v>0</v>
      </c>
      <c r="V980" s="259">
        <v>0</v>
      </c>
      <c r="W980" s="259">
        <v>0</v>
      </c>
      <c r="X980" s="259">
        <v>0</v>
      </c>
      <c r="Y980" s="259">
        <v>0</v>
      </c>
      <c r="Z980" s="259">
        <v>0</v>
      </c>
      <c r="AA980" s="259">
        <v>0</v>
      </c>
      <c r="AB980" s="259">
        <v>0</v>
      </c>
      <c r="AC980" s="259">
        <v>0</v>
      </c>
      <c r="AD980" s="259">
        <v>0</v>
      </c>
      <c r="AE980" s="262">
        <v>0</v>
      </c>
      <c r="AF980" s="258">
        <v>0</v>
      </c>
      <c r="AG980" s="259">
        <v>0</v>
      </c>
      <c r="AH980" s="259">
        <v>0</v>
      </c>
      <c r="AI980" s="259">
        <v>0</v>
      </c>
      <c r="AJ980" s="259">
        <v>0</v>
      </c>
      <c r="AK980" s="259">
        <v>0</v>
      </c>
      <c r="AL980" s="259">
        <v>0</v>
      </c>
      <c r="AM980" s="259">
        <v>0</v>
      </c>
      <c r="AN980" s="259">
        <v>0</v>
      </c>
      <c r="AO980" s="262">
        <v>0</v>
      </c>
      <c r="AP980" s="247"/>
      <c r="AQ980" s="263">
        <v>0</v>
      </c>
      <c r="AR980" s="264">
        <v>0</v>
      </c>
      <c r="AS980" s="264">
        <v>0</v>
      </c>
      <c r="AT980" s="264">
        <v>0</v>
      </c>
      <c r="AU980" s="264">
        <v>0</v>
      </c>
      <c r="AV980" s="264">
        <v>0</v>
      </c>
      <c r="AW980" s="264">
        <v>0</v>
      </c>
      <c r="AX980" s="264">
        <v>0</v>
      </c>
      <c r="AY980" s="264">
        <v>0</v>
      </c>
      <c r="AZ980" s="264">
        <v>0</v>
      </c>
      <c r="BA980" s="264">
        <v>0</v>
      </c>
      <c r="BB980" s="265">
        <v>0</v>
      </c>
    </row>
    <row r="981" spans="2:54" s="213" customFormat="1" ht="12.75" x14ac:dyDescent="0.2">
      <c r="B981" s="266" t="s">
        <v>718</v>
      </c>
      <c r="C981" s="267"/>
      <c r="D981" s="268"/>
      <c r="E981" s="269" t="s">
        <v>2488</v>
      </c>
      <c r="F981" s="267"/>
      <c r="G981" s="267"/>
      <c r="H981" s="255" t="s">
        <v>2489</v>
      </c>
      <c r="I981" s="256">
        <v>33604</v>
      </c>
      <c r="J981" s="257">
        <v>10</v>
      </c>
      <c r="K981" s="258">
        <v>0</v>
      </c>
      <c r="L981" s="259">
        <v>0</v>
      </c>
      <c r="M981" s="259">
        <v>0</v>
      </c>
      <c r="N981" s="259">
        <v>0</v>
      </c>
      <c r="O981" s="259">
        <v>0</v>
      </c>
      <c r="P981" s="259">
        <v>0</v>
      </c>
      <c r="Q981" s="259">
        <v>0</v>
      </c>
      <c r="R981" s="259">
        <v>0</v>
      </c>
      <c r="S981" s="259">
        <v>0</v>
      </c>
      <c r="T981" s="260">
        <v>0</v>
      </c>
      <c r="U981" s="261">
        <v>0</v>
      </c>
      <c r="V981" s="259">
        <v>0</v>
      </c>
      <c r="W981" s="259">
        <v>0</v>
      </c>
      <c r="X981" s="259">
        <v>0</v>
      </c>
      <c r="Y981" s="259">
        <v>0</v>
      </c>
      <c r="Z981" s="259">
        <v>0</v>
      </c>
      <c r="AA981" s="259">
        <v>0</v>
      </c>
      <c r="AB981" s="259">
        <v>0</v>
      </c>
      <c r="AC981" s="259">
        <v>0</v>
      </c>
      <c r="AD981" s="259">
        <v>0</v>
      </c>
      <c r="AE981" s="262">
        <v>0</v>
      </c>
      <c r="AF981" s="258">
        <v>0</v>
      </c>
      <c r="AG981" s="259">
        <v>0</v>
      </c>
      <c r="AH981" s="259">
        <v>0</v>
      </c>
      <c r="AI981" s="259">
        <v>0</v>
      </c>
      <c r="AJ981" s="259">
        <v>0</v>
      </c>
      <c r="AK981" s="259">
        <v>0</v>
      </c>
      <c r="AL981" s="259">
        <v>0</v>
      </c>
      <c r="AM981" s="259">
        <v>0</v>
      </c>
      <c r="AN981" s="259">
        <v>0</v>
      </c>
      <c r="AO981" s="262">
        <v>0</v>
      </c>
      <c r="AP981" s="247"/>
      <c r="AQ981" s="263">
        <v>0</v>
      </c>
      <c r="AR981" s="264">
        <v>0</v>
      </c>
      <c r="AS981" s="264">
        <v>0</v>
      </c>
      <c r="AT981" s="264">
        <v>0</v>
      </c>
      <c r="AU981" s="264">
        <v>0</v>
      </c>
      <c r="AV981" s="264">
        <v>0</v>
      </c>
      <c r="AW981" s="264">
        <v>0</v>
      </c>
      <c r="AX981" s="264">
        <v>0</v>
      </c>
      <c r="AY981" s="264">
        <v>0</v>
      </c>
      <c r="AZ981" s="264">
        <v>0</v>
      </c>
      <c r="BA981" s="264">
        <v>0</v>
      </c>
      <c r="BB981" s="265">
        <v>0</v>
      </c>
    </row>
    <row r="982" spans="2:54" s="213" customFormat="1" ht="12.75" x14ac:dyDescent="0.2">
      <c r="B982" s="266" t="s">
        <v>655</v>
      </c>
      <c r="C982" s="267"/>
      <c r="D982" s="268"/>
      <c r="E982" s="269" t="s">
        <v>2490</v>
      </c>
      <c r="F982" s="267"/>
      <c r="G982" s="267"/>
      <c r="H982" s="255" t="s">
        <v>2491</v>
      </c>
      <c r="I982" s="256">
        <v>33604</v>
      </c>
      <c r="J982" s="257">
        <v>50</v>
      </c>
      <c r="K982" s="258">
        <v>0</v>
      </c>
      <c r="L982" s="259">
        <v>0</v>
      </c>
      <c r="M982" s="259">
        <v>0</v>
      </c>
      <c r="N982" s="259">
        <v>0</v>
      </c>
      <c r="O982" s="259">
        <v>0</v>
      </c>
      <c r="P982" s="259">
        <v>0</v>
      </c>
      <c r="Q982" s="259">
        <v>0</v>
      </c>
      <c r="R982" s="259">
        <v>0</v>
      </c>
      <c r="S982" s="259">
        <v>0</v>
      </c>
      <c r="T982" s="260">
        <v>0</v>
      </c>
      <c r="U982" s="261">
        <v>0</v>
      </c>
      <c r="V982" s="259">
        <v>0</v>
      </c>
      <c r="W982" s="259">
        <v>0</v>
      </c>
      <c r="X982" s="259">
        <v>0</v>
      </c>
      <c r="Y982" s="259">
        <v>0</v>
      </c>
      <c r="Z982" s="259">
        <v>0</v>
      </c>
      <c r="AA982" s="259">
        <v>0</v>
      </c>
      <c r="AB982" s="259">
        <v>0</v>
      </c>
      <c r="AC982" s="259">
        <v>0</v>
      </c>
      <c r="AD982" s="259">
        <v>0</v>
      </c>
      <c r="AE982" s="262">
        <v>0</v>
      </c>
      <c r="AF982" s="258">
        <v>0</v>
      </c>
      <c r="AG982" s="259">
        <v>0</v>
      </c>
      <c r="AH982" s="259">
        <v>0</v>
      </c>
      <c r="AI982" s="259">
        <v>0</v>
      </c>
      <c r="AJ982" s="259">
        <v>0</v>
      </c>
      <c r="AK982" s="259">
        <v>0</v>
      </c>
      <c r="AL982" s="259">
        <v>0</v>
      </c>
      <c r="AM982" s="259">
        <v>0</v>
      </c>
      <c r="AN982" s="259">
        <v>0</v>
      </c>
      <c r="AO982" s="262">
        <v>0</v>
      </c>
      <c r="AP982" s="247"/>
      <c r="AQ982" s="263">
        <v>0</v>
      </c>
      <c r="AR982" s="264">
        <v>0</v>
      </c>
      <c r="AS982" s="264">
        <v>0</v>
      </c>
      <c r="AT982" s="264">
        <v>0</v>
      </c>
      <c r="AU982" s="264">
        <v>0</v>
      </c>
      <c r="AV982" s="264">
        <v>0</v>
      </c>
      <c r="AW982" s="264">
        <v>0</v>
      </c>
      <c r="AX982" s="264">
        <v>0</v>
      </c>
      <c r="AY982" s="264">
        <v>0</v>
      </c>
      <c r="AZ982" s="264">
        <v>0</v>
      </c>
      <c r="BA982" s="264">
        <v>0</v>
      </c>
      <c r="BB982" s="265">
        <v>0</v>
      </c>
    </row>
    <row r="983" spans="2:54" s="213" customFormat="1" ht="12.75" x14ac:dyDescent="0.2">
      <c r="B983" s="266" t="s">
        <v>655</v>
      </c>
      <c r="C983" s="267"/>
      <c r="D983" s="268"/>
      <c r="E983" s="269" t="s">
        <v>2490</v>
      </c>
      <c r="F983" s="267"/>
      <c r="G983" s="267"/>
      <c r="H983" s="255" t="s">
        <v>2492</v>
      </c>
      <c r="I983" s="256">
        <v>33604</v>
      </c>
      <c r="J983" s="257">
        <v>50</v>
      </c>
      <c r="K983" s="258">
        <v>0</v>
      </c>
      <c r="L983" s="259">
        <v>0</v>
      </c>
      <c r="M983" s="259">
        <v>0</v>
      </c>
      <c r="N983" s="259">
        <v>0</v>
      </c>
      <c r="O983" s="259">
        <v>0</v>
      </c>
      <c r="P983" s="259">
        <v>0</v>
      </c>
      <c r="Q983" s="259">
        <v>0</v>
      </c>
      <c r="R983" s="259">
        <v>0</v>
      </c>
      <c r="S983" s="259">
        <v>0</v>
      </c>
      <c r="T983" s="260">
        <v>0</v>
      </c>
      <c r="U983" s="261">
        <v>0</v>
      </c>
      <c r="V983" s="259">
        <v>0</v>
      </c>
      <c r="W983" s="259">
        <v>0</v>
      </c>
      <c r="X983" s="259">
        <v>0</v>
      </c>
      <c r="Y983" s="259">
        <v>0</v>
      </c>
      <c r="Z983" s="259">
        <v>0</v>
      </c>
      <c r="AA983" s="259">
        <v>0</v>
      </c>
      <c r="AB983" s="259">
        <v>0</v>
      </c>
      <c r="AC983" s="259">
        <v>0</v>
      </c>
      <c r="AD983" s="259">
        <v>0</v>
      </c>
      <c r="AE983" s="262">
        <v>0</v>
      </c>
      <c r="AF983" s="258">
        <v>0</v>
      </c>
      <c r="AG983" s="259">
        <v>0</v>
      </c>
      <c r="AH983" s="259">
        <v>0</v>
      </c>
      <c r="AI983" s="259">
        <v>0</v>
      </c>
      <c r="AJ983" s="259">
        <v>0</v>
      </c>
      <c r="AK983" s="259">
        <v>0</v>
      </c>
      <c r="AL983" s="259">
        <v>0</v>
      </c>
      <c r="AM983" s="259">
        <v>0</v>
      </c>
      <c r="AN983" s="259">
        <v>0</v>
      </c>
      <c r="AO983" s="262">
        <v>0</v>
      </c>
      <c r="AP983" s="247"/>
      <c r="AQ983" s="263">
        <v>0</v>
      </c>
      <c r="AR983" s="264">
        <v>0</v>
      </c>
      <c r="AS983" s="264">
        <v>0</v>
      </c>
      <c r="AT983" s="264">
        <v>0</v>
      </c>
      <c r="AU983" s="264">
        <v>0</v>
      </c>
      <c r="AV983" s="264">
        <v>0</v>
      </c>
      <c r="AW983" s="264">
        <v>0</v>
      </c>
      <c r="AX983" s="264">
        <v>0</v>
      </c>
      <c r="AY983" s="264">
        <v>0</v>
      </c>
      <c r="AZ983" s="264">
        <v>0</v>
      </c>
      <c r="BA983" s="264">
        <v>0</v>
      </c>
      <c r="BB983" s="265">
        <v>0</v>
      </c>
    </row>
    <row r="984" spans="2:54" s="213" customFormat="1" ht="12.75" x14ac:dyDescent="0.2">
      <c r="B984" s="266" t="s">
        <v>655</v>
      </c>
      <c r="C984" s="267"/>
      <c r="D984" s="268"/>
      <c r="E984" s="269" t="s">
        <v>2493</v>
      </c>
      <c r="F984" s="267"/>
      <c r="G984" s="267"/>
      <c r="H984" s="255" t="s">
        <v>2494</v>
      </c>
      <c r="I984" s="256">
        <v>33604</v>
      </c>
      <c r="J984" s="257">
        <v>50</v>
      </c>
      <c r="K984" s="258">
        <v>0</v>
      </c>
      <c r="L984" s="259">
        <v>0</v>
      </c>
      <c r="M984" s="259">
        <v>0</v>
      </c>
      <c r="N984" s="259">
        <v>0</v>
      </c>
      <c r="O984" s="259">
        <v>0</v>
      </c>
      <c r="P984" s="259">
        <v>0</v>
      </c>
      <c r="Q984" s="259">
        <v>0</v>
      </c>
      <c r="R984" s="259">
        <v>0</v>
      </c>
      <c r="S984" s="259">
        <v>0</v>
      </c>
      <c r="T984" s="260">
        <v>0</v>
      </c>
      <c r="U984" s="261">
        <v>0</v>
      </c>
      <c r="V984" s="259">
        <v>0</v>
      </c>
      <c r="W984" s="259">
        <v>0</v>
      </c>
      <c r="X984" s="259">
        <v>0</v>
      </c>
      <c r="Y984" s="259">
        <v>0</v>
      </c>
      <c r="Z984" s="259">
        <v>0</v>
      </c>
      <c r="AA984" s="259">
        <v>0</v>
      </c>
      <c r="AB984" s="259">
        <v>0</v>
      </c>
      <c r="AC984" s="259">
        <v>0</v>
      </c>
      <c r="AD984" s="259">
        <v>0</v>
      </c>
      <c r="AE984" s="262">
        <v>0</v>
      </c>
      <c r="AF984" s="258">
        <v>0</v>
      </c>
      <c r="AG984" s="259">
        <v>0</v>
      </c>
      <c r="AH984" s="259">
        <v>0</v>
      </c>
      <c r="AI984" s="259">
        <v>0</v>
      </c>
      <c r="AJ984" s="259">
        <v>0</v>
      </c>
      <c r="AK984" s="259">
        <v>0</v>
      </c>
      <c r="AL984" s="259">
        <v>0</v>
      </c>
      <c r="AM984" s="259">
        <v>0</v>
      </c>
      <c r="AN984" s="259">
        <v>0</v>
      </c>
      <c r="AO984" s="262">
        <v>0</v>
      </c>
      <c r="AP984" s="247"/>
      <c r="AQ984" s="263">
        <v>0</v>
      </c>
      <c r="AR984" s="264">
        <v>0</v>
      </c>
      <c r="AS984" s="264">
        <v>0</v>
      </c>
      <c r="AT984" s="264">
        <v>0</v>
      </c>
      <c r="AU984" s="264">
        <v>0</v>
      </c>
      <c r="AV984" s="264">
        <v>0</v>
      </c>
      <c r="AW984" s="264">
        <v>0</v>
      </c>
      <c r="AX984" s="264">
        <v>0</v>
      </c>
      <c r="AY984" s="264">
        <v>0</v>
      </c>
      <c r="AZ984" s="264">
        <v>0</v>
      </c>
      <c r="BA984" s="264">
        <v>0</v>
      </c>
      <c r="BB984" s="265">
        <v>0</v>
      </c>
    </row>
    <row r="985" spans="2:54" s="213" customFormat="1" ht="12.75" x14ac:dyDescent="0.2">
      <c r="B985" s="266" t="s">
        <v>718</v>
      </c>
      <c r="C985" s="267"/>
      <c r="D985" s="268"/>
      <c r="E985" s="269" t="s">
        <v>2495</v>
      </c>
      <c r="F985" s="267"/>
      <c r="G985" s="267"/>
      <c r="H985" s="255" t="s">
        <v>2496</v>
      </c>
      <c r="I985" s="256">
        <v>33604</v>
      </c>
      <c r="J985" s="257">
        <v>10</v>
      </c>
      <c r="K985" s="258">
        <v>0</v>
      </c>
      <c r="L985" s="259">
        <v>0</v>
      </c>
      <c r="M985" s="259">
        <v>0</v>
      </c>
      <c r="N985" s="259">
        <v>0</v>
      </c>
      <c r="O985" s="259">
        <v>0</v>
      </c>
      <c r="P985" s="259">
        <v>0</v>
      </c>
      <c r="Q985" s="259">
        <v>0</v>
      </c>
      <c r="R985" s="259">
        <v>0</v>
      </c>
      <c r="S985" s="259">
        <v>0</v>
      </c>
      <c r="T985" s="260">
        <v>0</v>
      </c>
      <c r="U985" s="261">
        <v>0</v>
      </c>
      <c r="V985" s="259">
        <v>0</v>
      </c>
      <c r="W985" s="259">
        <v>0</v>
      </c>
      <c r="X985" s="259">
        <v>0</v>
      </c>
      <c r="Y985" s="259">
        <v>0</v>
      </c>
      <c r="Z985" s="259">
        <v>0</v>
      </c>
      <c r="AA985" s="259">
        <v>0</v>
      </c>
      <c r="AB985" s="259">
        <v>0</v>
      </c>
      <c r="AC985" s="259">
        <v>0</v>
      </c>
      <c r="AD985" s="259">
        <v>0</v>
      </c>
      <c r="AE985" s="262">
        <v>0</v>
      </c>
      <c r="AF985" s="258">
        <v>0</v>
      </c>
      <c r="AG985" s="259">
        <v>0</v>
      </c>
      <c r="AH985" s="259">
        <v>0</v>
      </c>
      <c r="AI985" s="259">
        <v>0</v>
      </c>
      <c r="AJ985" s="259">
        <v>0</v>
      </c>
      <c r="AK985" s="259">
        <v>0</v>
      </c>
      <c r="AL985" s="259">
        <v>0</v>
      </c>
      <c r="AM985" s="259">
        <v>0</v>
      </c>
      <c r="AN985" s="259">
        <v>0</v>
      </c>
      <c r="AO985" s="262">
        <v>0</v>
      </c>
      <c r="AP985" s="247"/>
      <c r="AQ985" s="263">
        <v>0</v>
      </c>
      <c r="AR985" s="264">
        <v>0</v>
      </c>
      <c r="AS985" s="264">
        <v>0</v>
      </c>
      <c r="AT985" s="264">
        <v>0</v>
      </c>
      <c r="AU985" s="264">
        <v>0</v>
      </c>
      <c r="AV985" s="264">
        <v>0</v>
      </c>
      <c r="AW985" s="264">
        <v>0</v>
      </c>
      <c r="AX985" s="264">
        <v>0</v>
      </c>
      <c r="AY985" s="264">
        <v>0</v>
      </c>
      <c r="AZ985" s="264">
        <v>0</v>
      </c>
      <c r="BA985" s="264">
        <v>0</v>
      </c>
      <c r="BB985" s="265">
        <v>0</v>
      </c>
    </row>
    <row r="986" spans="2:54" s="213" customFormat="1" ht="12.75" x14ac:dyDescent="0.2">
      <c r="B986" s="266" t="s">
        <v>718</v>
      </c>
      <c r="C986" s="267"/>
      <c r="D986" s="268"/>
      <c r="E986" s="269" t="s">
        <v>2497</v>
      </c>
      <c r="F986" s="267"/>
      <c r="G986" s="267"/>
      <c r="H986" s="255" t="s">
        <v>2498</v>
      </c>
      <c r="I986" s="256">
        <v>33604</v>
      </c>
      <c r="J986" s="257">
        <v>10</v>
      </c>
      <c r="K986" s="258">
        <v>0</v>
      </c>
      <c r="L986" s="259">
        <v>0</v>
      </c>
      <c r="M986" s="259">
        <v>0</v>
      </c>
      <c r="N986" s="259">
        <v>0</v>
      </c>
      <c r="O986" s="259">
        <v>0</v>
      </c>
      <c r="P986" s="259">
        <v>0</v>
      </c>
      <c r="Q986" s="259">
        <v>0</v>
      </c>
      <c r="R986" s="259">
        <v>0</v>
      </c>
      <c r="S986" s="259">
        <v>0</v>
      </c>
      <c r="T986" s="260">
        <v>0</v>
      </c>
      <c r="U986" s="261">
        <v>0</v>
      </c>
      <c r="V986" s="259">
        <v>0</v>
      </c>
      <c r="W986" s="259">
        <v>0</v>
      </c>
      <c r="X986" s="259">
        <v>0</v>
      </c>
      <c r="Y986" s="259">
        <v>0</v>
      </c>
      <c r="Z986" s="259">
        <v>0</v>
      </c>
      <c r="AA986" s="259">
        <v>0</v>
      </c>
      <c r="AB986" s="259">
        <v>0</v>
      </c>
      <c r="AC986" s="259">
        <v>0</v>
      </c>
      <c r="AD986" s="259">
        <v>0</v>
      </c>
      <c r="AE986" s="262">
        <v>0</v>
      </c>
      <c r="AF986" s="258">
        <v>0</v>
      </c>
      <c r="AG986" s="259">
        <v>0</v>
      </c>
      <c r="AH986" s="259">
        <v>0</v>
      </c>
      <c r="AI986" s="259">
        <v>0</v>
      </c>
      <c r="AJ986" s="259">
        <v>0</v>
      </c>
      <c r="AK986" s="259">
        <v>0</v>
      </c>
      <c r="AL986" s="259">
        <v>0</v>
      </c>
      <c r="AM986" s="259">
        <v>0</v>
      </c>
      <c r="AN986" s="259">
        <v>0</v>
      </c>
      <c r="AO986" s="262">
        <v>0</v>
      </c>
      <c r="AP986" s="247"/>
      <c r="AQ986" s="263">
        <v>0</v>
      </c>
      <c r="AR986" s="264">
        <v>0</v>
      </c>
      <c r="AS986" s="264">
        <v>0</v>
      </c>
      <c r="AT986" s="264">
        <v>0</v>
      </c>
      <c r="AU986" s="264">
        <v>0</v>
      </c>
      <c r="AV986" s="264">
        <v>0</v>
      </c>
      <c r="AW986" s="264">
        <v>0</v>
      </c>
      <c r="AX986" s="264">
        <v>0</v>
      </c>
      <c r="AY986" s="264">
        <v>0</v>
      </c>
      <c r="AZ986" s="264">
        <v>0</v>
      </c>
      <c r="BA986" s="264">
        <v>0</v>
      </c>
      <c r="BB986" s="265">
        <v>0</v>
      </c>
    </row>
    <row r="987" spans="2:54" s="213" customFormat="1" ht="12.75" x14ac:dyDescent="0.2">
      <c r="B987" s="266" t="s">
        <v>655</v>
      </c>
      <c r="C987" s="267"/>
      <c r="D987" s="268"/>
      <c r="E987" s="269" t="s">
        <v>2499</v>
      </c>
      <c r="F987" s="267"/>
      <c r="G987" s="267"/>
      <c r="H987" s="255" t="s">
        <v>2500</v>
      </c>
      <c r="I987" s="256">
        <v>33604</v>
      </c>
      <c r="J987" s="257">
        <v>50</v>
      </c>
      <c r="K987" s="258">
        <v>0</v>
      </c>
      <c r="L987" s="259">
        <v>0</v>
      </c>
      <c r="M987" s="259">
        <v>0</v>
      </c>
      <c r="N987" s="259">
        <v>0</v>
      </c>
      <c r="O987" s="259">
        <v>0</v>
      </c>
      <c r="P987" s="259">
        <v>0</v>
      </c>
      <c r="Q987" s="259">
        <v>0</v>
      </c>
      <c r="R987" s="259">
        <v>0</v>
      </c>
      <c r="S987" s="259">
        <v>0</v>
      </c>
      <c r="T987" s="260">
        <v>0</v>
      </c>
      <c r="U987" s="261">
        <v>0</v>
      </c>
      <c r="V987" s="259">
        <v>0</v>
      </c>
      <c r="W987" s="259">
        <v>0</v>
      </c>
      <c r="X987" s="259">
        <v>0</v>
      </c>
      <c r="Y987" s="259">
        <v>0</v>
      </c>
      <c r="Z987" s="259">
        <v>0</v>
      </c>
      <c r="AA987" s="259">
        <v>0</v>
      </c>
      <c r="AB987" s="259">
        <v>0</v>
      </c>
      <c r="AC987" s="259">
        <v>0</v>
      </c>
      <c r="AD987" s="259">
        <v>0</v>
      </c>
      <c r="AE987" s="262">
        <v>0</v>
      </c>
      <c r="AF987" s="258">
        <v>0</v>
      </c>
      <c r="AG987" s="259">
        <v>0</v>
      </c>
      <c r="AH987" s="259">
        <v>0</v>
      </c>
      <c r="AI987" s="259">
        <v>0</v>
      </c>
      <c r="AJ987" s="259">
        <v>0</v>
      </c>
      <c r="AK987" s="259">
        <v>0</v>
      </c>
      <c r="AL987" s="259">
        <v>0</v>
      </c>
      <c r="AM987" s="259">
        <v>0</v>
      </c>
      <c r="AN987" s="259">
        <v>0</v>
      </c>
      <c r="AO987" s="262">
        <v>0</v>
      </c>
      <c r="AP987" s="247"/>
      <c r="AQ987" s="263">
        <v>0</v>
      </c>
      <c r="AR987" s="264">
        <v>0</v>
      </c>
      <c r="AS987" s="264">
        <v>0</v>
      </c>
      <c r="AT987" s="264">
        <v>0</v>
      </c>
      <c r="AU987" s="264">
        <v>0</v>
      </c>
      <c r="AV987" s="264">
        <v>0</v>
      </c>
      <c r="AW987" s="264">
        <v>0</v>
      </c>
      <c r="AX987" s="264">
        <v>0</v>
      </c>
      <c r="AY987" s="264">
        <v>0</v>
      </c>
      <c r="AZ987" s="264">
        <v>0</v>
      </c>
      <c r="BA987" s="264">
        <v>0</v>
      </c>
      <c r="BB987" s="265">
        <v>0</v>
      </c>
    </row>
    <row r="988" spans="2:54" s="213" customFormat="1" ht="12.75" x14ac:dyDescent="0.2">
      <c r="B988" s="266" t="s">
        <v>718</v>
      </c>
      <c r="C988" s="267"/>
      <c r="D988" s="268"/>
      <c r="E988" s="269" t="s">
        <v>2501</v>
      </c>
      <c r="F988" s="267"/>
      <c r="G988" s="267"/>
      <c r="H988" s="255" t="s">
        <v>2502</v>
      </c>
      <c r="I988" s="256">
        <v>34700</v>
      </c>
      <c r="J988" s="257">
        <v>10</v>
      </c>
      <c r="K988" s="258">
        <v>0</v>
      </c>
      <c r="L988" s="259">
        <v>0</v>
      </c>
      <c r="M988" s="259">
        <v>0</v>
      </c>
      <c r="N988" s="259">
        <v>0</v>
      </c>
      <c r="O988" s="259">
        <v>0</v>
      </c>
      <c r="P988" s="259">
        <v>0</v>
      </c>
      <c r="Q988" s="259">
        <v>0</v>
      </c>
      <c r="R988" s="259">
        <v>0</v>
      </c>
      <c r="S988" s="259">
        <v>0</v>
      </c>
      <c r="T988" s="260">
        <v>0</v>
      </c>
      <c r="U988" s="261">
        <v>0</v>
      </c>
      <c r="V988" s="259">
        <v>0</v>
      </c>
      <c r="W988" s="259">
        <v>0</v>
      </c>
      <c r="X988" s="259">
        <v>0</v>
      </c>
      <c r="Y988" s="259">
        <v>0</v>
      </c>
      <c r="Z988" s="259">
        <v>0</v>
      </c>
      <c r="AA988" s="259">
        <v>0</v>
      </c>
      <c r="AB988" s="259">
        <v>0</v>
      </c>
      <c r="AC988" s="259">
        <v>0</v>
      </c>
      <c r="AD988" s="259">
        <v>0</v>
      </c>
      <c r="AE988" s="262">
        <v>0</v>
      </c>
      <c r="AF988" s="258">
        <v>0</v>
      </c>
      <c r="AG988" s="259">
        <v>0</v>
      </c>
      <c r="AH988" s="259">
        <v>0</v>
      </c>
      <c r="AI988" s="259">
        <v>0</v>
      </c>
      <c r="AJ988" s="259">
        <v>0</v>
      </c>
      <c r="AK988" s="259">
        <v>0</v>
      </c>
      <c r="AL988" s="259">
        <v>0</v>
      </c>
      <c r="AM988" s="259">
        <v>0</v>
      </c>
      <c r="AN988" s="259">
        <v>0</v>
      </c>
      <c r="AO988" s="262">
        <v>0</v>
      </c>
      <c r="AP988" s="247"/>
      <c r="AQ988" s="263">
        <v>0</v>
      </c>
      <c r="AR988" s="264">
        <v>0</v>
      </c>
      <c r="AS988" s="264">
        <v>0</v>
      </c>
      <c r="AT988" s="264">
        <v>0</v>
      </c>
      <c r="AU988" s="264">
        <v>0</v>
      </c>
      <c r="AV988" s="264">
        <v>0</v>
      </c>
      <c r="AW988" s="264">
        <v>0</v>
      </c>
      <c r="AX988" s="264">
        <v>0</v>
      </c>
      <c r="AY988" s="264">
        <v>0</v>
      </c>
      <c r="AZ988" s="264">
        <v>0</v>
      </c>
      <c r="BA988" s="264">
        <v>0</v>
      </c>
      <c r="BB988" s="265">
        <v>0</v>
      </c>
    </row>
    <row r="989" spans="2:54" s="213" customFormat="1" ht="12.75" x14ac:dyDescent="0.2">
      <c r="B989" s="266" t="s">
        <v>655</v>
      </c>
      <c r="C989" s="267"/>
      <c r="D989" s="268"/>
      <c r="E989" s="269" t="s">
        <v>2503</v>
      </c>
      <c r="F989" s="267"/>
      <c r="G989" s="267"/>
      <c r="H989" s="255" t="s">
        <v>2504</v>
      </c>
      <c r="I989" s="256">
        <v>39114</v>
      </c>
      <c r="J989" s="257">
        <v>50</v>
      </c>
      <c r="K989" s="258">
        <v>0</v>
      </c>
      <c r="L989" s="259">
        <v>0</v>
      </c>
      <c r="M989" s="259">
        <v>0</v>
      </c>
      <c r="N989" s="259">
        <v>0</v>
      </c>
      <c r="O989" s="259">
        <v>0</v>
      </c>
      <c r="P989" s="259">
        <v>0</v>
      </c>
      <c r="Q989" s="259">
        <v>0</v>
      </c>
      <c r="R989" s="259">
        <v>0</v>
      </c>
      <c r="S989" s="259">
        <v>0</v>
      </c>
      <c r="T989" s="260">
        <v>0</v>
      </c>
      <c r="U989" s="261">
        <v>0</v>
      </c>
      <c r="V989" s="259">
        <v>0</v>
      </c>
      <c r="W989" s="259">
        <v>0</v>
      </c>
      <c r="X989" s="259">
        <v>0</v>
      </c>
      <c r="Y989" s="259">
        <v>0</v>
      </c>
      <c r="Z989" s="259">
        <v>0</v>
      </c>
      <c r="AA989" s="259">
        <v>0</v>
      </c>
      <c r="AB989" s="259">
        <v>0</v>
      </c>
      <c r="AC989" s="259">
        <v>0</v>
      </c>
      <c r="AD989" s="259">
        <v>0</v>
      </c>
      <c r="AE989" s="262">
        <v>0</v>
      </c>
      <c r="AF989" s="258">
        <v>0</v>
      </c>
      <c r="AG989" s="259">
        <v>0</v>
      </c>
      <c r="AH989" s="259">
        <v>0</v>
      </c>
      <c r="AI989" s="259">
        <v>0</v>
      </c>
      <c r="AJ989" s="259">
        <v>0</v>
      </c>
      <c r="AK989" s="259">
        <v>0</v>
      </c>
      <c r="AL989" s="259">
        <v>0</v>
      </c>
      <c r="AM989" s="259">
        <v>0</v>
      </c>
      <c r="AN989" s="259">
        <v>0</v>
      </c>
      <c r="AO989" s="262">
        <v>0</v>
      </c>
      <c r="AP989" s="247"/>
      <c r="AQ989" s="263">
        <v>0</v>
      </c>
      <c r="AR989" s="264">
        <v>0</v>
      </c>
      <c r="AS989" s="264">
        <v>0</v>
      </c>
      <c r="AT989" s="264">
        <v>0</v>
      </c>
      <c r="AU989" s="264">
        <v>0</v>
      </c>
      <c r="AV989" s="264">
        <v>0</v>
      </c>
      <c r="AW989" s="264">
        <v>0</v>
      </c>
      <c r="AX989" s="264">
        <v>0</v>
      </c>
      <c r="AY989" s="264">
        <v>0</v>
      </c>
      <c r="AZ989" s="264">
        <v>0</v>
      </c>
      <c r="BA989" s="264">
        <v>0</v>
      </c>
      <c r="BB989" s="265">
        <v>0</v>
      </c>
    </row>
    <row r="990" spans="2:54" s="213" customFormat="1" ht="12.75" x14ac:dyDescent="0.2">
      <c r="B990" s="266" t="s">
        <v>817</v>
      </c>
      <c r="C990" s="267"/>
      <c r="D990" s="268"/>
      <c r="E990" s="269" t="s">
        <v>2505</v>
      </c>
      <c r="F990" s="267"/>
      <c r="G990" s="267"/>
      <c r="H990" s="255" t="s">
        <v>2506</v>
      </c>
      <c r="I990" s="256">
        <v>33604</v>
      </c>
      <c r="J990" s="257">
        <v>7</v>
      </c>
      <c r="K990" s="258">
        <v>0</v>
      </c>
      <c r="L990" s="259">
        <v>0</v>
      </c>
      <c r="M990" s="259">
        <v>0</v>
      </c>
      <c r="N990" s="259">
        <v>0</v>
      </c>
      <c r="O990" s="259">
        <v>0</v>
      </c>
      <c r="P990" s="259">
        <v>0</v>
      </c>
      <c r="Q990" s="259">
        <v>0</v>
      </c>
      <c r="R990" s="259">
        <v>0</v>
      </c>
      <c r="S990" s="259">
        <v>0</v>
      </c>
      <c r="T990" s="260">
        <v>0</v>
      </c>
      <c r="U990" s="261">
        <v>0</v>
      </c>
      <c r="V990" s="259">
        <v>0</v>
      </c>
      <c r="W990" s="259">
        <v>0</v>
      </c>
      <c r="X990" s="259">
        <v>0</v>
      </c>
      <c r="Y990" s="259">
        <v>0</v>
      </c>
      <c r="Z990" s="259">
        <v>0</v>
      </c>
      <c r="AA990" s="259">
        <v>0</v>
      </c>
      <c r="AB990" s="259">
        <v>0</v>
      </c>
      <c r="AC990" s="259">
        <v>0</v>
      </c>
      <c r="AD990" s="259">
        <v>0</v>
      </c>
      <c r="AE990" s="262">
        <v>0</v>
      </c>
      <c r="AF990" s="258">
        <v>0</v>
      </c>
      <c r="AG990" s="259">
        <v>0</v>
      </c>
      <c r="AH990" s="259">
        <v>0</v>
      </c>
      <c r="AI990" s="259">
        <v>0</v>
      </c>
      <c r="AJ990" s="259">
        <v>0</v>
      </c>
      <c r="AK990" s="259">
        <v>0</v>
      </c>
      <c r="AL990" s="259">
        <v>0</v>
      </c>
      <c r="AM990" s="259">
        <v>0</v>
      </c>
      <c r="AN990" s="259">
        <v>0</v>
      </c>
      <c r="AO990" s="262">
        <v>0</v>
      </c>
      <c r="AP990" s="247"/>
      <c r="AQ990" s="263">
        <v>0</v>
      </c>
      <c r="AR990" s="264">
        <v>0</v>
      </c>
      <c r="AS990" s="264">
        <v>0</v>
      </c>
      <c r="AT990" s="264">
        <v>0</v>
      </c>
      <c r="AU990" s="264">
        <v>0</v>
      </c>
      <c r="AV990" s="264">
        <v>0</v>
      </c>
      <c r="AW990" s="264">
        <v>0</v>
      </c>
      <c r="AX990" s="264">
        <v>0</v>
      </c>
      <c r="AY990" s="264">
        <v>0</v>
      </c>
      <c r="AZ990" s="264">
        <v>0</v>
      </c>
      <c r="BA990" s="264">
        <v>0</v>
      </c>
      <c r="BB990" s="265">
        <v>0</v>
      </c>
    </row>
    <row r="991" spans="2:54" s="213" customFormat="1" ht="12.75" x14ac:dyDescent="0.2">
      <c r="B991" s="266" t="s">
        <v>817</v>
      </c>
      <c r="C991" s="267"/>
      <c r="D991" s="268"/>
      <c r="E991" s="269" t="s">
        <v>2507</v>
      </c>
      <c r="F991" s="267"/>
      <c r="G991" s="267"/>
      <c r="H991" s="255" t="s">
        <v>2508</v>
      </c>
      <c r="I991" s="256">
        <v>33604</v>
      </c>
      <c r="J991" s="257">
        <v>7</v>
      </c>
      <c r="K991" s="258">
        <v>0</v>
      </c>
      <c r="L991" s="259">
        <v>0</v>
      </c>
      <c r="M991" s="259">
        <v>0</v>
      </c>
      <c r="N991" s="259">
        <v>0</v>
      </c>
      <c r="O991" s="259">
        <v>0</v>
      </c>
      <c r="P991" s="259">
        <v>0</v>
      </c>
      <c r="Q991" s="259">
        <v>0</v>
      </c>
      <c r="R991" s="259">
        <v>0</v>
      </c>
      <c r="S991" s="259">
        <v>0</v>
      </c>
      <c r="T991" s="260">
        <v>0</v>
      </c>
      <c r="U991" s="261">
        <v>0</v>
      </c>
      <c r="V991" s="259">
        <v>0</v>
      </c>
      <c r="W991" s="259">
        <v>0</v>
      </c>
      <c r="X991" s="259">
        <v>0</v>
      </c>
      <c r="Y991" s="259">
        <v>0</v>
      </c>
      <c r="Z991" s="259">
        <v>0</v>
      </c>
      <c r="AA991" s="259">
        <v>0</v>
      </c>
      <c r="AB991" s="259">
        <v>0</v>
      </c>
      <c r="AC991" s="259">
        <v>0</v>
      </c>
      <c r="AD991" s="259">
        <v>0</v>
      </c>
      <c r="AE991" s="262">
        <v>0</v>
      </c>
      <c r="AF991" s="258">
        <v>0</v>
      </c>
      <c r="AG991" s="259">
        <v>0</v>
      </c>
      <c r="AH991" s="259">
        <v>0</v>
      </c>
      <c r="AI991" s="259">
        <v>0</v>
      </c>
      <c r="AJ991" s="259">
        <v>0</v>
      </c>
      <c r="AK991" s="259">
        <v>0</v>
      </c>
      <c r="AL991" s="259">
        <v>0</v>
      </c>
      <c r="AM991" s="259">
        <v>0</v>
      </c>
      <c r="AN991" s="259">
        <v>0</v>
      </c>
      <c r="AO991" s="262">
        <v>0</v>
      </c>
      <c r="AP991" s="247"/>
      <c r="AQ991" s="263">
        <v>0</v>
      </c>
      <c r="AR991" s="264">
        <v>0</v>
      </c>
      <c r="AS991" s="264">
        <v>0</v>
      </c>
      <c r="AT991" s="264">
        <v>0</v>
      </c>
      <c r="AU991" s="264">
        <v>0</v>
      </c>
      <c r="AV991" s="264">
        <v>0</v>
      </c>
      <c r="AW991" s="264">
        <v>0</v>
      </c>
      <c r="AX991" s="264">
        <v>0</v>
      </c>
      <c r="AY991" s="264">
        <v>0</v>
      </c>
      <c r="AZ991" s="264">
        <v>0</v>
      </c>
      <c r="BA991" s="264">
        <v>0</v>
      </c>
      <c r="BB991" s="265">
        <v>0</v>
      </c>
    </row>
    <row r="992" spans="2:54" s="213" customFormat="1" ht="12.75" x14ac:dyDescent="0.2">
      <c r="B992" s="266" t="s">
        <v>817</v>
      </c>
      <c r="C992" s="267"/>
      <c r="D992" s="268"/>
      <c r="E992" s="269" t="s">
        <v>2509</v>
      </c>
      <c r="F992" s="267"/>
      <c r="G992" s="267"/>
      <c r="H992" s="255" t="s">
        <v>2510</v>
      </c>
      <c r="I992" s="256">
        <v>34335</v>
      </c>
      <c r="J992" s="257">
        <v>7</v>
      </c>
      <c r="K992" s="258">
        <v>0</v>
      </c>
      <c r="L992" s="259">
        <v>0</v>
      </c>
      <c r="M992" s="259">
        <v>0</v>
      </c>
      <c r="N992" s="259">
        <v>0</v>
      </c>
      <c r="O992" s="259">
        <v>0</v>
      </c>
      <c r="P992" s="259">
        <v>0</v>
      </c>
      <c r="Q992" s="259">
        <v>0</v>
      </c>
      <c r="R992" s="259">
        <v>0</v>
      </c>
      <c r="S992" s="259">
        <v>0</v>
      </c>
      <c r="T992" s="260">
        <v>0</v>
      </c>
      <c r="U992" s="261">
        <v>0</v>
      </c>
      <c r="V992" s="259">
        <v>0</v>
      </c>
      <c r="W992" s="259">
        <v>0</v>
      </c>
      <c r="X992" s="259">
        <v>0</v>
      </c>
      <c r="Y992" s="259">
        <v>0</v>
      </c>
      <c r="Z992" s="259">
        <v>0</v>
      </c>
      <c r="AA992" s="259">
        <v>0</v>
      </c>
      <c r="AB992" s="259">
        <v>0</v>
      </c>
      <c r="AC992" s="259">
        <v>0</v>
      </c>
      <c r="AD992" s="259">
        <v>0</v>
      </c>
      <c r="AE992" s="262">
        <v>0</v>
      </c>
      <c r="AF992" s="258">
        <v>0</v>
      </c>
      <c r="AG992" s="259">
        <v>0</v>
      </c>
      <c r="AH992" s="259">
        <v>0</v>
      </c>
      <c r="AI992" s="259">
        <v>0</v>
      </c>
      <c r="AJ992" s="259">
        <v>0</v>
      </c>
      <c r="AK992" s="259">
        <v>0</v>
      </c>
      <c r="AL992" s="259">
        <v>0</v>
      </c>
      <c r="AM992" s="259">
        <v>0</v>
      </c>
      <c r="AN992" s="259">
        <v>0</v>
      </c>
      <c r="AO992" s="262">
        <v>0</v>
      </c>
      <c r="AP992" s="247"/>
      <c r="AQ992" s="263">
        <v>0</v>
      </c>
      <c r="AR992" s="264">
        <v>0</v>
      </c>
      <c r="AS992" s="264">
        <v>0</v>
      </c>
      <c r="AT992" s="264">
        <v>0</v>
      </c>
      <c r="AU992" s="264">
        <v>0</v>
      </c>
      <c r="AV992" s="264">
        <v>0</v>
      </c>
      <c r="AW992" s="264">
        <v>0</v>
      </c>
      <c r="AX992" s="264">
        <v>0</v>
      </c>
      <c r="AY992" s="264">
        <v>0</v>
      </c>
      <c r="AZ992" s="264">
        <v>0</v>
      </c>
      <c r="BA992" s="264">
        <v>0</v>
      </c>
      <c r="BB992" s="265">
        <v>0</v>
      </c>
    </row>
    <row r="993" spans="2:54" s="213" customFormat="1" ht="12.75" x14ac:dyDescent="0.2">
      <c r="B993" s="266" t="s">
        <v>772</v>
      </c>
      <c r="C993" s="267"/>
      <c r="D993" s="268"/>
      <c r="E993" s="269" t="s">
        <v>2511</v>
      </c>
      <c r="F993" s="267"/>
      <c r="G993" s="267"/>
      <c r="H993" s="255" t="s">
        <v>2512</v>
      </c>
      <c r="I993" s="256">
        <v>39114</v>
      </c>
      <c r="J993" s="257">
        <v>30</v>
      </c>
      <c r="K993" s="258">
        <v>0</v>
      </c>
      <c r="L993" s="259">
        <v>0</v>
      </c>
      <c r="M993" s="259">
        <v>0</v>
      </c>
      <c r="N993" s="259">
        <v>0</v>
      </c>
      <c r="O993" s="259">
        <v>0</v>
      </c>
      <c r="P993" s="259">
        <v>0</v>
      </c>
      <c r="Q993" s="259">
        <v>0</v>
      </c>
      <c r="R993" s="259">
        <v>0</v>
      </c>
      <c r="S993" s="259">
        <v>0</v>
      </c>
      <c r="T993" s="260">
        <v>0</v>
      </c>
      <c r="U993" s="261">
        <v>0</v>
      </c>
      <c r="V993" s="259">
        <v>0</v>
      </c>
      <c r="W993" s="259">
        <v>0</v>
      </c>
      <c r="X993" s="259">
        <v>0</v>
      </c>
      <c r="Y993" s="259">
        <v>0</v>
      </c>
      <c r="Z993" s="259">
        <v>0</v>
      </c>
      <c r="AA993" s="259">
        <v>0</v>
      </c>
      <c r="AB993" s="259">
        <v>0</v>
      </c>
      <c r="AC993" s="259">
        <v>0</v>
      </c>
      <c r="AD993" s="259">
        <v>0</v>
      </c>
      <c r="AE993" s="262">
        <v>0</v>
      </c>
      <c r="AF993" s="258">
        <v>0</v>
      </c>
      <c r="AG993" s="259">
        <v>0</v>
      </c>
      <c r="AH993" s="259">
        <v>0</v>
      </c>
      <c r="AI993" s="259">
        <v>0</v>
      </c>
      <c r="AJ993" s="259">
        <v>0</v>
      </c>
      <c r="AK993" s="259">
        <v>0</v>
      </c>
      <c r="AL993" s="259">
        <v>0</v>
      </c>
      <c r="AM993" s="259">
        <v>0</v>
      </c>
      <c r="AN993" s="259">
        <v>0</v>
      </c>
      <c r="AO993" s="262">
        <v>0</v>
      </c>
      <c r="AP993" s="247"/>
      <c r="AQ993" s="263">
        <v>0</v>
      </c>
      <c r="AR993" s="264">
        <v>0</v>
      </c>
      <c r="AS993" s="264">
        <v>0</v>
      </c>
      <c r="AT993" s="264">
        <v>0</v>
      </c>
      <c r="AU993" s="264">
        <v>0</v>
      </c>
      <c r="AV993" s="264">
        <v>0</v>
      </c>
      <c r="AW993" s="264">
        <v>0</v>
      </c>
      <c r="AX993" s="264">
        <v>0</v>
      </c>
      <c r="AY993" s="264">
        <v>0</v>
      </c>
      <c r="AZ993" s="264">
        <v>0</v>
      </c>
      <c r="BA993" s="264">
        <v>0</v>
      </c>
      <c r="BB993" s="265">
        <v>0</v>
      </c>
    </row>
    <row r="994" spans="2:54" s="213" customFormat="1" ht="12.75" x14ac:dyDescent="0.2">
      <c r="B994" s="266" t="s">
        <v>718</v>
      </c>
      <c r="C994" s="267"/>
      <c r="D994" s="268"/>
      <c r="E994" s="269" t="s">
        <v>2513</v>
      </c>
      <c r="F994" s="267"/>
      <c r="G994" s="267"/>
      <c r="H994" s="255" t="s">
        <v>2514</v>
      </c>
      <c r="I994" s="256">
        <v>33604</v>
      </c>
      <c r="J994" s="257">
        <v>10</v>
      </c>
      <c r="K994" s="258">
        <v>0</v>
      </c>
      <c r="L994" s="259">
        <v>0</v>
      </c>
      <c r="M994" s="259">
        <v>0</v>
      </c>
      <c r="N994" s="259">
        <v>0</v>
      </c>
      <c r="O994" s="259">
        <v>0</v>
      </c>
      <c r="P994" s="259">
        <v>0</v>
      </c>
      <c r="Q994" s="259">
        <v>0</v>
      </c>
      <c r="R994" s="259">
        <v>0</v>
      </c>
      <c r="S994" s="259">
        <v>0</v>
      </c>
      <c r="T994" s="260">
        <v>0</v>
      </c>
      <c r="U994" s="261">
        <v>0</v>
      </c>
      <c r="V994" s="259">
        <v>0</v>
      </c>
      <c r="W994" s="259">
        <v>0</v>
      </c>
      <c r="X994" s="259">
        <v>0</v>
      </c>
      <c r="Y994" s="259">
        <v>0</v>
      </c>
      <c r="Z994" s="259">
        <v>0</v>
      </c>
      <c r="AA994" s="259">
        <v>0</v>
      </c>
      <c r="AB994" s="259">
        <v>0</v>
      </c>
      <c r="AC994" s="259">
        <v>0</v>
      </c>
      <c r="AD994" s="259">
        <v>0</v>
      </c>
      <c r="AE994" s="262">
        <v>0</v>
      </c>
      <c r="AF994" s="258">
        <v>0</v>
      </c>
      <c r="AG994" s="259">
        <v>0</v>
      </c>
      <c r="AH994" s="259">
        <v>0</v>
      </c>
      <c r="AI994" s="259">
        <v>0</v>
      </c>
      <c r="AJ994" s="259">
        <v>0</v>
      </c>
      <c r="AK994" s="259">
        <v>0</v>
      </c>
      <c r="AL994" s="259">
        <v>0</v>
      </c>
      <c r="AM994" s="259">
        <v>0</v>
      </c>
      <c r="AN994" s="259">
        <v>0</v>
      </c>
      <c r="AO994" s="262">
        <v>0</v>
      </c>
      <c r="AP994" s="247"/>
      <c r="AQ994" s="263">
        <v>0</v>
      </c>
      <c r="AR994" s="264">
        <v>0</v>
      </c>
      <c r="AS994" s="264">
        <v>0</v>
      </c>
      <c r="AT994" s="264">
        <v>0</v>
      </c>
      <c r="AU994" s="264">
        <v>0</v>
      </c>
      <c r="AV994" s="264">
        <v>0</v>
      </c>
      <c r="AW994" s="264">
        <v>0</v>
      </c>
      <c r="AX994" s="264">
        <v>0</v>
      </c>
      <c r="AY994" s="264">
        <v>0</v>
      </c>
      <c r="AZ994" s="264">
        <v>0</v>
      </c>
      <c r="BA994" s="264">
        <v>0</v>
      </c>
      <c r="BB994" s="265">
        <v>0</v>
      </c>
    </row>
    <row r="995" spans="2:54" s="213" customFormat="1" ht="12.75" x14ac:dyDescent="0.2">
      <c r="B995" s="266" t="s">
        <v>772</v>
      </c>
      <c r="C995" s="267"/>
      <c r="D995" s="268"/>
      <c r="E995" s="269" t="s">
        <v>2515</v>
      </c>
      <c r="F995" s="267"/>
      <c r="G995" s="267"/>
      <c r="H995" s="255" t="s">
        <v>2516</v>
      </c>
      <c r="I995" s="256">
        <v>39114</v>
      </c>
      <c r="J995" s="257">
        <v>30</v>
      </c>
      <c r="K995" s="258">
        <v>0</v>
      </c>
      <c r="L995" s="259">
        <v>0</v>
      </c>
      <c r="M995" s="259">
        <v>0</v>
      </c>
      <c r="N995" s="259">
        <v>0</v>
      </c>
      <c r="O995" s="259">
        <v>0</v>
      </c>
      <c r="P995" s="259">
        <v>0</v>
      </c>
      <c r="Q995" s="259">
        <v>0</v>
      </c>
      <c r="R995" s="259">
        <v>0</v>
      </c>
      <c r="S995" s="259">
        <v>0</v>
      </c>
      <c r="T995" s="260">
        <v>0</v>
      </c>
      <c r="U995" s="261">
        <v>0</v>
      </c>
      <c r="V995" s="259">
        <v>0</v>
      </c>
      <c r="W995" s="259">
        <v>0</v>
      </c>
      <c r="X995" s="259">
        <v>0</v>
      </c>
      <c r="Y995" s="259">
        <v>0</v>
      </c>
      <c r="Z995" s="259">
        <v>0</v>
      </c>
      <c r="AA995" s="259">
        <v>0</v>
      </c>
      <c r="AB995" s="259">
        <v>0</v>
      </c>
      <c r="AC995" s="259">
        <v>0</v>
      </c>
      <c r="AD995" s="259">
        <v>0</v>
      </c>
      <c r="AE995" s="262">
        <v>0</v>
      </c>
      <c r="AF995" s="258">
        <v>0</v>
      </c>
      <c r="AG995" s="259">
        <v>0</v>
      </c>
      <c r="AH995" s="259">
        <v>0</v>
      </c>
      <c r="AI995" s="259">
        <v>0</v>
      </c>
      <c r="AJ995" s="259">
        <v>0</v>
      </c>
      <c r="AK995" s="259">
        <v>0</v>
      </c>
      <c r="AL995" s="259">
        <v>0</v>
      </c>
      <c r="AM995" s="259">
        <v>0</v>
      </c>
      <c r="AN995" s="259">
        <v>0</v>
      </c>
      <c r="AO995" s="262">
        <v>0</v>
      </c>
      <c r="AP995" s="247"/>
      <c r="AQ995" s="263">
        <v>0</v>
      </c>
      <c r="AR995" s="264">
        <v>0</v>
      </c>
      <c r="AS995" s="264">
        <v>0</v>
      </c>
      <c r="AT995" s="264">
        <v>0</v>
      </c>
      <c r="AU995" s="264">
        <v>0</v>
      </c>
      <c r="AV995" s="264">
        <v>0</v>
      </c>
      <c r="AW995" s="264">
        <v>0</v>
      </c>
      <c r="AX995" s="264">
        <v>0</v>
      </c>
      <c r="AY995" s="264">
        <v>0</v>
      </c>
      <c r="AZ995" s="264">
        <v>0</v>
      </c>
      <c r="BA995" s="264">
        <v>0</v>
      </c>
      <c r="BB995" s="265">
        <v>0</v>
      </c>
    </row>
    <row r="996" spans="2:54" s="213" customFormat="1" ht="12.75" x14ac:dyDescent="0.2">
      <c r="B996" s="266" t="s">
        <v>817</v>
      </c>
      <c r="C996" s="267"/>
      <c r="D996" s="268"/>
      <c r="E996" s="269" t="s">
        <v>2517</v>
      </c>
      <c r="F996" s="267"/>
      <c r="G996" s="267"/>
      <c r="H996" s="255" t="s">
        <v>2518</v>
      </c>
      <c r="I996" s="256">
        <v>31413</v>
      </c>
      <c r="J996" s="257">
        <v>7</v>
      </c>
      <c r="K996" s="258">
        <v>0</v>
      </c>
      <c r="L996" s="259">
        <v>0</v>
      </c>
      <c r="M996" s="259">
        <v>0</v>
      </c>
      <c r="N996" s="259">
        <v>0</v>
      </c>
      <c r="O996" s="259">
        <v>0</v>
      </c>
      <c r="P996" s="259">
        <v>0</v>
      </c>
      <c r="Q996" s="259">
        <v>0</v>
      </c>
      <c r="R996" s="259">
        <v>0</v>
      </c>
      <c r="S996" s="259">
        <v>0</v>
      </c>
      <c r="T996" s="260">
        <v>0</v>
      </c>
      <c r="U996" s="261">
        <v>0</v>
      </c>
      <c r="V996" s="259">
        <v>0</v>
      </c>
      <c r="W996" s="259">
        <v>0</v>
      </c>
      <c r="X996" s="259">
        <v>0</v>
      </c>
      <c r="Y996" s="259">
        <v>0</v>
      </c>
      <c r="Z996" s="259">
        <v>0</v>
      </c>
      <c r="AA996" s="259">
        <v>0</v>
      </c>
      <c r="AB996" s="259">
        <v>0</v>
      </c>
      <c r="AC996" s="259">
        <v>0</v>
      </c>
      <c r="AD996" s="259">
        <v>0</v>
      </c>
      <c r="AE996" s="262">
        <v>0</v>
      </c>
      <c r="AF996" s="258">
        <v>0</v>
      </c>
      <c r="AG996" s="259">
        <v>0</v>
      </c>
      <c r="AH996" s="259">
        <v>0</v>
      </c>
      <c r="AI996" s="259">
        <v>0</v>
      </c>
      <c r="AJ996" s="259">
        <v>0</v>
      </c>
      <c r="AK996" s="259">
        <v>0</v>
      </c>
      <c r="AL996" s="259">
        <v>0</v>
      </c>
      <c r="AM996" s="259">
        <v>0</v>
      </c>
      <c r="AN996" s="259">
        <v>0</v>
      </c>
      <c r="AO996" s="262">
        <v>0</v>
      </c>
      <c r="AP996" s="247"/>
      <c r="AQ996" s="263">
        <v>0</v>
      </c>
      <c r="AR996" s="264">
        <v>0</v>
      </c>
      <c r="AS996" s="264">
        <v>0</v>
      </c>
      <c r="AT996" s="264">
        <v>0</v>
      </c>
      <c r="AU996" s="264">
        <v>0</v>
      </c>
      <c r="AV996" s="264">
        <v>0</v>
      </c>
      <c r="AW996" s="264">
        <v>0</v>
      </c>
      <c r="AX996" s="264">
        <v>0</v>
      </c>
      <c r="AY996" s="264">
        <v>0</v>
      </c>
      <c r="AZ996" s="264">
        <v>0</v>
      </c>
      <c r="BA996" s="264">
        <v>0</v>
      </c>
      <c r="BB996" s="265">
        <v>0</v>
      </c>
    </row>
    <row r="997" spans="2:54" s="213" customFormat="1" ht="12.75" x14ac:dyDescent="0.2">
      <c r="B997" s="266" t="s">
        <v>655</v>
      </c>
      <c r="C997" s="267"/>
      <c r="D997" s="268"/>
      <c r="E997" s="269" t="s">
        <v>2519</v>
      </c>
      <c r="F997" s="267"/>
      <c r="G997" s="267"/>
      <c r="H997" s="255" t="s">
        <v>2520</v>
      </c>
      <c r="I997" s="256">
        <v>25934</v>
      </c>
      <c r="J997" s="257">
        <v>50</v>
      </c>
      <c r="K997" s="258">
        <v>0</v>
      </c>
      <c r="L997" s="259">
        <v>0</v>
      </c>
      <c r="M997" s="259">
        <v>0</v>
      </c>
      <c r="N997" s="259">
        <v>0</v>
      </c>
      <c r="O997" s="259">
        <v>0</v>
      </c>
      <c r="P997" s="259">
        <v>0</v>
      </c>
      <c r="Q997" s="259">
        <v>0</v>
      </c>
      <c r="R997" s="259">
        <v>0</v>
      </c>
      <c r="S997" s="259">
        <v>0</v>
      </c>
      <c r="T997" s="260">
        <v>0</v>
      </c>
      <c r="U997" s="261">
        <v>0</v>
      </c>
      <c r="V997" s="259">
        <v>0</v>
      </c>
      <c r="W997" s="259">
        <v>0</v>
      </c>
      <c r="X997" s="259">
        <v>0</v>
      </c>
      <c r="Y997" s="259">
        <v>0</v>
      </c>
      <c r="Z997" s="259">
        <v>0</v>
      </c>
      <c r="AA997" s="259">
        <v>0</v>
      </c>
      <c r="AB997" s="259">
        <v>0</v>
      </c>
      <c r="AC997" s="259">
        <v>0</v>
      </c>
      <c r="AD997" s="259">
        <v>0</v>
      </c>
      <c r="AE997" s="262">
        <v>0</v>
      </c>
      <c r="AF997" s="258">
        <v>0</v>
      </c>
      <c r="AG997" s="259">
        <v>0</v>
      </c>
      <c r="AH997" s="259">
        <v>0</v>
      </c>
      <c r="AI997" s="259">
        <v>0</v>
      </c>
      <c r="AJ997" s="259">
        <v>0</v>
      </c>
      <c r="AK997" s="259">
        <v>0</v>
      </c>
      <c r="AL997" s="259">
        <v>0</v>
      </c>
      <c r="AM997" s="259">
        <v>0</v>
      </c>
      <c r="AN997" s="259">
        <v>0</v>
      </c>
      <c r="AO997" s="262">
        <v>0</v>
      </c>
      <c r="AP997" s="247"/>
      <c r="AQ997" s="263">
        <v>0</v>
      </c>
      <c r="AR997" s="264">
        <v>0</v>
      </c>
      <c r="AS997" s="264">
        <v>0</v>
      </c>
      <c r="AT997" s="264">
        <v>0</v>
      </c>
      <c r="AU997" s="264">
        <v>0</v>
      </c>
      <c r="AV997" s="264">
        <v>0</v>
      </c>
      <c r="AW997" s="264">
        <v>0</v>
      </c>
      <c r="AX997" s="264">
        <v>0</v>
      </c>
      <c r="AY997" s="264">
        <v>0</v>
      </c>
      <c r="AZ997" s="264">
        <v>0</v>
      </c>
      <c r="BA997" s="264">
        <v>0</v>
      </c>
      <c r="BB997" s="265">
        <v>0</v>
      </c>
    </row>
    <row r="998" spans="2:54" s="213" customFormat="1" ht="12.75" x14ac:dyDescent="0.2">
      <c r="B998" s="266" t="s">
        <v>655</v>
      </c>
      <c r="C998" s="267"/>
      <c r="D998" s="268"/>
      <c r="E998" s="269" t="s">
        <v>2521</v>
      </c>
      <c r="F998" s="267"/>
      <c r="G998" s="267"/>
      <c r="H998" s="255" t="s">
        <v>2522</v>
      </c>
      <c r="I998" s="256">
        <v>27030</v>
      </c>
      <c r="J998" s="257">
        <v>50</v>
      </c>
      <c r="K998" s="258">
        <v>0</v>
      </c>
      <c r="L998" s="259">
        <v>0</v>
      </c>
      <c r="M998" s="259">
        <v>0</v>
      </c>
      <c r="N998" s="259">
        <v>0</v>
      </c>
      <c r="O998" s="259">
        <v>0</v>
      </c>
      <c r="P998" s="259">
        <v>0</v>
      </c>
      <c r="Q998" s="259">
        <v>0</v>
      </c>
      <c r="R998" s="259">
        <v>0</v>
      </c>
      <c r="S998" s="259">
        <v>0</v>
      </c>
      <c r="T998" s="260">
        <v>0</v>
      </c>
      <c r="U998" s="261">
        <v>0</v>
      </c>
      <c r="V998" s="259">
        <v>0</v>
      </c>
      <c r="W998" s="259">
        <v>0</v>
      </c>
      <c r="X998" s="259">
        <v>0</v>
      </c>
      <c r="Y998" s="259">
        <v>0</v>
      </c>
      <c r="Z998" s="259">
        <v>0</v>
      </c>
      <c r="AA998" s="259">
        <v>0</v>
      </c>
      <c r="AB998" s="259">
        <v>0</v>
      </c>
      <c r="AC998" s="259">
        <v>0</v>
      </c>
      <c r="AD998" s="259">
        <v>0</v>
      </c>
      <c r="AE998" s="262">
        <v>0</v>
      </c>
      <c r="AF998" s="258">
        <v>0</v>
      </c>
      <c r="AG998" s="259">
        <v>0</v>
      </c>
      <c r="AH998" s="259">
        <v>0</v>
      </c>
      <c r="AI998" s="259">
        <v>0</v>
      </c>
      <c r="AJ998" s="259">
        <v>0</v>
      </c>
      <c r="AK998" s="259">
        <v>0</v>
      </c>
      <c r="AL998" s="259">
        <v>0</v>
      </c>
      <c r="AM998" s="259">
        <v>0</v>
      </c>
      <c r="AN998" s="259">
        <v>0</v>
      </c>
      <c r="AO998" s="262">
        <v>0</v>
      </c>
      <c r="AP998" s="247"/>
      <c r="AQ998" s="263">
        <v>0</v>
      </c>
      <c r="AR998" s="264">
        <v>0</v>
      </c>
      <c r="AS998" s="264">
        <v>0</v>
      </c>
      <c r="AT998" s="264">
        <v>0</v>
      </c>
      <c r="AU998" s="264">
        <v>0</v>
      </c>
      <c r="AV998" s="264">
        <v>0</v>
      </c>
      <c r="AW998" s="264">
        <v>0</v>
      </c>
      <c r="AX998" s="264">
        <v>0</v>
      </c>
      <c r="AY998" s="264">
        <v>0</v>
      </c>
      <c r="AZ998" s="264">
        <v>0</v>
      </c>
      <c r="BA998" s="264">
        <v>0</v>
      </c>
      <c r="BB998" s="265">
        <v>0</v>
      </c>
    </row>
    <row r="999" spans="2:54" s="213" customFormat="1" ht="12.75" x14ac:dyDescent="0.2">
      <c r="B999" s="266" t="s">
        <v>718</v>
      </c>
      <c r="C999" s="267"/>
      <c r="D999" s="268"/>
      <c r="E999" s="269" t="s">
        <v>2523</v>
      </c>
      <c r="F999" s="267"/>
      <c r="G999" s="267"/>
      <c r="H999" s="255" t="s">
        <v>2524</v>
      </c>
      <c r="I999" s="256">
        <v>35431</v>
      </c>
      <c r="J999" s="257">
        <v>10</v>
      </c>
      <c r="K999" s="258">
        <v>0</v>
      </c>
      <c r="L999" s="259">
        <v>0</v>
      </c>
      <c r="M999" s="259">
        <v>0</v>
      </c>
      <c r="N999" s="259">
        <v>0</v>
      </c>
      <c r="O999" s="259">
        <v>0</v>
      </c>
      <c r="P999" s="259">
        <v>0</v>
      </c>
      <c r="Q999" s="259">
        <v>0</v>
      </c>
      <c r="R999" s="259">
        <v>0</v>
      </c>
      <c r="S999" s="259">
        <v>0</v>
      </c>
      <c r="T999" s="260">
        <v>0</v>
      </c>
      <c r="U999" s="261">
        <v>0</v>
      </c>
      <c r="V999" s="259">
        <v>0</v>
      </c>
      <c r="W999" s="259">
        <v>0</v>
      </c>
      <c r="X999" s="259">
        <v>0</v>
      </c>
      <c r="Y999" s="259">
        <v>0</v>
      </c>
      <c r="Z999" s="259">
        <v>0</v>
      </c>
      <c r="AA999" s="259">
        <v>0</v>
      </c>
      <c r="AB999" s="259">
        <v>0</v>
      </c>
      <c r="AC999" s="259">
        <v>0</v>
      </c>
      <c r="AD999" s="259">
        <v>0</v>
      </c>
      <c r="AE999" s="262">
        <v>0</v>
      </c>
      <c r="AF999" s="258">
        <v>0</v>
      </c>
      <c r="AG999" s="259">
        <v>0</v>
      </c>
      <c r="AH999" s="259">
        <v>0</v>
      </c>
      <c r="AI999" s="259">
        <v>0</v>
      </c>
      <c r="AJ999" s="259">
        <v>0</v>
      </c>
      <c r="AK999" s="259">
        <v>0</v>
      </c>
      <c r="AL999" s="259">
        <v>0</v>
      </c>
      <c r="AM999" s="259">
        <v>0</v>
      </c>
      <c r="AN999" s="259">
        <v>0</v>
      </c>
      <c r="AO999" s="262">
        <v>0</v>
      </c>
      <c r="AP999" s="247"/>
      <c r="AQ999" s="263">
        <v>0</v>
      </c>
      <c r="AR999" s="264">
        <v>0</v>
      </c>
      <c r="AS999" s="264">
        <v>0</v>
      </c>
      <c r="AT999" s="264">
        <v>0</v>
      </c>
      <c r="AU999" s="264">
        <v>0</v>
      </c>
      <c r="AV999" s="264">
        <v>0</v>
      </c>
      <c r="AW999" s="264">
        <v>0</v>
      </c>
      <c r="AX999" s="264">
        <v>0</v>
      </c>
      <c r="AY999" s="264">
        <v>0</v>
      </c>
      <c r="AZ999" s="264">
        <v>0</v>
      </c>
      <c r="BA999" s="264">
        <v>0</v>
      </c>
      <c r="BB999" s="265">
        <v>0</v>
      </c>
    </row>
    <row r="1000" spans="2:54" s="213" customFormat="1" ht="12.75" x14ac:dyDescent="0.2">
      <c r="B1000" s="266" t="s">
        <v>655</v>
      </c>
      <c r="C1000" s="267"/>
      <c r="D1000" s="268"/>
      <c r="E1000" s="269" t="s">
        <v>2525</v>
      </c>
      <c r="F1000" s="267"/>
      <c r="G1000" s="267"/>
      <c r="H1000" s="255" t="s">
        <v>2526</v>
      </c>
      <c r="I1000" s="256">
        <v>33239</v>
      </c>
      <c r="J1000" s="257">
        <v>50</v>
      </c>
      <c r="K1000" s="258">
        <v>0</v>
      </c>
      <c r="L1000" s="259">
        <v>0</v>
      </c>
      <c r="M1000" s="259">
        <v>0</v>
      </c>
      <c r="N1000" s="259">
        <v>0</v>
      </c>
      <c r="O1000" s="259">
        <v>0</v>
      </c>
      <c r="P1000" s="259">
        <v>0</v>
      </c>
      <c r="Q1000" s="259">
        <v>0</v>
      </c>
      <c r="R1000" s="259">
        <v>0</v>
      </c>
      <c r="S1000" s="259">
        <v>0</v>
      </c>
      <c r="T1000" s="260">
        <v>0</v>
      </c>
      <c r="U1000" s="261">
        <v>0</v>
      </c>
      <c r="V1000" s="259">
        <v>0</v>
      </c>
      <c r="W1000" s="259">
        <v>0</v>
      </c>
      <c r="X1000" s="259">
        <v>0</v>
      </c>
      <c r="Y1000" s="259">
        <v>0</v>
      </c>
      <c r="Z1000" s="259">
        <v>0</v>
      </c>
      <c r="AA1000" s="259">
        <v>0</v>
      </c>
      <c r="AB1000" s="259">
        <v>0</v>
      </c>
      <c r="AC1000" s="259">
        <v>0</v>
      </c>
      <c r="AD1000" s="259">
        <v>0</v>
      </c>
      <c r="AE1000" s="262">
        <v>0</v>
      </c>
      <c r="AF1000" s="258">
        <v>0</v>
      </c>
      <c r="AG1000" s="259">
        <v>0</v>
      </c>
      <c r="AH1000" s="259">
        <v>0</v>
      </c>
      <c r="AI1000" s="259">
        <v>0</v>
      </c>
      <c r="AJ1000" s="259">
        <v>0</v>
      </c>
      <c r="AK1000" s="259">
        <v>0</v>
      </c>
      <c r="AL1000" s="259">
        <v>0</v>
      </c>
      <c r="AM1000" s="259">
        <v>0</v>
      </c>
      <c r="AN1000" s="259">
        <v>0</v>
      </c>
      <c r="AO1000" s="262">
        <v>0</v>
      </c>
      <c r="AP1000" s="247"/>
      <c r="AQ1000" s="263">
        <v>0</v>
      </c>
      <c r="AR1000" s="264">
        <v>0</v>
      </c>
      <c r="AS1000" s="264">
        <v>0</v>
      </c>
      <c r="AT1000" s="264">
        <v>0</v>
      </c>
      <c r="AU1000" s="264">
        <v>0</v>
      </c>
      <c r="AV1000" s="264">
        <v>0</v>
      </c>
      <c r="AW1000" s="264">
        <v>0</v>
      </c>
      <c r="AX1000" s="264">
        <v>0</v>
      </c>
      <c r="AY1000" s="264">
        <v>0</v>
      </c>
      <c r="AZ1000" s="264">
        <v>0</v>
      </c>
      <c r="BA1000" s="264">
        <v>0</v>
      </c>
      <c r="BB1000" s="265">
        <v>0</v>
      </c>
    </row>
    <row r="1001" spans="2:54" s="213" customFormat="1" ht="12.75" x14ac:dyDescent="0.2">
      <c r="B1001" s="266" t="s">
        <v>655</v>
      </c>
      <c r="C1001" s="267"/>
      <c r="D1001" s="268"/>
      <c r="E1001" s="269" t="s">
        <v>2527</v>
      </c>
      <c r="F1001" s="267"/>
      <c r="G1001" s="267"/>
      <c r="H1001" s="255" t="s">
        <v>2528</v>
      </c>
      <c r="I1001" s="256">
        <v>33239</v>
      </c>
      <c r="J1001" s="257">
        <v>50</v>
      </c>
      <c r="K1001" s="258">
        <v>0</v>
      </c>
      <c r="L1001" s="259">
        <v>0</v>
      </c>
      <c r="M1001" s="259">
        <v>0</v>
      </c>
      <c r="N1001" s="259">
        <v>0</v>
      </c>
      <c r="O1001" s="259">
        <v>0</v>
      </c>
      <c r="P1001" s="259">
        <v>0</v>
      </c>
      <c r="Q1001" s="259">
        <v>0</v>
      </c>
      <c r="R1001" s="259">
        <v>0</v>
      </c>
      <c r="S1001" s="259">
        <v>0</v>
      </c>
      <c r="T1001" s="260">
        <v>0</v>
      </c>
      <c r="U1001" s="261">
        <v>0</v>
      </c>
      <c r="V1001" s="259">
        <v>0</v>
      </c>
      <c r="W1001" s="259">
        <v>0</v>
      </c>
      <c r="X1001" s="259">
        <v>0</v>
      </c>
      <c r="Y1001" s="259">
        <v>0</v>
      </c>
      <c r="Z1001" s="259">
        <v>0</v>
      </c>
      <c r="AA1001" s="259">
        <v>0</v>
      </c>
      <c r="AB1001" s="259">
        <v>0</v>
      </c>
      <c r="AC1001" s="259">
        <v>0</v>
      </c>
      <c r="AD1001" s="259">
        <v>0</v>
      </c>
      <c r="AE1001" s="262">
        <v>0</v>
      </c>
      <c r="AF1001" s="258">
        <v>0</v>
      </c>
      <c r="AG1001" s="259">
        <v>0</v>
      </c>
      <c r="AH1001" s="259">
        <v>0</v>
      </c>
      <c r="AI1001" s="259">
        <v>0</v>
      </c>
      <c r="AJ1001" s="259">
        <v>0</v>
      </c>
      <c r="AK1001" s="259">
        <v>0</v>
      </c>
      <c r="AL1001" s="259">
        <v>0</v>
      </c>
      <c r="AM1001" s="259">
        <v>0</v>
      </c>
      <c r="AN1001" s="259">
        <v>0</v>
      </c>
      <c r="AO1001" s="262">
        <v>0</v>
      </c>
      <c r="AP1001" s="247"/>
      <c r="AQ1001" s="263">
        <v>0</v>
      </c>
      <c r="AR1001" s="264">
        <v>0</v>
      </c>
      <c r="AS1001" s="264">
        <v>0</v>
      </c>
      <c r="AT1001" s="264">
        <v>0</v>
      </c>
      <c r="AU1001" s="264">
        <v>0</v>
      </c>
      <c r="AV1001" s="264">
        <v>0</v>
      </c>
      <c r="AW1001" s="264">
        <v>0</v>
      </c>
      <c r="AX1001" s="264">
        <v>0</v>
      </c>
      <c r="AY1001" s="264">
        <v>0</v>
      </c>
      <c r="AZ1001" s="264">
        <v>0</v>
      </c>
      <c r="BA1001" s="264">
        <v>0</v>
      </c>
      <c r="BB1001" s="265">
        <v>0</v>
      </c>
    </row>
    <row r="1002" spans="2:54" s="213" customFormat="1" ht="12.75" x14ac:dyDescent="0.2">
      <c r="B1002" s="266" t="s">
        <v>817</v>
      </c>
      <c r="C1002" s="267"/>
      <c r="D1002" s="268"/>
      <c r="E1002" s="269" t="s">
        <v>2529</v>
      </c>
      <c r="F1002" s="267"/>
      <c r="G1002" s="267"/>
      <c r="H1002" s="255" t="s">
        <v>2530</v>
      </c>
      <c r="I1002" s="256">
        <v>32874</v>
      </c>
      <c r="J1002" s="257">
        <v>7</v>
      </c>
      <c r="K1002" s="258">
        <v>0</v>
      </c>
      <c r="L1002" s="259">
        <v>0</v>
      </c>
      <c r="M1002" s="259">
        <v>0</v>
      </c>
      <c r="N1002" s="259">
        <v>0</v>
      </c>
      <c r="O1002" s="259">
        <v>0</v>
      </c>
      <c r="P1002" s="259">
        <v>0</v>
      </c>
      <c r="Q1002" s="259">
        <v>0</v>
      </c>
      <c r="R1002" s="259">
        <v>0</v>
      </c>
      <c r="S1002" s="259">
        <v>0</v>
      </c>
      <c r="T1002" s="260">
        <v>0</v>
      </c>
      <c r="U1002" s="261">
        <v>0</v>
      </c>
      <c r="V1002" s="259">
        <v>0</v>
      </c>
      <c r="W1002" s="259">
        <v>0</v>
      </c>
      <c r="X1002" s="259">
        <v>0</v>
      </c>
      <c r="Y1002" s="259">
        <v>0</v>
      </c>
      <c r="Z1002" s="259">
        <v>0</v>
      </c>
      <c r="AA1002" s="259">
        <v>0</v>
      </c>
      <c r="AB1002" s="259">
        <v>0</v>
      </c>
      <c r="AC1002" s="259">
        <v>0</v>
      </c>
      <c r="AD1002" s="259">
        <v>0</v>
      </c>
      <c r="AE1002" s="262">
        <v>0</v>
      </c>
      <c r="AF1002" s="258">
        <v>0</v>
      </c>
      <c r="AG1002" s="259">
        <v>0</v>
      </c>
      <c r="AH1002" s="259">
        <v>0</v>
      </c>
      <c r="AI1002" s="259">
        <v>0</v>
      </c>
      <c r="AJ1002" s="259">
        <v>0</v>
      </c>
      <c r="AK1002" s="259">
        <v>0</v>
      </c>
      <c r="AL1002" s="259">
        <v>0</v>
      </c>
      <c r="AM1002" s="259">
        <v>0</v>
      </c>
      <c r="AN1002" s="259">
        <v>0</v>
      </c>
      <c r="AO1002" s="262">
        <v>0</v>
      </c>
      <c r="AP1002" s="247"/>
      <c r="AQ1002" s="263">
        <v>0</v>
      </c>
      <c r="AR1002" s="264">
        <v>0</v>
      </c>
      <c r="AS1002" s="264">
        <v>0</v>
      </c>
      <c r="AT1002" s="264">
        <v>0</v>
      </c>
      <c r="AU1002" s="264">
        <v>0</v>
      </c>
      <c r="AV1002" s="264">
        <v>0</v>
      </c>
      <c r="AW1002" s="264">
        <v>0</v>
      </c>
      <c r="AX1002" s="264">
        <v>0</v>
      </c>
      <c r="AY1002" s="264">
        <v>0</v>
      </c>
      <c r="AZ1002" s="264">
        <v>0</v>
      </c>
      <c r="BA1002" s="264">
        <v>0</v>
      </c>
      <c r="BB1002" s="265">
        <v>0</v>
      </c>
    </row>
    <row r="1003" spans="2:54" s="213" customFormat="1" ht="12.75" x14ac:dyDescent="0.2">
      <c r="B1003" s="266" t="s">
        <v>718</v>
      </c>
      <c r="C1003" s="267"/>
      <c r="D1003" s="268"/>
      <c r="E1003" s="269" t="s">
        <v>2531</v>
      </c>
      <c r="F1003" s="267"/>
      <c r="G1003" s="267"/>
      <c r="H1003" s="255" t="s">
        <v>2532</v>
      </c>
      <c r="I1003" s="256">
        <v>29587</v>
      </c>
      <c r="J1003" s="257">
        <v>10</v>
      </c>
      <c r="K1003" s="258">
        <v>0</v>
      </c>
      <c r="L1003" s="259">
        <v>0</v>
      </c>
      <c r="M1003" s="259">
        <v>0</v>
      </c>
      <c r="N1003" s="259">
        <v>0</v>
      </c>
      <c r="O1003" s="259">
        <v>0</v>
      </c>
      <c r="P1003" s="259">
        <v>0</v>
      </c>
      <c r="Q1003" s="259">
        <v>0</v>
      </c>
      <c r="R1003" s="259">
        <v>0</v>
      </c>
      <c r="S1003" s="259">
        <v>0</v>
      </c>
      <c r="T1003" s="260">
        <v>0</v>
      </c>
      <c r="U1003" s="261">
        <v>0</v>
      </c>
      <c r="V1003" s="259">
        <v>0</v>
      </c>
      <c r="W1003" s="259">
        <v>0</v>
      </c>
      <c r="X1003" s="259">
        <v>0</v>
      </c>
      <c r="Y1003" s="259">
        <v>0</v>
      </c>
      <c r="Z1003" s="259">
        <v>0</v>
      </c>
      <c r="AA1003" s="259">
        <v>0</v>
      </c>
      <c r="AB1003" s="259">
        <v>0</v>
      </c>
      <c r="AC1003" s="259">
        <v>0</v>
      </c>
      <c r="AD1003" s="259">
        <v>0</v>
      </c>
      <c r="AE1003" s="262">
        <v>0</v>
      </c>
      <c r="AF1003" s="258">
        <v>0</v>
      </c>
      <c r="AG1003" s="259">
        <v>0</v>
      </c>
      <c r="AH1003" s="259">
        <v>0</v>
      </c>
      <c r="AI1003" s="259">
        <v>0</v>
      </c>
      <c r="AJ1003" s="259">
        <v>0</v>
      </c>
      <c r="AK1003" s="259">
        <v>0</v>
      </c>
      <c r="AL1003" s="259">
        <v>0</v>
      </c>
      <c r="AM1003" s="259">
        <v>0</v>
      </c>
      <c r="AN1003" s="259">
        <v>0</v>
      </c>
      <c r="AO1003" s="262">
        <v>0</v>
      </c>
      <c r="AP1003" s="247"/>
      <c r="AQ1003" s="263">
        <v>0</v>
      </c>
      <c r="AR1003" s="264">
        <v>0</v>
      </c>
      <c r="AS1003" s="264">
        <v>0</v>
      </c>
      <c r="AT1003" s="264">
        <v>0</v>
      </c>
      <c r="AU1003" s="264">
        <v>0</v>
      </c>
      <c r="AV1003" s="264">
        <v>0</v>
      </c>
      <c r="AW1003" s="264">
        <v>0</v>
      </c>
      <c r="AX1003" s="264">
        <v>0</v>
      </c>
      <c r="AY1003" s="264">
        <v>0</v>
      </c>
      <c r="AZ1003" s="264">
        <v>0</v>
      </c>
      <c r="BA1003" s="264">
        <v>0</v>
      </c>
      <c r="BB1003" s="265">
        <v>0</v>
      </c>
    </row>
    <row r="1004" spans="2:54" s="213" customFormat="1" ht="12.75" x14ac:dyDescent="0.2">
      <c r="B1004" s="266" t="s">
        <v>677</v>
      </c>
      <c r="C1004" s="267"/>
      <c r="D1004" s="268"/>
      <c r="E1004" s="269" t="s">
        <v>2533</v>
      </c>
      <c r="F1004" s="267"/>
      <c r="G1004" s="267"/>
      <c r="H1004" s="255" t="s">
        <v>2534</v>
      </c>
      <c r="I1004" s="256">
        <v>29587</v>
      </c>
      <c r="J1004" s="257">
        <v>40</v>
      </c>
      <c r="K1004" s="258">
        <v>0</v>
      </c>
      <c r="L1004" s="259">
        <v>0</v>
      </c>
      <c r="M1004" s="259">
        <v>0</v>
      </c>
      <c r="N1004" s="259">
        <v>0</v>
      </c>
      <c r="O1004" s="259">
        <v>0</v>
      </c>
      <c r="P1004" s="259">
        <v>0</v>
      </c>
      <c r="Q1004" s="259">
        <v>0</v>
      </c>
      <c r="R1004" s="259">
        <v>0</v>
      </c>
      <c r="S1004" s="259">
        <v>0</v>
      </c>
      <c r="T1004" s="260">
        <v>0</v>
      </c>
      <c r="U1004" s="261">
        <v>0</v>
      </c>
      <c r="V1004" s="259">
        <v>0</v>
      </c>
      <c r="W1004" s="259">
        <v>0</v>
      </c>
      <c r="X1004" s="259">
        <v>0</v>
      </c>
      <c r="Y1004" s="259">
        <v>0</v>
      </c>
      <c r="Z1004" s="259">
        <v>0</v>
      </c>
      <c r="AA1004" s="259">
        <v>0</v>
      </c>
      <c r="AB1004" s="259">
        <v>0</v>
      </c>
      <c r="AC1004" s="259">
        <v>0</v>
      </c>
      <c r="AD1004" s="259">
        <v>0</v>
      </c>
      <c r="AE1004" s="262">
        <v>0</v>
      </c>
      <c r="AF1004" s="258">
        <v>0</v>
      </c>
      <c r="AG1004" s="259">
        <v>0</v>
      </c>
      <c r="AH1004" s="259">
        <v>0</v>
      </c>
      <c r="AI1004" s="259">
        <v>0</v>
      </c>
      <c r="AJ1004" s="259">
        <v>0</v>
      </c>
      <c r="AK1004" s="259">
        <v>0</v>
      </c>
      <c r="AL1004" s="259">
        <v>0</v>
      </c>
      <c r="AM1004" s="259">
        <v>0</v>
      </c>
      <c r="AN1004" s="259">
        <v>0</v>
      </c>
      <c r="AO1004" s="262">
        <v>0</v>
      </c>
      <c r="AP1004" s="247"/>
      <c r="AQ1004" s="263">
        <v>0</v>
      </c>
      <c r="AR1004" s="264">
        <v>0</v>
      </c>
      <c r="AS1004" s="264">
        <v>0</v>
      </c>
      <c r="AT1004" s="264">
        <v>0</v>
      </c>
      <c r="AU1004" s="264">
        <v>0</v>
      </c>
      <c r="AV1004" s="264">
        <v>0</v>
      </c>
      <c r="AW1004" s="264">
        <v>0</v>
      </c>
      <c r="AX1004" s="264">
        <v>0</v>
      </c>
      <c r="AY1004" s="264">
        <v>0</v>
      </c>
      <c r="AZ1004" s="264">
        <v>0</v>
      </c>
      <c r="BA1004" s="264">
        <v>0</v>
      </c>
      <c r="BB1004" s="265">
        <v>0</v>
      </c>
    </row>
    <row r="1005" spans="2:54" s="213" customFormat="1" ht="12.75" x14ac:dyDescent="0.2">
      <c r="B1005" s="266" t="s">
        <v>772</v>
      </c>
      <c r="C1005" s="267"/>
      <c r="D1005" s="268"/>
      <c r="E1005" s="269" t="s">
        <v>2535</v>
      </c>
      <c r="F1005" s="267"/>
      <c r="G1005" s="267"/>
      <c r="H1005" s="255" t="s">
        <v>2536</v>
      </c>
      <c r="I1005" s="256">
        <v>26665</v>
      </c>
      <c r="J1005" s="257">
        <v>30</v>
      </c>
      <c r="K1005" s="258">
        <v>0</v>
      </c>
      <c r="L1005" s="259">
        <v>0</v>
      </c>
      <c r="M1005" s="259">
        <v>0</v>
      </c>
      <c r="N1005" s="259">
        <v>0</v>
      </c>
      <c r="O1005" s="259">
        <v>0</v>
      </c>
      <c r="P1005" s="259">
        <v>0</v>
      </c>
      <c r="Q1005" s="259">
        <v>0</v>
      </c>
      <c r="R1005" s="259">
        <v>0</v>
      </c>
      <c r="S1005" s="259">
        <v>0</v>
      </c>
      <c r="T1005" s="260">
        <v>0</v>
      </c>
      <c r="U1005" s="261">
        <v>0</v>
      </c>
      <c r="V1005" s="259">
        <v>0</v>
      </c>
      <c r="W1005" s="259">
        <v>0</v>
      </c>
      <c r="X1005" s="259">
        <v>0</v>
      </c>
      <c r="Y1005" s="259">
        <v>0</v>
      </c>
      <c r="Z1005" s="259">
        <v>0</v>
      </c>
      <c r="AA1005" s="259">
        <v>0</v>
      </c>
      <c r="AB1005" s="259">
        <v>0</v>
      </c>
      <c r="AC1005" s="259">
        <v>0</v>
      </c>
      <c r="AD1005" s="259">
        <v>0</v>
      </c>
      <c r="AE1005" s="262">
        <v>0</v>
      </c>
      <c r="AF1005" s="258">
        <v>0</v>
      </c>
      <c r="AG1005" s="259">
        <v>0</v>
      </c>
      <c r="AH1005" s="259">
        <v>0</v>
      </c>
      <c r="AI1005" s="259">
        <v>0</v>
      </c>
      <c r="AJ1005" s="259">
        <v>0</v>
      </c>
      <c r="AK1005" s="259">
        <v>0</v>
      </c>
      <c r="AL1005" s="259">
        <v>0</v>
      </c>
      <c r="AM1005" s="259">
        <v>0</v>
      </c>
      <c r="AN1005" s="259">
        <v>0</v>
      </c>
      <c r="AO1005" s="262">
        <v>0</v>
      </c>
      <c r="AP1005" s="247"/>
      <c r="AQ1005" s="263">
        <v>0</v>
      </c>
      <c r="AR1005" s="264">
        <v>0</v>
      </c>
      <c r="AS1005" s="264">
        <v>0</v>
      </c>
      <c r="AT1005" s="264">
        <v>0</v>
      </c>
      <c r="AU1005" s="264">
        <v>0</v>
      </c>
      <c r="AV1005" s="264">
        <v>0</v>
      </c>
      <c r="AW1005" s="264">
        <v>0</v>
      </c>
      <c r="AX1005" s="264">
        <v>0</v>
      </c>
      <c r="AY1005" s="264">
        <v>0</v>
      </c>
      <c r="AZ1005" s="264">
        <v>0</v>
      </c>
      <c r="BA1005" s="264">
        <v>0</v>
      </c>
      <c r="BB1005" s="265">
        <v>0</v>
      </c>
    </row>
    <row r="1006" spans="2:54" s="213" customFormat="1" ht="12.75" x14ac:dyDescent="0.2">
      <c r="B1006" s="266" t="s">
        <v>772</v>
      </c>
      <c r="C1006" s="267"/>
      <c r="D1006" s="268"/>
      <c r="E1006" s="269" t="s">
        <v>2537</v>
      </c>
      <c r="F1006" s="267"/>
      <c r="G1006" s="267"/>
      <c r="H1006" s="255" t="s">
        <v>2538</v>
      </c>
      <c r="I1006" s="256">
        <v>24838</v>
      </c>
      <c r="J1006" s="257">
        <v>30</v>
      </c>
      <c r="K1006" s="258">
        <v>0</v>
      </c>
      <c r="L1006" s="259">
        <v>0</v>
      </c>
      <c r="M1006" s="259">
        <v>0</v>
      </c>
      <c r="N1006" s="259">
        <v>0</v>
      </c>
      <c r="O1006" s="259">
        <v>0</v>
      </c>
      <c r="P1006" s="259">
        <v>0</v>
      </c>
      <c r="Q1006" s="259">
        <v>0</v>
      </c>
      <c r="R1006" s="259">
        <v>0</v>
      </c>
      <c r="S1006" s="259">
        <v>0</v>
      </c>
      <c r="T1006" s="260">
        <v>0</v>
      </c>
      <c r="U1006" s="261">
        <v>0</v>
      </c>
      <c r="V1006" s="259">
        <v>0</v>
      </c>
      <c r="W1006" s="259">
        <v>0</v>
      </c>
      <c r="X1006" s="259">
        <v>0</v>
      </c>
      <c r="Y1006" s="259">
        <v>0</v>
      </c>
      <c r="Z1006" s="259">
        <v>0</v>
      </c>
      <c r="AA1006" s="259">
        <v>0</v>
      </c>
      <c r="AB1006" s="259">
        <v>0</v>
      </c>
      <c r="AC1006" s="259">
        <v>0</v>
      </c>
      <c r="AD1006" s="259">
        <v>0</v>
      </c>
      <c r="AE1006" s="262">
        <v>0</v>
      </c>
      <c r="AF1006" s="258">
        <v>0</v>
      </c>
      <c r="AG1006" s="259">
        <v>0</v>
      </c>
      <c r="AH1006" s="259">
        <v>0</v>
      </c>
      <c r="AI1006" s="259">
        <v>0</v>
      </c>
      <c r="AJ1006" s="259">
        <v>0</v>
      </c>
      <c r="AK1006" s="259">
        <v>0</v>
      </c>
      <c r="AL1006" s="259">
        <v>0</v>
      </c>
      <c r="AM1006" s="259">
        <v>0</v>
      </c>
      <c r="AN1006" s="259">
        <v>0</v>
      </c>
      <c r="AO1006" s="262">
        <v>0</v>
      </c>
      <c r="AP1006" s="247"/>
      <c r="AQ1006" s="263">
        <v>0</v>
      </c>
      <c r="AR1006" s="264">
        <v>0</v>
      </c>
      <c r="AS1006" s="264">
        <v>0</v>
      </c>
      <c r="AT1006" s="264">
        <v>0</v>
      </c>
      <c r="AU1006" s="264">
        <v>0</v>
      </c>
      <c r="AV1006" s="264">
        <v>0</v>
      </c>
      <c r="AW1006" s="264">
        <v>0</v>
      </c>
      <c r="AX1006" s="264">
        <v>0</v>
      </c>
      <c r="AY1006" s="264">
        <v>0</v>
      </c>
      <c r="AZ1006" s="264">
        <v>0</v>
      </c>
      <c r="BA1006" s="264">
        <v>0</v>
      </c>
      <c r="BB1006" s="265">
        <v>0</v>
      </c>
    </row>
    <row r="1007" spans="2:54" s="213" customFormat="1" ht="12.75" x14ac:dyDescent="0.2">
      <c r="B1007" s="266" t="s">
        <v>718</v>
      </c>
      <c r="C1007" s="267"/>
      <c r="D1007" s="268"/>
      <c r="E1007" s="269" t="s">
        <v>2539</v>
      </c>
      <c r="F1007" s="267"/>
      <c r="G1007" s="267"/>
      <c r="H1007" s="255" t="s">
        <v>2540</v>
      </c>
      <c r="I1007" s="256">
        <v>28126</v>
      </c>
      <c r="J1007" s="257">
        <v>10</v>
      </c>
      <c r="K1007" s="258">
        <v>0</v>
      </c>
      <c r="L1007" s="259">
        <v>0</v>
      </c>
      <c r="M1007" s="259">
        <v>0</v>
      </c>
      <c r="N1007" s="259">
        <v>0</v>
      </c>
      <c r="O1007" s="259">
        <v>0</v>
      </c>
      <c r="P1007" s="259">
        <v>0</v>
      </c>
      <c r="Q1007" s="259">
        <v>0</v>
      </c>
      <c r="R1007" s="259">
        <v>0</v>
      </c>
      <c r="S1007" s="259">
        <v>0</v>
      </c>
      <c r="T1007" s="260">
        <v>0</v>
      </c>
      <c r="U1007" s="261">
        <v>0</v>
      </c>
      <c r="V1007" s="259">
        <v>0</v>
      </c>
      <c r="W1007" s="259">
        <v>0</v>
      </c>
      <c r="X1007" s="259">
        <v>0</v>
      </c>
      <c r="Y1007" s="259">
        <v>0</v>
      </c>
      <c r="Z1007" s="259">
        <v>0</v>
      </c>
      <c r="AA1007" s="259">
        <v>0</v>
      </c>
      <c r="AB1007" s="259">
        <v>0</v>
      </c>
      <c r="AC1007" s="259">
        <v>0</v>
      </c>
      <c r="AD1007" s="259">
        <v>0</v>
      </c>
      <c r="AE1007" s="262">
        <v>0</v>
      </c>
      <c r="AF1007" s="258">
        <v>0</v>
      </c>
      <c r="AG1007" s="259">
        <v>0</v>
      </c>
      <c r="AH1007" s="259">
        <v>0</v>
      </c>
      <c r="AI1007" s="259">
        <v>0</v>
      </c>
      <c r="AJ1007" s="259">
        <v>0</v>
      </c>
      <c r="AK1007" s="259">
        <v>0</v>
      </c>
      <c r="AL1007" s="259">
        <v>0</v>
      </c>
      <c r="AM1007" s="259">
        <v>0</v>
      </c>
      <c r="AN1007" s="259">
        <v>0</v>
      </c>
      <c r="AO1007" s="262">
        <v>0</v>
      </c>
      <c r="AP1007" s="247"/>
      <c r="AQ1007" s="263">
        <v>0</v>
      </c>
      <c r="AR1007" s="264">
        <v>0</v>
      </c>
      <c r="AS1007" s="264">
        <v>0</v>
      </c>
      <c r="AT1007" s="264">
        <v>0</v>
      </c>
      <c r="AU1007" s="264">
        <v>0</v>
      </c>
      <c r="AV1007" s="264">
        <v>0</v>
      </c>
      <c r="AW1007" s="264">
        <v>0</v>
      </c>
      <c r="AX1007" s="264">
        <v>0</v>
      </c>
      <c r="AY1007" s="264">
        <v>0</v>
      </c>
      <c r="AZ1007" s="264">
        <v>0</v>
      </c>
      <c r="BA1007" s="264">
        <v>0</v>
      </c>
      <c r="BB1007" s="265">
        <v>0</v>
      </c>
    </row>
    <row r="1008" spans="2:54" s="213" customFormat="1" ht="12.75" x14ac:dyDescent="0.2">
      <c r="B1008" s="266" t="s">
        <v>643</v>
      </c>
      <c r="C1008" s="267"/>
      <c r="D1008" s="268"/>
      <c r="E1008" s="269" t="s">
        <v>2541</v>
      </c>
      <c r="F1008" s="267"/>
      <c r="G1008" s="267"/>
      <c r="H1008" s="255" t="s">
        <v>2542</v>
      </c>
      <c r="I1008" s="256">
        <v>25934</v>
      </c>
      <c r="J1008" s="257">
        <v>50</v>
      </c>
      <c r="K1008" s="258">
        <v>0</v>
      </c>
      <c r="L1008" s="259">
        <v>0</v>
      </c>
      <c r="M1008" s="259">
        <v>0</v>
      </c>
      <c r="N1008" s="259">
        <v>0</v>
      </c>
      <c r="O1008" s="259">
        <v>0</v>
      </c>
      <c r="P1008" s="259">
        <v>0</v>
      </c>
      <c r="Q1008" s="259">
        <v>0</v>
      </c>
      <c r="R1008" s="259">
        <v>0</v>
      </c>
      <c r="S1008" s="259">
        <v>0</v>
      </c>
      <c r="T1008" s="260">
        <v>0</v>
      </c>
      <c r="U1008" s="261">
        <v>0</v>
      </c>
      <c r="V1008" s="259">
        <v>0</v>
      </c>
      <c r="W1008" s="259">
        <v>0</v>
      </c>
      <c r="X1008" s="259">
        <v>0</v>
      </c>
      <c r="Y1008" s="259">
        <v>0</v>
      </c>
      <c r="Z1008" s="259">
        <v>0</v>
      </c>
      <c r="AA1008" s="259">
        <v>0</v>
      </c>
      <c r="AB1008" s="259">
        <v>0</v>
      </c>
      <c r="AC1008" s="259">
        <v>0</v>
      </c>
      <c r="AD1008" s="259">
        <v>0</v>
      </c>
      <c r="AE1008" s="262">
        <v>0</v>
      </c>
      <c r="AF1008" s="258">
        <v>0</v>
      </c>
      <c r="AG1008" s="259">
        <v>0</v>
      </c>
      <c r="AH1008" s="259">
        <v>0</v>
      </c>
      <c r="AI1008" s="259">
        <v>0</v>
      </c>
      <c r="AJ1008" s="259">
        <v>0</v>
      </c>
      <c r="AK1008" s="259">
        <v>0</v>
      </c>
      <c r="AL1008" s="259">
        <v>0</v>
      </c>
      <c r="AM1008" s="259">
        <v>0</v>
      </c>
      <c r="AN1008" s="259">
        <v>0</v>
      </c>
      <c r="AO1008" s="262">
        <v>0</v>
      </c>
      <c r="AP1008" s="247"/>
      <c r="AQ1008" s="263">
        <v>0</v>
      </c>
      <c r="AR1008" s="264">
        <v>0</v>
      </c>
      <c r="AS1008" s="264">
        <v>0</v>
      </c>
      <c r="AT1008" s="264">
        <v>0</v>
      </c>
      <c r="AU1008" s="264">
        <v>0</v>
      </c>
      <c r="AV1008" s="264">
        <v>0</v>
      </c>
      <c r="AW1008" s="264">
        <v>0</v>
      </c>
      <c r="AX1008" s="264">
        <v>0</v>
      </c>
      <c r="AY1008" s="264">
        <v>0</v>
      </c>
      <c r="AZ1008" s="264">
        <v>0</v>
      </c>
      <c r="BA1008" s="264">
        <v>0</v>
      </c>
      <c r="BB1008" s="265">
        <v>0</v>
      </c>
    </row>
    <row r="1009" spans="2:54" s="213" customFormat="1" ht="12.75" x14ac:dyDescent="0.2">
      <c r="B1009" s="266" t="s">
        <v>643</v>
      </c>
      <c r="C1009" s="267"/>
      <c r="D1009" s="268"/>
      <c r="E1009" s="269" t="s">
        <v>2543</v>
      </c>
      <c r="F1009" s="267"/>
      <c r="G1009" s="267"/>
      <c r="H1009" s="255" t="s">
        <v>2544</v>
      </c>
      <c r="I1009" s="256">
        <v>34700</v>
      </c>
      <c r="J1009" s="257">
        <v>50</v>
      </c>
      <c r="K1009" s="258">
        <v>0</v>
      </c>
      <c r="L1009" s="259">
        <v>0</v>
      </c>
      <c r="M1009" s="259">
        <v>0</v>
      </c>
      <c r="N1009" s="259">
        <v>0</v>
      </c>
      <c r="O1009" s="259">
        <v>0</v>
      </c>
      <c r="P1009" s="259">
        <v>0</v>
      </c>
      <c r="Q1009" s="259">
        <v>0</v>
      </c>
      <c r="R1009" s="259">
        <v>0</v>
      </c>
      <c r="S1009" s="259">
        <v>0</v>
      </c>
      <c r="T1009" s="260">
        <v>0</v>
      </c>
      <c r="U1009" s="261">
        <v>0</v>
      </c>
      <c r="V1009" s="259">
        <v>0</v>
      </c>
      <c r="W1009" s="259">
        <v>0</v>
      </c>
      <c r="X1009" s="259">
        <v>0</v>
      </c>
      <c r="Y1009" s="259">
        <v>0</v>
      </c>
      <c r="Z1009" s="259">
        <v>0</v>
      </c>
      <c r="AA1009" s="259">
        <v>0</v>
      </c>
      <c r="AB1009" s="259">
        <v>0</v>
      </c>
      <c r="AC1009" s="259">
        <v>0</v>
      </c>
      <c r="AD1009" s="259">
        <v>0</v>
      </c>
      <c r="AE1009" s="262">
        <v>0</v>
      </c>
      <c r="AF1009" s="258">
        <v>0</v>
      </c>
      <c r="AG1009" s="259">
        <v>0</v>
      </c>
      <c r="AH1009" s="259">
        <v>0</v>
      </c>
      <c r="AI1009" s="259">
        <v>0</v>
      </c>
      <c r="AJ1009" s="259">
        <v>0</v>
      </c>
      <c r="AK1009" s="259">
        <v>0</v>
      </c>
      <c r="AL1009" s="259">
        <v>0</v>
      </c>
      <c r="AM1009" s="259">
        <v>0</v>
      </c>
      <c r="AN1009" s="259">
        <v>0</v>
      </c>
      <c r="AO1009" s="262">
        <v>0</v>
      </c>
      <c r="AP1009" s="247"/>
      <c r="AQ1009" s="263">
        <v>0</v>
      </c>
      <c r="AR1009" s="264">
        <v>0</v>
      </c>
      <c r="AS1009" s="264">
        <v>0</v>
      </c>
      <c r="AT1009" s="264">
        <v>0</v>
      </c>
      <c r="AU1009" s="264">
        <v>0</v>
      </c>
      <c r="AV1009" s="264">
        <v>0</v>
      </c>
      <c r="AW1009" s="264">
        <v>0</v>
      </c>
      <c r="AX1009" s="264">
        <v>0</v>
      </c>
      <c r="AY1009" s="264">
        <v>0</v>
      </c>
      <c r="AZ1009" s="264">
        <v>0</v>
      </c>
      <c r="BA1009" s="264">
        <v>0</v>
      </c>
      <c r="BB1009" s="265">
        <v>0</v>
      </c>
    </row>
    <row r="1010" spans="2:54" s="213" customFormat="1" ht="12.75" x14ac:dyDescent="0.2">
      <c r="B1010" s="266" t="s">
        <v>677</v>
      </c>
      <c r="C1010" s="267"/>
      <c r="D1010" s="268"/>
      <c r="E1010" s="269" t="s">
        <v>2545</v>
      </c>
      <c r="F1010" s="267"/>
      <c r="G1010" s="267"/>
      <c r="H1010" s="255" t="s">
        <v>2546</v>
      </c>
      <c r="I1010" s="256">
        <v>25569</v>
      </c>
      <c r="J1010" s="257">
        <v>40</v>
      </c>
      <c r="K1010" s="258">
        <v>0</v>
      </c>
      <c r="L1010" s="259">
        <v>0</v>
      </c>
      <c r="M1010" s="259">
        <v>0</v>
      </c>
      <c r="N1010" s="259">
        <v>0</v>
      </c>
      <c r="O1010" s="259">
        <v>0</v>
      </c>
      <c r="P1010" s="259">
        <v>0</v>
      </c>
      <c r="Q1010" s="259">
        <v>0</v>
      </c>
      <c r="R1010" s="259">
        <v>0</v>
      </c>
      <c r="S1010" s="259">
        <v>0</v>
      </c>
      <c r="T1010" s="260">
        <v>0</v>
      </c>
      <c r="U1010" s="261">
        <v>0</v>
      </c>
      <c r="V1010" s="259">
        <v>0</v>
      </c>
      <c r="W1010" s="259">
        <v>0</v>
      </c>
      <c r="X1010" s="259">
        <v>0</v>
      </c>
      <c r="Y1010" s="259">
        <v>0</v>
      </c>
      <c r="Z1010" s="259">
        <v>0</v>
      </c>
      <c r="AA1010" s="259">
        <v>0</v>
      </c>
      <c r="AB1010" s="259">
        <v>0</v>
      </c>
      <c r="AC1010" s="259">
        <v>0</v>
      </c>
      <c r="AD1010" s="259">
        <v>0</v>
      </c>
      <c r="AE1010" s="262">
        <v>0</v>
      </c>
      <c r="AF1010" s="258">
        <v>0</v>
      </c>
      <c r="AG1010" s="259">
        <v>0</v>
      </c>
      <c r="AH1010" s="259">
        <v>0</v>
      </c>
      <c r="AI1010" s="259">
        <v>0</v>
      </c>
      <c r="AJ1010" s="259">
        <v>0</v>
      </c>
      <c r="AK1010" s="259">
        <v>0</v>
      </c>
      <c r="AL1010" s="259">
        <v>0</v>
      </c>
      <c r="AM1010" s="259">
        <v>0</v>
      </c>
      <c r="AN1010" s="259">
        <v>0</v>
      </c>
      <c r="AO1010" s="262">
        <v>0</v>
      </c>
      <c r="AP1010" s="247"/>
      <c r="AQ1010" s="263">
        <v>0</v>
      </c>
      <c r="AR1010" s="264">
        <v>0</v>
      </c>
      <c r="AS1010" s="264">
        <v>0</v>
      </c>
      <c r="AT1010" s="264">
        <v>0</v>
      </c>
      <c r="AU1010" s="264">
        <v>0</v>
      </c>
      <c r="AV1010" s="264">
        <v>0</v>
      </c>
      <c r="AW1010" s="264">
        <v>0</v>
      </c>
      <c r="AX1010" s="264">
        <v>0</v>
      </c>
      <c r="AY1010" s="264">
        <v>0</v>
      </c>
      <c r="AZ1010" s="264">
        <v>0</v>
      </c>
      <c r="BA1010" s="264">
        <v>0</v>
      </c>
      <c r="BB1010" s="265">
        <v>0</v>
      </c>
    </row>
    <row r="1011" spans="2:54" s="213" customFormat="1" ht="12.75" x14ac:dyDescent="0.2">
      <c r="B1011" s="266" t="s">
        <v>743</v>
      </c>
      <c r="C1011" s="267"/>
      <c r="D1011" s="268"/>
      <c r="E1011" s="269" t="s">
        <v>2547</v>
      </c>
      <c r="F1011" s="267"/>
      <c r="G1011" s="267"/>
      <c r="H1011" s="255" t="s">
        <v>2548</v>
      </c>
      <c r="I1011" s="256">
        <v>31778</v>
      </c>
      <c r="J1011" s="257">
        <v>45</v>
      </c>
      <c r="K1011" s="258">
        <v>0</v>
      </c>
      <c r="L1011" s="259">
        <v>0</v>
      </c>
      <c r="M1011" s="259">
        <v>0</v>
      </c>
      <c r="N1011" s="259">
        <v>0</v>
      </c>
      <c r="O1011" s="259">
        <v>0</v>
      </c>
      <c r="P1011" s="259">
        <v>0</v>
      </c>
      <c r="Q1011" s="259">
        <v>0</v>
      </c>
      <c r="R1011" s="259">
        <v>0</v>
      </c>
      <c r="S1011" s="259">
        <v>0</v>
      </c>
      <c r="T1011" s="260">
        <v>0</v>
      </c>
      <c r="U1011" s="261">
        <v>0</v>
      </c>
      <c r="V1011" s="259">
        <v>0</v>
      </c>
      <c r="W1011" s="259">
        <v>0</v>
      </c>
      <c r="X1011" s="259">
        <v>0</v>
      </c>
      <c r="Y1011" s="259">
        <v>0</v>
      </c>
      <c r="Z1011" s="259">
        <v>0</v>
      </c>
      <c r="AA1011" s="259">
        <v>0</v>
      </c>
      <c r="AB1011" s="259">
        <v>0</v>
      </c>
      <c r="AC1011" s="259">
        <v>0</v>
      </c>
      <c r="AD1011" s="259">
        <v>0</v>
      </c>
      <c r="AE1011" s="262">
        <v>0</v>
      </c>
      <c r="AF1011" s="258">
        <v>0</v>
      </c>
      <c r="AG1011" s="259">
        <v>0</v>
      </c>
      <c r="AH1011" s="259">
        <v>0</v>
      </c>
      <c r="AI1011" s="259">
        <v>0</v>
      </c>
      <c r="AJ1011" s="259">
        <v>0</v>
      </c>
      <c r="AK1011" s="259">
        <v>0</v>
      </c>
      <c r="AL1011" s="259">
        <v>0</v>
      </c>
      <c r="AM1011" s="259">
        <v>0</v>
      </c>
      <c r="AN1011" s="259">
        <v>0</v>
      </c>
      <c r="AO1011" s="262">
        <v>0</v>
      </c>
      <c r="AP1011" s="247"/>
      <c r="AQ1011" s="263">
        <v>0</v>
      </c>
      <c r="AR1011" s="264">
        <v>0</v>
      </c>
      <c r="AS1011" s="264">
        <v>0</v>
      </c>
      <c r="AT1011" s="264">
        <v>0</v>
      </c>
      <c r="AU1011" s="264">
        <v>0</v>
      </c>
      <c r="AV1011" s="264">
        <v>0</v>
      </c>
      <c r="AW1011" s="264">
        <v>0</v>
      </c>
      <c r="AX1011" s="264">
        <v>0</v>
      </c>
      <c r="AY1011" s="264">
        <v>0</v>
      </c>
      <c r="AZ1011" s="264">
        <v>0</v>
      </c>
      <c r="BA1011" s="264">
        <v>0</v>
      </c>
      <c r="BB1011" s="265">
        <v>0</v>
      </c>
    </row>
    <row r="1012" spans="2:54" s="213" customFormat="1" ht="12.75" x14ac:dyDescent="0.2">
      <c r="B1012" s="266" t="s">
        <v>718</v>
      </c>
      <c r="C1012" s="267"/>
      <c r="D1012" s="268"/>
      <c r="E1012" s="269" t="s">
        <v>2523</v>
      </c>
      <c r="F1012" s="267"/>
      <c r="G1012" s="267"/>
      <c r="H1012" s="255" t="s">
        <v>2549</v>
      </c>
      <c r="I1012" s="256">
        <v>35431</v>
      </c>
      <c r="J1012" s="257">
        <v>10</v>
      </c>
      <c r="K1012" s="258">
        <v>0</v>
      </c>
      <c r="L1012" s="259">
        <v>0</v>
      </c>
      <c r="M1012" s="259">
        <v>0</v>
      </c>
      <c r="N1012" s="259">
        <v>0</v>
      </c>
      <c r="O1012" s="259">
        <v>0</v>
      </c>
      <c r="P1012" s="259">
        <v>0</v>
      </c>
      <c r="Q1012" s="259">
        <v>0</v>
      </c>
      <c r="R1012" s="259">
        <v>0</v>
      </c>
      <c r="S1012" s="259">
        <v>0</v>
      </c>
      <c r="T1012" s="260">
        <v>0</v>
      </c>
      <c r="U1012" s="261">
        <v>0</v>
      </c>
      <c r="V1012" s="259">
        <v>0</v>
      </c>
      <c r="W1012" s="259">
        <v>0</v>
      </c>
      <c r="X1012" s="259">
        <v>0</v>
      </c>
      <c r="Y1012" s="259">
        <v>0</v>
      </c>
      <c r="Z1012" s="259">
        <v>0</v>
      </c>
      <c r="AA1012" s="259">
        <v>0</v>
      </c>
      <c r="AB1012" s="259">
        <v>0</v>
      </c>
      <c r="AC1012" s="259">
        <v>0</v>
      </c>
      <c r="AD1012" s="259">
        <v>0</v>
      </c>
      <c r="AE1012" s="262">
        <v>0</v>
      </c>
      <c r="AF1012" s="258">
        <v>0</v>
      </c>
      <c r="AG1012" s="259">
        <v>0</v>
      </c>
      <c r="AH1012" s="259">
        <v>0</v>
      </c>
      <c r="AI1012" s="259">
        <v>0</v>
      </c>
      <c r="AJ1012" s="259">
        <v>0</v>
      </c>
      <c r="AK1012" s="259">
        <v>0</v>
      </c>
      <c r="AL1012" s="259">
        <v>0</v>
      </c>
      <c r="AM1012" s="259">
        <v>0</v>
      </c>
      <c r="AN1012" s="259">
        <v>0</v>
      </c>
      <c r="AO1012" s="262">
        <v>0</v>
      </c>
      <c r="AP1012" s="247"/>
      <c r="AQ1012" s="263">
        <v>0</v>
      </c>
      <c r="AR1012" s="264">
        <v>0</v>
      </c>
      <c r="AS1012" s="264">
        <v>0</v>
      </c>
      <c r="AT1012" s="264">
        <v>0</v>
      </c>
      <c r="AU1012" s="264">
        <v>0</v>
      </c>
      <c r="AV1012" s="264">
        <v>0</v>
      </c>
      <c r="AW1012" s="264">
        <v>0</v>
      </c>
      <c r="AX1012" s="264">
        <v>0</v>
      </c>
      <c r="AY1012" s="264">
        <v>0</v>
      </c>
      <c r="AZ1012" s="264">
        <v>0</v>
      </c>
      <c r="BA1012" s="264">
        <v>0</v>
      </c>
      <c r="BB1012" s="265">
        <v>0</v>
      </c>
    </row>
    <row r="1013" spans="2:54" s="213" customFormat="1" ht="12.75" x14ac:dyDescent="0.2">
      <c r="B1013" s="266" t="s">
        <v>817</v>
      </c>
      <c r="C1013" s="267"/>
      <c r="D1013" s="268"/>
      <c r="E1013" s="269" t="s">
        <v>2550</v>
      </c>
      <c r="F1013" s="267"/>
      <c r="G1013" s="267"/>
      <c r="H1013" s="255" t="s">
        <v>2551</v>
      </c>
      <c r="I1013" s="256">
        <v>27760</v>
      </c>
      <c r="J1013" s="257">
        <v>7</v>
      </c>
      <c r="K1013" s="258">
        <v>0</v>
      </c>
      <c r="L1013" s="259">
        <v>0</v>
      </c>
      <c r="M1013" s="259">
        <v>0</v>
      </c>
      <c r="N1013" s="259">
        <v>0</v>
      </c>
      <c r="O1013" s="259">
        <v>0</v>
      </c>
      <c r="P1013" s="259">
        <v>0</v>
      </c>
      <c r="Q1013" s="259">
        <v>0</v>
      </c>
      <c r="R1013" s="259">
        <v>0</v>
      </c>
      <c r="S1013" s="259">
        <v>0</v>
      </c>
      <c r="T1013" s="260">
        <v>0</v>
      </c>
      <c r="U1013" s="261">
        <v>0</v>
      </c>
      <c r="V1013" s="259">
        <v>0</v>
      </c>
      <c r="W1013" s="259">
        <v>0</v>
      </c>
      <c r="X1013" s="259">
        <v>0</v>
      </c>
      <c r="Y1013" s="259">
        <v>0</v>
      </c>
      <c r="Z1013" s="259">
        <v>0</v>
      </c>
      <c r="AA1013" s="259">
        <v>0</v>
      </c>
      <c r="AB1013" s="259">
        <v>0</v>
      </c>
      <c r="AC1013" s="259">
        <v>0</v>
      </c>
      <c r="AD1013" s="259">
        <v>0</v>
      </c>
      <c r="AE1013" s="262">
        <v>0</v>
      </c>
      <c r="AF1013" s="258">
        <v>0</v>
      </c>
      <c r="AG1013" s="259">
        <v>0</v>
      </c>
      <c r="AH1013" s="259">
        <v>0</v>
      </c>
      <c r="AI1013" s="259">
        <v>0</v>
      </c>
      <c r="AJ1013" s="259">
        <v>0</v>
      </c>
      <c r="AK1013" s="259">
        <v>0</v>
      </c>
      <c r="AL1013" s="259">
        <v>0</v>
      </c>
      <c r="AM1013" s="259">
        <v>0</v>
      </c>
      <c r="AN1013" s="259">
        <v>0</v>
      </c>
      <c r="AO1013" s="262">
        <v>0</v>
      </c>
      <c r="AP1013" s="247"/>
      <c r="AQ1013" s="263">
        <v>0</v>
      </c>
      <c r="AR1013" s="264">
        <v>0</v>
      </c>
      <c r="AS1013" s="264">
        <v>0</v>
      </c>
      <c r="AT1013" s="264">
        <v>0</v>
      </c>
      <c r="AU1013" s="264">
        <v>0</v>
      </c>
      <c r="AV1013" s="264">
        <v>0</v>
      </c>
      <c r="AW1013" s="264">
        <v>0</v>
      </c>
      <c r="AX1013" s="264">
        <v>0</v>
      </c>
      <c r="AY1013" s="264">
        <v>0</v>
      </c>
      <c r="AZ1013" s="264">
        <v>0</v>
      </c>
      <c r="BA1013" s="264">
        <v>0</v>
      </c>
      <c r="BB1013" s="265">
        <v>0</v>
      </c>
    </row>
    <row r="1014" spans="2:54" s="213" customFormat="1" ht="12.75" x14ac:dyDescent="0.2">
      <c r="B1014" s="266" t="s">
        <v>718</v>
      </c>
      <c r="C1014" s="267"/>
      <c r="D1014" s="268"/>
      <c r="E1014" s="269" t="s">
        <v>2552</v>
      </c>
      <c r="F1014" s="267"/>
      <c r="G1014" s="267"/>
      <c r="H1014" s="255" t="s">
        <v>2553</v>
      </c>
      <c r="I1014" s="256">
        <v>40605</v>
      </c>
      <c r="J1014" s="257">
        <v>10</v>
      </c>
      <c r="K1014" s="258">
        <v>0</v>
      </c>
      <c r="L1014" s="259">
        <v>0</v>
      </c>
      <c r="M1014" s="259">
        <v>0</v>
      </c>
      <c r="N1014" s="259">
        <v>0</v>
      </c>
      <c r="O1014" s="259">
        <v>0</v>
      </c>
      <c r="P1014" s="259">
        <v>0</v>
      </c>
      <c r="Q1014" s="259">
        <v>0</v>
      </c>
      <c r="R1014" s="259">
        <v>0</v>
      </c>
      <c r="S1014" s="259">
        <v>0</v>
      </c>
      <c r="T1014" s="260">
        <v>0</v>
      </c>
      <c r="U1014" s="261">
        <v>0</v>
      </c>
      <c r="V1014" s="259">
        <v>0</v>
      </c>
      <c r="W1014" s="259">
        <v>0</v>
      </c>
      <c r="X1014" s="259">
        <v>0</v>
      </c>
      <c r="Y1014" s="259">
        <v>0</v>
      </c>
      <c r="Z1014" s="259">
        <v>0</v>
      </c>
      <c r="AA1014" s="259">
        <v>0</v>
      </c>
      <c r="AB1014" s="259">
        <v>0</v>
      </c>
      <c r="AC1014" s="259">
        <v>0</v>
      </c>
      <c r="AD1014" s="259">
        <v>0</v>
      </c>
      <c r="AE1014" s="262">
        <v>0</v>
      </c>
      <c r="AF1014" s="258">
        <v>0</v>
      </c>
      <c r="AG1014" s="259">
        <v>0</v>
      </c>
      <c r="AH1014" s="259">
        <v>0</v>
      </c>
      <c r="AI1014" s="259">
        <v>0</v>
      </c>
      <c r="AJ1014" s="259">
        <v>0</v>
      </c>
      <c r="AK1014" s="259">
        <v>0</v>
      </c>
      <c r="AL1014" s="259">
        <v>0</v>
      </c>
      <c r="AM1014" s="259">
        <v>0</v>
      </c>
      <c r="AN1014" s="259">
        <v>0</v>
      </c>
      <c r="AO1014" s="262">
        <v>0</v>
      </c>
      <c r="AP1014" s="247"/>
      <c r="AQ1014" s="263">
        <v>0</v>
      </c>
      <c r="AR1014" s="264">
        <v>0</v>
      </c>
      <c r="AS1014" s="264">
        <v>0</v>
      </c>
      <c r="AT1014" s="264">
        <v>0</v>
      </c>
      <c r="AU1014" s="264">
        <v>0</v>
      </c>
      <c r="AV1014" s="264">
        <v>0</v>
      </c>
      <c r="AW1014" s="264">
        <v>0</v>
      </c>
      <c r="AX1014" s="264">
        <v>0</v>
      </c>
      <c r="AY1014" s="264">
        <v>0</v>
      </c>
      <c r="AZ1014" s="264">
        <v>0</v>
      </c>
      <c r="BA1014" s="264">
        <v>0</v>
      </c>
      <c r="BB1014" s="265">
        <v>0</v>
      </c>
    </row>
    <row r="1015" spans="2:54" s="213" customFormat="1" ht="12.75" x14ac:dyDescent="0.2">
      <c r="B1015" s="266" t="s">
        <v>718</v>
      </c>
      <c r="C1015" s="267"/>
      <c r="D1015" s="268"/>
      <c r="E1015" s="269" t="s">
        <v>2554</v>
      </c>
      <c r="F1015" s="267"/>
      <c r="G1015" s="267"/>
      <c r="H1015" s="255" t="s">
        <v>2555</v>
      </c>
      <c r="I1015" s="256">
        <v>40605</v>
      </c>
      <c r="J1015" s="257">
        <v>10</v>
      </c>
      <c r="K1015" s="258">
        <v>0</v>
      </c>
      <c r="L1015" s="259">
        <v>0</v>
      </c>
      <c r="M1015" s="259">
        <v>0</v>
      </c>
      <c r="N1015" s="259">
        <v>0</v>
      </c>
      <c r="O1015" s="259">
        <v>0</v>
      </c>
      <c r="P1015" s="259">
        <v>0</v>
      </c>
      <c r="Q1015" s="259">
        <v>0</v>
      </c>
      <c r="R1015" s="259">
        <v>0</v>
      </c>
      <c r="S1015" s="259">
        <v>0</v>
      </c>
      <c r="T1015" s="260">
        <v>0</v>
      </c>
      <c r="U1015" s="261">
        <v>0</v>
      </c>
      <c r="V1015" s="259">
        <v>0</v>
      </c>
      <c r="W1015" s="259">
        <v>0</v>
      </c>
      <c r="X1015" s="259">
        <v>0</v>
      </c>
      <c r="Y1015" s="259">
        <v>0</v>
      </c>
      <c r="Z1015" s="259">
        <v>0</v>
      </c>
      <c r="AA1015" s="259">
        <v>0</v>
      </c>
      <c r="AB1015" s="259">
        <v>0</v>
      </c>
      <c r="AC1015" s="259">
        <v>0</v>
      </c>
      <c r="AD1015" s="259">
        <v>0</v>
      </c>
      <c r="AE1015" s="262">
        <v>0</v>
      </c>
      <c r="AF1015" s="258">
        <v>0</v>
      </c>
      <c r="AG1015" s="259">
        <v>0</v>
      </c>
      <c r="AH1015" s="259">
        <v>0</v>
      </c>
      <c r="AI1015" s="259">
        <v>0</v>
      </c>
      <c r="AJ1015" s="259">
        <v>0</v>
      </c>
      <c r="AK1015" s="259">
        <v>0</v>
      </c>
      <c r="AL1015" s="259">
        <v>0</v>
      </c>
      <c r="AM1015" s="259">
        <v>0</v>
      </c>
      <c r="AN1015" s="259">
        <v>0</v>
      </c>
      <c r="AO1015" s="262">
        <v>0</v>
      </c>
      <c r="AP1015" s="247"/>
      <c r="AQ1015" s="263">
        <v>0</v>
      </c>
      <c r="AR1015" s="264">
        <v>0</v>
      </c>
      <c r="AS1015" s="264">
        <v>0</v>
      </c>
      <c r="AT1015" s="264">
        <v>0</v>
      </c>
      <c r="AU1015" s="264">
        <v>0</v>
      </c>
      <c r="AV1015" s="264">
        <v>0</v>
      </c>
      <c r="AW1015" s="264">
        <v>0</v>
      </c>
      <c r="AX1015" s="264">
        <v>0</v>
      </c>
      <c r="AY1015" s="264">
        <v>0</v>
      </c>
      <c r="AZ1015" s="264">
        <v>0</v>
      </c>
      <c r="BA1015" s="264">
        <v>0</v>
      </c>
      <c r="BB1015" s="265">
        <v>0</v>
      </c>
    </row>
    <row r="1016" spans="2:54" s="213" customFormat="1" ht="12.75" x14ac:dyDescent="0.2">
      <c r="B1016" s="266" t="s">
        <v>718</v>
      </c>
      <c r="C1016" s="267"/>
      <c r="D1016" s="268"/>
      <c r="E1016" s="269" t="s">
        <v>2556</v>
      </c>
      <c r="F1016" s="267"/>
      <c r="G1016" s="267"/>
      <c r="H1016" s="255" t="s">
        <v>2557</v>
      </c>
      <c r="I1016" s="256">
        <v>40605</v>
      </c>
      <c r="J1016" s="257">
        <v>10</v>
      </c>
      <c r="K1016" s="258">
        <v>0</v>
      </c>
      <c r="L1016" s="259">
        <v>0</v>
      </c>
      <c r="M1016" s="259">
        <v>0</v>
      </c>
      <c r="N1016" s="259">
        <v>0</v>
      </c>
      <c r="O1016" s="259">
        <v>0</v>
      </c>
      <c r="P1016" s="259">
        <v>0</v>
      </c>
      <c r="Q1016" s="259">
        <v>0</v>
      </c>
      <c r="R1016" s="259">
        <v>0</v>
      </c>
      <c r="S1016" s="259">
        <v>0</v>
      </c>
      <c r="T1016" s="260">
        <v>0</v>
      </c>
      <c r="U1016" s="261">
        <v>0</v>
      </c>
      <c r="V1016" s="259">
        <v>0</v>
      </c>
      <c r="W1016" s="259">
        <v>0</v>
      </c>
      <c r="X1016" s="259">
        <v>0</v>
      </c>
      <c r="Y1016" s="259">
        <v>0</v>
      </c>
      <c r="Z1016" s="259">
        <v>0</v>
      </c>
      <c r="AA1016" s="259">
        <v>0</v>
      </c>
      <c r="AB1016" s="259">
        <v>0</v>
      </c>
      <c r="AC1016" s="259">
        <v>0</v>
      </c>
      <c r="AD1016" s="259">
        <v>0</v>
      </c>
      <c r="AE1016" s="262">
        <v>0</v>
      </c>
      <c r="AF1016" s="258">
        <v>0</v>
      </c>
      <c r="AG1016" s="259">
        <v>0</v>
      </c>
      <c r="AH1016" s="259">
        <v>0</v>
      </c>
      <c r="AI1016" s="259">
        <v>0</v>
      </c>
      <c r="AJ1016" s="259">
        <v>0</v>
      </c>
      <c r="AK1016" s="259">
        <v>0</v>
      </c>
      <c r="AL1016" s="259">
        <v>0</v>
      </c>
      <c r="AM1016" s="259">
        <v>0</v>
      </c>
      <c r="AN1016" s="259">
        <v>0</v>
      </c>
      <c r="AO1016" s="262">
        <v>0</v>
      </c>
      <c r="AP1016" s="247"/>
      <c r="AQ1016" s="263">
        <v>0</v>
      </c>
      <c r="AR1016" s="264">
        <v>0</v>
      </c>
      <c r="AS1016" s="264">
        <v>0</v>
      </c>
      <c r="AT1016" s="264">
        <v>0</v>
      </c>
      <c r="AU1016" s="264">
        <v>0</v>
      </c>
      <c r="AV1016" s="264">
        <v>0</v>
      </c>
      <c r="AW1016" s="264">
        <v>0</v>
      </c>
      <c r="AX1016" s="264">
        <v>0</v>
      </c>
      <c r="AY1016" s="264">
        <v>0</v>
      </c>
      <c r="AZ1016" s="264">
        <v>0</v>
      </c>
      <c r="BA1016" s="264">
        <v>0</v>
      </c>
      <c r="BB1016" s="265">
        <v>0</v>
      </c>
    </row>
    <row r="1017" spans="2:54" s="213" customFormat="1" ht="12.75" x14ac:dyDescent="0.2">
      <c r="B1017" s="266" t="s">
        <v>718</v>
      </c>
      <c r="C1017" s="267"/>
      <c r="D1017" s="268"/>
      <c r="E1017" s="269" t="s">
        <v>2558</v>
      </c>
      <c r="F1017" s="267"/>
      <c r="G1017" s="267"/>
      <c r="H1017" s="255" t="s">
        <v>2559</v>
      </c>
      <c r="I1017" s="256">
        <v>40605</v>
      </c>
      <c r="J1017" s="257">
        <v>10</v>
      </c>
      <c r="K1017" s="258">
        <v>0</v>
      </c>
      <c r="L1017" s="259">
        <v>0</v>
      </c>
      <c r="M1017" s="259">
        <v>0</v>
      </c>
      <c r="N1017" s="259">
        <v>0</v>
      </c>
      <c r="O1017" s="259">
        <v>0</v>
      </c>
      <c r="P1017" s="259">
        <v>0</v>
      </c>
      <c r="Q1017" s="259">
        <v>0</v>
      </c>
      <c r="R1017" s="259">
        <v>0</v>
      </c>
      <c r="S1017" s="259">
        <v>0</v>
      </c>
      <c r="T1017" s="260">
        <v>0</v>
      </c>
      <c r="U1017" s="261">
        <v>0</v>
      </c>
      <c r="V1017" s="259">
        <v>0</v>
      </c>
      <c r="W1017" s="259">
        <v>0</v>
      </c>
      <c r="X1017" s="259">
        <v>0</v>
      </c>
      <c r="Y1017" s="259">
        <v>0</v>
      </c>
      <c r="Z1017" s="259">
        <v>0</v>
      </c>
      <c r="AA1017" s="259">
        <v>0</v>
      </c>
      <c r="AB1017" s="259">
        <v>0</v>
      </c>
      <c r="AC1017" s="259">
        <v>0</v>
      </c>
      <c r="AD1017" s="259">
        <v>0</v>
      </c>
      <c r="AE1017" s="262">
        <v>0</v>
      </c>
      <c r="AF1017" s="258">
        <v>0</v>
      </c>
      <c r="AG1017" s="259">
        <v>0</v>
      </c>
      <c r="AH1017" s="259">
        <v>0</v>
      </c>
      <c r="AI1017" s="259">
        <v>0</v>
      </c>
      <c r="AJ1017" s="259">
        <v>0</v>
      </c>
      <c r="AK1017" s="259">
        <v>0</v>
      </c>
      <c r="AL1017" s="259">
        <v>0</v>
      </c>
      <c r="AM1017" s="259">
        <v>0</v>
      </c>
      <c r="AN1017" s="259">
        <v>0</v>
      </c>
      <c r="AO1017" s="262">
        <v>0</v>
      </c>
      <c r="AP1017" s="247"/>
      <c r="AQ1017" s="263">
        <v>0</v>
      </c>
      <c r="AR1017" s="264">
        <v>0</v>
      </c>
      <c r="AS1017" s="264">
        <v>0</v>
      </c>
      <c r="AT1017" s="264">
        <v>0</v>
      </c>
      <c r="AU1017" s="264">
        <v>0</v>
      </c>
      <c r="AV1017" s="264">
        <v>0</v>
      </c>
      <c r="AW1017" s="264">
        <v>0</v>
      </c>
      <c r="AX1017" s="264">
        <v>0</v>
      </c>
      <c r="AY1017" s="264">
        <v>0</v>
      </c>
      <c r="AZ1017" s="264">
        <v>0</v>
      </c>
      <c r="BA1017" s="264">
        <v>0</v>
      </c>
      <c r="BB1017" s="265">
        <v>0</v>
      </c>
    </row>
    <row r="1018" spans="2:54" s="213" customFormat="1" ht="12.75" x14ac:dyDescent="0.2">
      <c r="B1018" s="266" t="s">
        <v>718</v>
      </c>
      <c r="C1018" s="267"/>
      <c r="D1018" s="268"/>
      <c r="E1018" s="269" t="s">
        <v>2560</v>
      </c>
      <c r="F1018" s="267"/>
      <c r="G1018" s="267"/>
      <c r="H1018" s="255" t="s">
        <v>2561</v>
      </c>
      <c r="I1018" s="256">
        <v>40605</v>
      </c>
      <c r="J1018" s="257">
        <v>10</v>
      </c>
      <c r="K1018" s="258">
        <v>0</v>
      </c>
      <c r="L1018" s="259">
        <v>0</v>
      </c>
      <c r="M1018" s="259">
        <v>0</v>
      </c>
      <c r="N1018" s="259">
        <v>0</v>
      </c>
      <c r="O1018" s="259">
        <v>0</v>
      </c>
      <c r="P1018" s="259">
        <v>0</v>
      </c>
      <c r="Q1018" s="259">
        <v>0</v>
      </c>
      <c r="R1018" s="259">
        <v>0</v>
      </c>
      <c r="S1018" s="259">
        <v>0</v>
      </c>
      <c r="T1018" s="260">
        <v>0</v>
      </c>
      <c r="U1018" s="261">
        <v>0</v>
      </c>
      <c r="V1018" s="259">
        <v>0</v>
      </c>
      <c r="W1018" s="259">
        <v>0</v>
      </c>
      <c r="X1018" s="259">
        <v>0</v>
      </c>
      <c r="Y1018" s="259">
        <v>0</v>
      </c>
      <c r="Z1018" s="259">
        <v>0</v>
      </c>
      <c r="AA1018" s="259">
        <v>0</v>
      </c>
      <c r="AB1018" s="259">
        <v>0</v>
      </c>
      <c r="AC1018" s="259">
        <v>0</v>
      </c>
      <c r="AD1018" s="259">
        <v>0</v>
      </c>
      <c r="AE1018" s="262">
        <v>0</v>
      </c>
      <c r="AF1018" s="258">
        <v>0</v>
      </c>
      <c r="AG1018" s="259">
        <v>0</v>
      </c>
      <c r="AH1018" s="259">
        <v>0</v>
      </c>
      <c r="AI1018" s="259">
        <v>0</v>
      </c>
      <c r="AJ1018" s="259">
        <v>0</v>
      </c>
      <c r="AK1018" s="259">
        <v>0</v>
      </c>
      <c r="AL1018" s="259">
        <v>0</v>
      </c>
      <c r="AM1018" s="259">
        <v>0</v>
      </c>
      <c r="AN1018" s="259">
        <v>0</v>
      </c>
      <c r="AO1018" s="262">
        <v>0</v>
      </c>
      <c r="AP1018" s="247"/>
      <c r="AQ1018" s="263">
        <v>0</v>
      </c>
      <c r="AR1018" s="264">
        <v>0</v>
      </c>
      <c r="AS1018" s="264">
        <v>0</v>
      </c>
      <c r="AT1018" s="264">
        <v>0</v>
      </c>
      <c r="AU1018" s="264">
        <v>0</v>
      </c>
      <c r="AV1018" s="264">
        <v>0</v>
      </c>
      <c r="AW1018" s="264">
        <v>0</v>
      </c>
      <c r="AX1018" s="264">
        <v>0</v>
      </c>
      <c r="AY1018" s="264">
        <v>0</v>
      </c>
      <c r="AZ1018" s="264">
        <v>0</v>
      </c>
      <c r="BA1018" s="264">
        <v>0</v>
      </c>
      <c r="BB1018" s="265">
        <v>0</v>
      </c>
    </row>
    <row r="1019" spans="2:54" s="213" customFormat="1" ht="12.75" x14ac:dyDescent="0.2">
      <c r="B1019" s="266" t="s">
        <v>739</v>
      </c>
      <c r="C1019" s="267"/>
      <c r="D1019" s="268"/>
      <c r="E1019" s="269" t="s">
        <v>746</v>
      </c>
      <c r="F1019" s="267"/>
      <c r="G1019" s="267"/>
      <c r="H1019" s="255" t="s">
        <v>2562</v>
      </c>
      <c r="I1019" s="256">
        <v>34366</v>
      </c>
      <c r="J1019" s="257">
        <v>22</v>
      </c>
      <c r="K1019" s="258">
        <v>0</v>
      </c>
      <c r="L1019" s="259">
        <v>0</v>
      </c>
      <c r="M1019" s="259">
        <v>0</v>
      </c>
      <c r="N1019" s="259">
        <v>0</v>
      </c>
      <c r="O1019" s="259">
        <v>0</v>
      </c>
      <c r="P1019" s="259">
        <v>0</v>
      </c>
      <c r="Q1019" s="259">
        <v>0</v>
      </c>
      <c r="R1019" s="259">
        <v>0</v>
      </c>
      <c r="S1019" s="259">
        <v>0</v>
      </c>
      <c r="T1019" s="260">
        <v>0</v>
      </c>
      <c r="U1019" s="261">
        <v>0</v>
      </c>
      <c r="V1019" s="259">
        <v>0</v>
      </c>
      <c r="W1019" s="259">
        <v>0</v>
      </c>
      <c r="X1019" s="259">
        <v>0</v>
      </c>
      <c r="Y1019" s="259">
        <v>0</v>
      </c>
      <c r="Z1019" s="259">
        <v>0</v>
      </c>
      <c r="AA1019" s="259">
        <v>0</v>
      </c>
      <c r="AB1019" s="259">
        <v>0</v>
      </c>
      <c r="AC1019" s="259">
        <v>0</v>
      </c>
      <c r="AD1019" s="259">
        <v>0</v>
      </c>
      <c r="AE1019" s="262">
        <v>0</v>
      </c>
      <c r="AF1019" s="258">
        <v>0</v>
      </c>
      <c r="AG1019" s="259">
        <v>0</v>
      </c>
      <c r="AH1019" s="259">
        <v>0</v>
      </c>
      <c r="AI1019" s="259">
        <v>0</v>
      </c>
      <c r="AJ1019" s="259">
        <v>0</v>
      </c>
      <c r="AK1019" s="259">
        <v>0</v>
      </c>
      <c r="AL1019" s="259">
        <v>0</v>
      </c>
      <c r="AM1019" s="259">
        <v>0</v>
      </c>
      <c r="AN1019" s="259">
        <v>0</v>
      </c>
      <c r="AO1019" s="262">
        <v>0</v>
      </c>
      <c r="AP1019" s="247"/>
      <c r="AQ1019" s="263">
        <v>0</v>
      </c>
      <c r="AR1019" s="264">
        <v>0</v>
      </c>
      <c r="AS1019" s="264">
        <v>0</v>
      </c>
      <c r="AT1019" s="264">
        <v>0</v>
      </c>
      <c r="AU1019" s="264">
        <v>0</v>
      </c>
      <c r="AV1019" s="264">
        <v>0</v>
      </c>
      <c r="AW1019" s="264">
        <v>0</v>
      </c>
      <c r="AX1019" s="264">
        <v>0</v>
      </c>
      <c r="AY1019" s="264">
        <v>0</v>
      </c>
      <c r="AZ1019" s="264">
        <v>0</v>
      </c>
      <c r="BA1019" s="264">
        <v>0</v>
      </c>
      <c r="BB1019" s="265">
        <v>0</v>
      </c>
    </row>
    <row r="1020" spans="2:54" s="213" customFormat="1" ht="12.75" x14ac:dyDescent="0.2">
      <c r="B1020" s="266" t="s">
        <v>739</v>
      </c>
      <c r="C1020" s="267"/>
      <c r="D1020" s="268"/>
      <c r="E1020" s="269" t="s">
        <v>746</v>
      </c>
      <c r="F1020" s="267"/>
      <c r="G1020" s="267"/>
      <c r="H1020" s="255" t="s">
        <v>2563</v>
      </c>
      <c r="I1020" s="256">
        <v>34366</v>
      </c>
      <c r="J1020" s="257">
        <v>22</v>
      </c>
      <c r="K1020" s="258">
        <v>0</v>
      </c>
      <c r="L1020" s="259">
        <v>0</v>
      </c>
      <c r="M1020" s="259">
        <v>0</v>
      </c>
      <c r="N1020" s="259">
        <v>0</v>
      </c>
      <c r="O1020" s="259">
        <v>0</v>
      </c>
      <c r="P1020" s="259">
        <v>0</v>
      </c>
      <c r="Q1020" s="259">
        <v>0</v>
      </c>
      <c r="R1020" s="259">
        <v>0</v>
      </c>
      <c r="S1020" s="259">
        <v>0</v>
      </c>
      <c r="T1020" s="260">
        <v>0</v>
      </c>
      <c r="U1020" s="261">
        <v>0</v>
      </c>
      <c r="V1020" s="259">
        <v>0</v>
      </c>
      <c r="W1020" s="259">
        <v>0</v>
      </c>
      <c r="X1020" s="259">
        <v>0</v>
      </c>
      <c r="Y1020" s="259">
        <v>0</v>
      </c>
      <c r="Z1020" s="259">
        <v>0</v>
      </c>
      <c r="AA1020" s="259">
        <v>0</v>
      </c>
      <c r="AB1020" s="259">
        <v>0</v>
      </c>
      <c r="AC1020" s="259">
        <v>0</v>
      </c>
      <c r="AD1020" s="259">
        <v>0</v>
      </c>
      <c r="AE1020" s="262">
        <v>0</v>
      </c>
      <c r="AF1020" s="258">
        <v>0</v>
      </c>
      <c r="AG1020" s="259">
        <v>0</v>
      </c>
      <c r="AH1020" s="259">
        <v>0</v>
      </c>
      <c r="AI1020" s="259">
        <v>0</v>
      </c>
      <c r="AJ1020" s="259">
        <v>0</v>
      </c>
      <c r="AK1020" s="259">
        <v>0</v>
      </c>
      <c r="AL1020" s="259">
        <v>0</v>
      </c>
      <c r="AM1020" s="259">
        <v>0</v>
      </c>
      <c r="AN1020" s="259">
        <v>0</v>
      </c>
      <c r="AO1020" s="262">
        <v>0</v>
      </c>
      <c r="AP1020" s="247"/>
      <c r="AQ1020" s="263">
        <v>0</v>
      </c>
      <c r="AR1020" s="264">
        <v>0</v>
      </c>
      <c r="AS1020" s="264">
        <v>0</v>
      </c>
      <c r="AT1020" s="264">
        <v>0</v>
      </c>
      <c r="AU1020" s="264">
        <v>0</v>
      </c>
      <c r="AV1020" s="264">
        <v>0</v>
      </c>
      <c r="AW1020" s="264">
        <v>0</v>
      </c>
      <c r="AX1020" s="264">
        <v>0</v>
      </c>
      <c r="AY1020" s="264">
        <v>0</v>
      </c>
      <c r="AZ1020" s="264">
        <v>0</v>
      </c>
      <c r="BA1020" s="264">
        <v>0</v>
      </c>
      <c r="BB1020" s="265">
        <v>0</v>
      </c>
    </row>
    <row r="1021" spans="2:54" s="213" customFormat="1" ht="12.75" x14ac:dyDescent="0.2">
      <c r="B1021" s="266" t="s">
        <v>655</v>
      </c>
      <c r="C1021" s="267"/>
      <c r="D1021" s="268"/>
      <c r="E1021" s="269" t="s">
        <v>2564</v>
      </c>
      <c r="F1021" s="267"/>
      <c r="G1021" s="267"/>
      <c r="H1021" s="255" t="s">
        <v>2565</v>
      </c>
      <c r="I1021" s="256">
        <v>38260</v>
      </c>
      <c r="J1021" s="257">
        <v>50</v>
      </c>
      <c r="K1021" s="258">
        <v>0</v>
      </c>
      <c r="L1021" s="259">
        <v>0</v>
      </c>
      <c r="M1021" s="259">
        <v>0</v>
      </c>
      <c r="N1021" s="259">
        <v>0</v>
      </c>
      <c r="O1021" s="259">
        <v>0</v>
      </c>
      <c r="P1021" s="259">
        <v>0</v>
      </c>
      <c r="Q1021" s="259">
        <v>0</v>
      </c>
      <c r="R1021" s="259">
        <v>0</v>
      </c>
      <c r="S1021" s="259">
        <v>0</v>
      </c>
      <c r="T1021" s="260">
        <v>0</v>
      </c>
      <c r="U1021" s="261">
        <v>0</v>
      </c>
      <c r="V1021" s="259">
        <v>0</v>
      </c>
      <c r="W1021" s="259">
        <v>0</v>
      </c>
      <c r="X1021" s="259">
        <v>0</v>
      </c>
      <c r="Y1021" s="259">
        <v>0</v>
      </c>
      <c r="Z1021" s="259">
        <v>0</v>
      </c>
      <c r="AA1021" s="259">
        <v>0</v>
      </c>
      <c r="AB1021" s="259">
        <v>0</v>
      </c>
      <c r="AC1021" s="259">
        <v>0</v>
      </c>
      <c r="AD1021" s="259">
        <v>0</v>
      </c>
      <c r="AE1021" s="262">
        <v>0</v>
      </c>
      <c r="AF1021" s="258">
        <v>0</v>
      </c>
      <c r="AG1021" s="259">
        <v>0</v>
      </c>
      <c r="AH1021" s="259">
        <v>0</v>
      </c>
      <c r="AI1021" s="259">
        <v>0</v>
      </c>
      <c r="AJ1021" s="259">
        <v>0</v>
      </c>
      <c r="AK1021" s="259">
        <v>0</v>
      </c>
      <c r="AL1021" s="259">
        <v>0</v>
      </c>
      <c r="AM1021" s="259">
        <v>0</v>
      </c>
      <c r="AN1021" s="259">
        <v>0</v>
      </c>
      <c r="AO1021" s="262">
        <v>0</v>
      </c>
      <c r="AP1021" s="247"/>
      <c r="AQ1021" s="263">
        <v>0</v>
      </c>
      <c r="AR1021" s="264">
        <v>0</v>
      </c>
      <c r="AS1021" s="264">
        <v>0</v>
      </c>
      <c r="AT1021" s="264">
        <v>0</v>
      </c>
      <c r="AU1021" s="264">
        <v>0</v>
      </c>
      <c r="AV1021" s="264">
        <v>0</v>
      </c>
      <c r="AW1021" s="264">
        <v>0</v>
      </c>
      <c r="AX1021" s="264">
        <v>0</v>
      </c>
      <c r="AY1021" s="264">
        <v>0</v>
      </c>
      <c r="AZ1021" s="264">
        <v>0</v>
      </c>
      <c r="BA1021" s="264">
        <v>0</v>
      </c>
      <c r="BB1021" s="265">
        <v>0</v>
      </c>
    </row>
    <row r="1022" spans="2:54" s="213" customFormat="1" ht="12.75" x14ac:dyDescent="0.2">
      <c r="B1022" s="266" t="s">
        <v>739</v>
      </c>
      <c r="C1022" s="267"/>
      <c r="D1022" s="268"/>
      <c r="E1022" s="269" t="s">
        <v>2566</v>
      </c>
      <c r="F1022" s="267"/>
      <c r="G1022" s="267"/>
      <c r="H1022" s="255" t="s">
        <v>2567</v>
      </c>
      <c r="I1022" s="256">
        <v>38260</v>
      </c>
      <c r="J1022" s="257">
        <v>22</v>
      </c>
      <c r="K1022" s="258">
        <v>0</v>
      </c>
      <c r="L1022" s="259">
        <v>0</v>
      </c>
      <c r="M1022" s="259">
        <v>0</v>
      </c>
      <c r="N1022" s="259">
        <v>0</v>
      </c>
      <c r="O1022" s="259">
        <v>0</v>
      </c>
      <c r="P1022" s="259">
        <v>0</v>
      </c>
      <c r="Q1022" s="259">
        <v>0</v>
      </c>
      <c r="R1022" s="259">
        <v>0</v>
      </c>
      <c r="S1022" s="259">
        <v>0</v>
      </c>
      <c r="T1022" s="260">
        <v>0</v>
      </c>
      <c r="U1022" s="261">
        <v>0</v>
      </c>
      <c r="V1022" s="259">
        <v>0</v>
      </c>
      <c r="W1022" s="259">
        <v>0</v>
      </c>
      <c r="X1022" s="259">
        <v>0</v>
      </c>
      <c r="Y1022" s="259">
        <v>0</v>
      </c>
      <c r="Z1022" s="259">
        <v>0</v>
      </c>
      <c r="AA1022" s="259">
        <v>0</v>
      </c>
      <c r="AB1022" s="259">
        <v>0</v>
      </c>
      <c r="AC1022" s="259">
        <v>0</v>
      </c>
      <c r="AD1022" s="259">
        <v>0</v>
      </c>
      <c r="AE1022" s="262">
        <v>0</v>
      </c>
      <c r="AF1022" s="258">
        <v>0</v>
      </c>
      <c r="AG1022" s="259">
        <v>0</v>
      </c>
      <c r="AH1022" s="259">
        <v>0</v>
      </c>
      <c r="AI1022" s="259">
        <v>0</v>
      </c>
      <c r="AJ1022" s="259">
        <v>0</v>
      </c>
      <c r="AK1022" s="259">
        <v>0</v>
      </c>
      <c r="AL1022" s="259">
        <v>0</v>
      </c>
      <c r="AM1022" s="259">
        <v>0</v>
      </c>
      <c r="AN1022" s="259">
        <v>0</v>
      </c>
      <c r="AO1022" s="262">
        <v>0</v>
      </c>
      <c r="AP1022" s="247"/>
      <c r="AQ1022" s="263">
        <v>0</v>
      </c>
      <c r="AR1022" s="264">
        <v>0</v>
      </c>
      <c r="AS1022" s="264">
        <v>0</v>
      </c>
      <c r="AT1022" s="264">
        <v>0</v>
      </c>
      <c r="AU1022" s="264">
        <v>0</v>
      </c>
      <c r="AV1022" s="264">
        <v>0</v>
      </c>
      <c r="AW1022" s="264">
        <v>0</v>
      </c>
      <c r="AX1022" s="264">
        <v>0</v>
      </c>
      <c r="AY1022" s="264">
        <v>0</v>
      </c>
      <c r="AZ1022" s="264">
        <v>0</v>
      </c>
      <c r="BA1022" s="264">
        <v>0</v>
      </c>
      <c r="BB1022" s="265">
        <v>0</v>
      </c>
    </row>
    <row r="1023" spans="2:54" s="213" customFormat="1" ht="12.75" x14ac:dyDescent="0.2">
      <c r="B1023" s="266" t="s">
        <v>655</v>
      </c>
      <c r="C1023" s="267"/>
      <c r="D1023" s="268"/>
      <c r="E1023" s="269" t="s">
        <v>2568</v>
      </c>
      <c r="F1023" s="267"/>
      <c r="G1023" s="267"/>
      <c r="H1023" s="255" t="s">
        <v>2569</v>
      </c>
      <c r="I1023" s="256">
        <v>38260</v>
      </c>
      <c r="J1023" s="257">
        <v>50</v>
      </c>
      <c r="K1023" s="258">
        <v>0</v>
      </c>
      <c r="L1023" s="259">
        <v>0</v>
      </c>
      <c r="M1023" s="259">
        <v>0</v>
      </c>
      <c r="N1023" s="259">
        <v>0</v>
      </c>
      <c r="O1023" s="259">
        <v>0</v>
      </c>
      <c r="P1023" s="259">
        <v>0</v>
      </c>
      <c r="Q1023" s="259">
        <v>0</v>
      </c>
      <c r="R1023" s="259">
        <v>0</v>
      </c>
      <c r="S1023" s="259">
        <v>0</v>
      </c>
      <c r="T1023" s="260">
        <v>0</v>
      </c>
      <c r="U1023" s="261">
        <v>0</v>
      </c>
      <c r="V1023" s="259">
        <v>0</v>
      </c>
      <c r="W1023" s="259">
        <v>0</v>
      </c>
      <c r="X1023" s="259">
        <v>0</v>
      </c>
      <c r="Y1023" s="259">
        <v>0</v>
      </c>
      <c r="Z1023" s="259">
        <v>0</v>
      </c>
      <c r="AA1023" s="259">
        <v>0</v>
      </c>
      <c r="AB1023" s="259">
        <v>0</v>
      </c>
      <c r="AC1023" s="259">
        <v>0</v>
      </c>
      <c r="AD1023" s="259">
        <v>0</v>
      </c>
      <c r="AE1023" s="262">
        <v>0</v>
      </c>
      <c r="AF1023" s="258">
        <v>0</v>
      </c>
      <c r="AG1023" s="259">
        <v>0</v>
      </c>
      <c r="AH1023" s="259">
        <v>0</v>
      </c>
      <c r="AI1023" s="259">
        <v>0</v>
      </c>
      <c r="AJ1023" s="259">
        <v>0</v>
      </c>
      <c r="AK1023" s="259">
        <v>0</v>
      </c>
      <c r="AL1023" s="259">
        <v>0</v>
      </c>
      <c r="AM1023" s="259">
        <v>0</v>
      </c>
      <c r="AN1023" s="259">
        <v>0</v>
      </c>
      <c r="AO1023" s="262">
        <v>0</v>
      </c>
      <c r="AP1023" s="247"/>
      <c r="AQ1023" s="263">
        <v>0</v>
      </c>
      <c r="AR1023" s="264">
        <v>0</v>
      </c>
      <c r="AS1023" s="264">
        <v>0</v>
      </c>
      <c r="AT1023" s="264">
        <v>0</v>
      </c>
      <c r="AU1023" s="264">
        <v>0</v>
      </c>
      <c r="AV1023" s="264">
        <v>0</v>
      </c>
      <c r="AW1023" s="264">
        <v>0</v>
      </c>
      <c r="AX1023" s="264">
        <v>0</v>
      </c>
      <c r="AY1023" s="264">
        <v>0</v>
      </c>
      <c r="AZ1023" s="264">
        <v>0</v>
      </c>
      <c r="BA1023" s="264">
        <v>0</v>
      </c>
      <c r="BB1023" s="265">
        <v>0</v>
      </c>
    </row>
    <row r="1024" spans="2:54" s="213" customFormat="1" ht="12.75" x14ac:dyDescent="0.2">
      <c r="B1024" s="266" t="s">
        <v>655</v>
      </c>
      <c r="C1024" s="267"/>
      <c r="D1024" s="268"/>
      <c r="E1024" s="269" t="s">
        <v>2570</v>
      </c>
      <c r="F1024" s="267"/>
      <c r="G1024" s="267"/>
      <c r="H1024" s="255" t="s">
        <v>2571</v>
      </c>
      <c r="I1024" s="256">
        <v>38260</v>
      </c>
      <c r="J1024" s="257">
        <v>50</v>
      </c>
      <c r="K1024" s="258">
        <v>0</v>
      </c>
      <c r="L1024" s="259">
        <v>0</v>
      </c>
      <c r="M1024" s="259">
        <v>0</v>
      </c>
      <c r="N1024" s="259">
        <v>0</v>
      </c>
      <c r="O1024" s="259">
        <v>0</v>
      </c>
      <c r="P1024" s="259">
        <v>0</v>
      </c>
      <c r="Q1024" s="259">
        <v>0</v>
      </c>
      <c r="R1024" s="259">
        <v>0</v>
      </c>
      <c r="S1024" s="259">
        <v>0</v>
      </c>
      <c r="T1024" s="260">
        <v>0</v>
      </c>
      <c r="U1024" s="261">
        <v>0</v>
      </c>
      <c r="V1024" s="259">
        <v>0</v>
      </c>
      <c r="W1024" s="259">
        <v>0</v>
      </c>
      <c r="X1024" s="259">
        <v>0</v>
      </c>
      <c r="Y1024" s="259">
        <v>0</v>
      </c>
      <c r="Z1024" s="259">
        <v>0</v>
      </c>
      <c r="AA1024" s="259">
        <v>0</v>
      </c>
      <c r="AB1024" s="259">
        <v>0</v>
      </c>
      <c r="AC1024" s="259">
        <v>0</v>
      </c>
      <c r="AD1024" s="259">
        <v>0</v>
      </c>
      <c r="AE1024" s="262">
        <v>0</v>
      </c>
      <c r="AF1024" s="258">
        <v>0</v>
      </c>
      <c r="AG1024" s="259">
        <v>0</v>
      </c>
      <c r="AH1024" s="259">
        <v>0</v>
      </c>
      <c r="AI1024" s="259">
        <v>0</v>
      </c>
      <c r="AJ1024" s="259">
        <v>0</v>
      </c>
      <c r="AK1024" s="259">
        <v>0</v>
      </c>
      <c r="AL1024" s="259">
        <v>0</v>
      </c>
      <c r="AM1024" s="259">
        <v>0</v>
      </c>
      <c r="AN1024" s="259">
        <v>0</v>
      </c>
      <c r="AO1024" s="262">
        <v>0</v>
      </c>
      <c r="AP1024" s="247"/>
      <c r="AQ1024" s="263">
        <v>0</v>
      </c>
      <c r="AR1024" s="264">
        <v>0</v>
      </c>
      <c r="AS1024" s="264">
        <v>0</v>
      </c>
      <c r="AT1024" s="264">
        <v>0</v>
      </c>
      <c r="AU1024" s="264">
        <v>0</v>
      </c>
      <c r="AV1024" s="264">
        <v>0</v>
      </c>
      <c r="AW1024" s="264">
        <v>0</v>
      </c>
      <c r="AX1024" s="264">
        <v>0</v>
      </c>
      <c r="AY1024" s="264">
        <v>0</v>
      </c>
      <c r="AZ1024" s="264">
        <v>0</v>
      </c>
      <c r="BA1024" s="264">
        <v>0</v>
      </c>
      <c r="BB1024" s="265">
        <v>0</v>
      </c>
    </row>
    <row r="1025" spans="2:54" s="213" customFormat="1" ht="12.75" x14ac:dyDescent="0.2">
      <c r="B1025" s="266" t="s">
        <v>655</v>
      </c>
      <c r="C1025" s="267"/>
      <c r="D1025" s="268"/>
      <c r="E1025" s="269" t="s">
        <v>2572</v>
      </c>
      <c r="F1025" s="267"/>
      <c r="G1025" s="267"/>
      <c r="H1025" s="255" t="s">
        <v>2573</v>
      </c>
      <c r="I1025" s="256">
        <v>38260</v>
      </c>
      <c r="J1025" s="257">
        <v>50</v>
      </c>
      <c r="K1025" s="258">
        <v>0</v>
      </c>
      <c r="L1025" s="259">
        <v>0</v>
      </c>
      <c r="M1025" s="259">
        <v>0</v>
      </c>
      <c r="N1025" s="259">
        <v>0</v>
      </c>
      <c r="O1025" s="259">
        <v>0</v>
      </c>
      <c r="P1025" s="259">
        <v>0</v>
      </c>
      <c r="Q1025" s="259">
        <v>0</v>
      </c>
      <c r="R1025" s="259">
        <v>0</v>
      </c>
      <c r="S1025" s="259">
        <v>0</v>
      </c>
      <c r="T1025" s="260">
        <v>0</v>
      </c>
      <c r="U1025" s="261">
        <v>0</v>
      </c>
      <c r="V1025" s="259">
        <v>0</v>
      </c>
      <c r="W1025" s="259">
        <v>0</v>
      </c>
      <c r="X1025" s="259">
        <v>0</v>
      </c>
      <c r="Y1025" s="259">
        <v>0</v>
      </c>
      <c r="Z1025" s="259">
        <v>0</v>
      </c>
      <c r="AA1025" s="259">
        <v>0</v>
      </c>
      <c r="AB1025" s="259">
        <v>0</v>
      </c>
      <c r="AC1025" s="259">
        <v>0</v>
      </c>
      <c r="AD1025" s="259">
        <v>0</v>
      </c>
      <c r="AE1025" s="262">
        <v>0</v>
      </c>
      <c r="AF1025" s="258">
        <v>0</v>
      </c>
      <c r="AG1025" s="259">
        <v>0</v>
      </c>
      <c r="AH1025" s="259">
        <v>0</v>
      </c>
      <c r="AI1025" s="259">
        <v>0</v>
      </c>
      <c r="AJ1025" s="259">
        <v>0</v>
      </c>
      <c r="AK1025" s="259">
        <v>0</v>
      </c>
      <c r="AL1025" s="259">
        <v>0</v>
      </c>
      <c r="AM1025" s="259">
        <v>0</v>
      </c>
      <c r="AN1025" s="259">
        <v>0</v>
      </c>
      <c r="AO1025" s="262">
        <v>0</v>
      </c>
      <c r="AP1025" s="247"/>
      <c r="AQ1025" s="263">
        <v>0</v>
      </c>
      <c r="AR1025" s="264">
        <v>0</v>
      </c>
      <c r="AS1025" s="264">
        <v>0</v>
      </c>
      <c r="AT1025" s="264">
        <v>0</v>
      </c>
      <c r="AU1025" s="264">
        <v>0</v>
      </c>
      <c r="AV1025" s="264">
        <v>0</v>
      </c>
      <c r="AW1025" s="264">
        <v>0</v>
      </c>
      <c r="AX1025" s="264">
        <v>0</v>
      </c>
      <c r="AY1025" s="264">
        <v>0</v>
      </c>
      <c r="AZ1025" s="264">
        <v>0</v>
      </c>
      <c r="BA1025" s="264">
        <v>0</v>
      </c>
      <c r="BB1025" s="265">
        <v>0</v>
      </c>
    </row>
    <row r="1026" spans="2:54" s="213" customFormat="1" ht="12.75" x14ac:dyDescent="0.2">
      <c r="B1026" s="266" t="s">
        <v>655</v>
      </c>
      <c r="C1026" s="267"/>
      <c r="D1026" s="268"/>
      <c r="E1026" s="269" t="s">
        <v>2574</v>
      </c>
      <c r="F1026" s="267"/>
      <c r="G1026" s="267"/>
      <c r="H1026" s="255" t="s">
        <v>2575</v>
      </c>
      <c r="I1026" s="256">
        <v>38260</v>
      </c>
      <c r="J1026" s="257">
        <v>50</v>
      </c>
      <c r="K1026" s="258">
        <v>0</v>
      </c>
      <c r="L1026" s="259">
        <v>0</v>
      </c>
      <c r="M1026" s="259">
        <v>0</v>
      </c>
      <c r="N1026" s="259">
        <v>0</v>
      </c>
      <c r="O1026" s="259">
        <v>0</v>
      </c>
      <c r="P1026" s="259">
        <v>0</v>
      </c>
      <c r="Q1026" s="259">
        <v>0</v>
      </c>
      <c r="R1026" s="259">
        <v>0</v>
      </c>
      <c r="S1026" s="259">
        <v>0</v>
      </c>
      <c r="T1026" s="260">
        <v>0</v>
      </c>
      <c r="U1026" s="261">
        <v>0</v>
      </c>
      <c r="V1026" s="259">
        <v>0</v>
      </c>
      <c r="W1026" s="259">
        <v>0</v>
      </c>
      <c r="X1026" s="259">
        <v>0</v>
      </c>
      <c r="Y1026" s="259">
        <v>0</v>
      </c>
      <c r="Z1026" s="259">
        <v>0</v>
      </c>
      <c r="AA1026" s="259">
        <v>0</v>
      </c>
      <c r="AB1026" s="259">
        <v>0</v>
      </c>
      <c r="AC1026" s="259">
        <v>0</v>
      </c>
      <c r="AD1026" s="259">
        <v>0</v>
      </c>
      <c r="AE1026" s="262">
        <v>0</v>
      </c>
      <c r="AF1026" s="258">
        <v>0</v>
      </c>
      <c r="AG1026" s="259">
        <v>0</v>
      </c>
      <c r="AH1026" s="259">
        <v>0</v>
      </c>
      <c r="AI1026" s="259">
        <v>0</v>
      </c>
      <c r="AJ1026" s="259">
        <v>0</v>
      </c>
      <c r="AK1026" s="259">
        <v>0</v>
      </c>
      <c r="AL1026" s="259">
        <v>0</v>
      </c>
      <c r="AM1026" s="259">
        <v>0</v>
      </c>
      <c r="AN1026" s="259">
        <v>0</v>
      </c>
      <c r="AO1026" s="262">
        <v>0</v>
      </c>
      <c r="AP1026" s="247"/>
      <c r="AQ1026" s="263">
        <v>0</v>
      </c>
      <c r="AR1026" s="264">
        <v>0</v>
      </c>
      <c r="AS1026" s="264">
        <v>0</v>
      </c>
      <c r="AT1026" s="264">
        <v>0</v>
      </c>
      <c r="AU1026" s="264">
        <v>0</v>
      </c>
      <c r="AV1026" s="264">
        <v>0</v>
      </c>
      <c r="AW1026" s="264">
        <v>0</v>
      </c>
      <c r="AX1026" s="264">
        <v>0</v>
      </c>
      <c r="AY1026" s="264">
        <v>0</v>
      </c>
      <c r="AZ1026" s="264">
        <v>0</v>
      </c>
      <c r="BA1026" s="264">
        <v>0</v>
      </c>
      <c r="BB1026" s="265">
        <v>0</v>
      </c>
    </row>
    <row r="1027" spans="2:54" s="213" customFormat="1" ht="12.75" x14ac:dyDescent="0.2">
      <c r="B1027" s="266" t="s">
        <v>718</v>
      </c>
      <c r="C1027" s="267"/>
      <c r="D1027" s="268"/>
      <c r="E1027" s="269" t="s">
        <v>2576</v>
      </c>
      <c r="F1027" s="267"/>
      <c r="G1027" s="267"/>
      <c r="H1027" s="255" t="s">
        <v>2577</v>
      </c>
      <c r="I1027" s="256">
        <v>38260</v>
      </c>
      <c r="J1027" s="257">
        <v>10</v>
      </c>
      <c r="K1027" s="258">
        <v>0</v>
      </c>
      <c r="L1027" s="259">
        <v>0</v>
      </c>
      <c r="M1027" s="259">
        <v>0</v>
      </c>
      <c r="N1027" s="259">
        <v>0</v>
      </c>
      <c r="O1027" s="259">
        <v>0</v>
      </c>
      <c r="P1027" s="259">
        <v>0</v>
      </c>
      <c r="Q1027" s="259">
        <v>0</v>
      </c>
      <c r="R1027" s="259">
        <v>0</v>
      </c>
      <c r="S1027" s="259">
        <v>0</v>
      </c>
      <c r="T1027" s="260">
        <v>0</v>
      </c>
      <c r="U1027" s="261">
        <v>0</v>
      </c>
      <c r="V1027" s="259">
        <v>0</v>
      </c>
      <c r="W1027" s="259">
        <v>0</v>
      </c>
      <c r="X1027" s="259">
        <v>0</v>
      </c>
      <c r="Y1027" s="259">
        <v>0</v>
      </c>
      <c r="Z1027" s="259">
        <v>0</v>
      </c>
      <c r="AA1027" s="259">
        <v>0</v>
      </c>
      <c r="AB1027" s="259">
        <v>0</v>
      </c>
      <c r="AC1027" s="259">
        <v>0</v>
      </c>
      <c r="AD1027" s="259">
        <v>0</v>
      </c>
      <c r="AE1027" s="262">
        <v>0</v>
      </c>
      <c r="AF1027" s="258">
        <v>0</v>
      </c>
      <c r="AG1027" s="259">
        <v>0</v>
      </c>
      <c r="AH1027" s="259">
        <v>0</v>
      </c>
      <c r="AI1027" s="259">
        <v>0</v>
      </c>
      <c r="AJ1027" s="259">
        <v>0</v>
      </c>
      <c r="AK1027" s="259">
        <v>0</v>
      </c>
      <c r="AL1027" s="259">
        <v>0</v>
      </c>
      <c r="AM1027" s="259">
        <v>0</v>
      </c>
      <c r="AN1027" s="259">
        <v>0</v>
      </c>
      <c r="AO1027" s="262">
        <v>0</v>
      </c>
      <c r="AP1027" s="247"/>
      <c r="AQ1027" s="263">
        <v>0</v>
      </c>
      <c r="AR1027" s="264">
        <v>0</v>
      </c>
      <c r="AS1027" s="264">
        <v>0</v>
      </c>
      <c r="AT1027" s="264">
        <v>0</v>
      </c>
      <c r="AU1027" s="264">
        <v>0</v>
      </c>
      <c r="AV1027" s="264">
        <v>0</v>
      </c>
      <c r="AW1027" s="264">
        <v>0</v>
      </c>
      <c r="AX1027" s="264">
        <v>0</v>
      </c>
      <c r="AY1027" s="264">
        <v>0</v>
      </c>
      <c r="AZ1027" s="264">
        <v>0</v>
      </c>
      <c r="BA1027" s="264">
        <v>0</v>
      </c>
      <c r="BB1027" s="265">
        <v>0</v>
      </c>
    </row>
    <row r="1028" spans="2:54" s="213" customFormat="1" ht="12.75" x14ac:dyDescent="0.2">
      <c r="B1028" s="266" t="s">
        <v>718</v>
      </c>
      <c r="C1028" s="267"/>
      <c r="D1028" s="268"/>
      <c r="E1028" s="269" t="s">
        <v>2578</v>
      </c>
      <c r="F1028" s="267"/>
      <c r="G1028" s="267"/>
      <c r="H1028" s="255" t="s">
        <v>2579</v>
      </c>
      <c r="I1028" s="256">
        <v>36526</v>
      </c>
      <c r="J1028" s="257">
        <v>10</v>
      </c>
      <c r="K1028" s="258">
        <v>0</v>
      </c>
      <c r="L1028" s="259">
        <v>0</v>
      </c>
      <c r="M1028" s="259">
        <v>0</v>
      </c>
      <c r="N1028" s="259">
        <v>0</v>
      </c>
      <c r="O1028" s="259">
        <v>0</v>
      </c>
      <c r="P1028" s="259">
        <v>0</v>
      </c>
      <c r="Q1028" s="259">
        <v>0</v>
      </c>
      <c r="R1028" s="259">
        <v>0</v>
      </c>
      <c r="S1028" s="259">
        <v>0</v>
      </c>
      <c r="T1028" s="260">
        <v>0</v>
      </c>
      <c r="U1028" s="261">
        <v>0</v>
      </c>
      <c r="V1028" s="259">
        <v>0</v>
      </c>
      <c r="W1028" s="259">
        <v>0</v>
      </c>
      <c r="X1028" s="259">
        <v>0</v>
      </c>
      <c r="Y1028" s="259">
        <v>0</v>
      </c>
      <c r="Z1028" s="259">
        <v>0</v>
      </c>
      <c r="AA1028" s="259">
        <v>0</v>
      </c>
      <c r="AB1028" s="259">
        <v>0</v>
      </c>
      <c r="AC1028" s="259">
        <v>0</v>
      </c>
      <c r="AD1028" s="259">
        <v>0</v>
      </c>
      <c r="AE1028" s="262">
        <v>0</v>
      </c>
      <c r="AF1028" s="258">
        <v>0</v>
      </c>
      <c r="AG1028" s="259">
        <v>0</v>
      </c>
      <c r="AH1028" s="259">
        <v>0</v>
      </c>
      <c r="AI1028" s="259">
        <v>0</v>
      </c>
      <c r="AJ1028" s="259">
        <v>0</v>
      </c>
      <c r="AK1028" s="259">
        <v>0</v>
      </c>
      <c r="AL1028" s="259">
        <v>0</v>
      </c>
      <c r="AM1028" s="259">
        <v>0</v>
      </c>
      <c r="AN1028" s="259">
        <v>0</v>
      </c>
      <c r="AO1028" s="262">
        <v>0</v>
      </c>
      <c r="AP1028" s="247"/>
      <c r="AQ1028" s="263">
        <v>0</v>
      </c>
      <c r="AR1028" s="264">
        <v>0</v>
      </c>
      <c r="AS1028" s="264">
        <v>0</v>
      </c>
      <c r="AT1028" s="264">
        <v>0</v>
      </c>
      <c r="AU1028" s="264">
        <v>0</v>
      </c>
      <c r="AV1028" s="264">
        <v>0</v>
      </c>
      <c r="AW1028" s="264">
        <v>0</v>
      </c>
      <c r="AX1028" s="264">
        <v>0</v>
      </c>
      <c r="AY1028" s="264">
        <v>0</v>
      </c>
      <c r="AZ1028" s="264">
        <v>0</v>
      </c>
      <c r="BA1028" s="264">
        <v>0</v>
      </c>
      <c r="BB1028" s="265">
        <v>0</v>
      </c>
    </row>
    <row r="1029" spans="2:54" s="213" customFormat="1" ht="12.75" x14ac:dyDescent="0.2">
      <c r="B1029" s="266" t="s">
        <v>718</v>
      </c>
      <c r="C1029" s="267"/>
      <c r="D1029" s="268"/>
      <c r="E1029" s="269" t="s">
        <v>2580</v>
      </c>
      <c r="F1029" s="267"/>
      <c r="G1029" s="267"/>
      <c r="H1029" s="255" t="s">
        <v>2581</v>
      </c>
      <c r="I1029" s="256">
        <v>39052</v>
      </c>
      <c r="J1029" s="257">
        <v>10</v>
      </c>
      <c r="K1029" s="258">
        <v>0</v>
      </c>
      <c r="L1029" s="259">
        <v>0</v>
      </c>
      <c r="M1029" s="259">
        <v>0</v>
      </c>
      <c r="N1029" s="259">
        <v>0</v>
      </c>
      <c r="O1029" s="259">
        <v>0</v>
      </c>
      <c r="P1029" s="259">
        <v>0</v>
      </c>
      <c r="Q1029" s="259">
        <v>0</v>
      </c>
      <c r="R1029" s="259">
        <v>0</v>
      </c>
      <c r="S1029" s="259">
        <v>0</v>
      </c>
      <c r="T1029" s="260">
        <v>0</v>
      </c>
      <c r="U1029" s="261">
        <v>0</v>
      </c>
      <c r="V1029" s="259">
        <v>0</v>
      </c>
      <c r="W1029" s="259">
        <v>0</v>
      </c>
      <c r="X1029" s="259">
        <v>0</v>
      </c>
      <c r="Y1029" s="259">
        <v>0</v>
      </c>
      <c r="Z1029" s="259">
        <v>0</v>
      </c>
      <c r="AA1029" s="259">
        <v>0</v>
      </c>
      <c r="AB1029" s="259">
        <v>0</v>
      </c>
      <c r="AC1029" s="259">
        <v>0</v>
      </c>
      <c r="AD1029" s="259">
        <v>0</v>
      </c>
      <c r="AE1029" s="262">
        <v>0</v>
      </c>
      <c r="AF1029" s="258">
        <v>0</v>
      </c>
      <c r="AG1029" s="259">
        <v>0</v>
      </c>
      <c r="AH1029" s="259">
        <v>0</v>
      </c>
      <c r="AI1029" s="259">
        <v>0</v>
      </c>
      <c r="AJ1029" s="259">
        <v>0</v>
      </c>
      <c r="AK1029" s="259">
        <v>0</v>
      </c>
      <c r="AL1029" s="259">
        <v>0</v>
      </c>
      <c r="AM1029" s="259">
        <v>0</v>
      </c>
      <c r="AN1029" s="259">
        <v>0</v>
      </c>
      <c r="AO1029" s="262">
        <v>0</v>
      </c>
      <c r="AP1029" s="247"/>
      <c r="AQ1029" s="263">
        <v>0</v>
      </c>
      <c r="AR1029" s="264">
        <v>0</v>
      </c>
      <c r="AS1029" s="264">
        <v>0</v>
      </c>
      <c r="AT1029" s="264">
        <v>0</v>
      </c>
      <c r="AU1029" s="264">
        <v>0</v>
      </c>
      <c r="AV1029" s="264">
        <v>0</v>
      </c>
      <c r="AW1029" s="264">
        <v>0</v>
      </c>
      <c r="AX1029" s="264">
        <v>0</v>
      </c>
      <c r="AY1029" s="264">
        <v>0</v>
      </c>
      <c r="AZ1029" s="264">
        <v>0</v>
      </c>
      <c r="BA1029" s="264">
        <v>0</v>
      </c>
      <c r="BB1029" s="265">
        <v>0</v>
      </c>
    </row>
    <row r="1030" spans="2:54" s="213" customFormat="1" ht="12.75" x14ac:dyDescent="0.2">
      <c r="B1030" s="266" t="s">
        <v>655</v>
      </c>
      <c r="C1030" s="267"/>
      <c r="D1030" s="268"/>
      <c r="E1030" s="269" t="s">
        <v>2582</v>
      </c>
      <c r="F1030" s="267"/>
      <c r="G1030" s="267"/>
      <c r="H1030" s="255" t="s">
        <v>2583</v>
      </c>
      <c r="I1030" s="256">
        <v>37165</v>
      </c>
      <c r="J1030" s="257">
        <v>50</v>
      </c>
      <c r="K1030" s="258">
        <v>0</v>
      </c>
      <c r="L1030" s="259">
        <v>0</v>
      </c>
      <c r="M1030" s="259">
        <v>0</v>
      </c>
      <c r="N1030" s="259">
        <v>0</v>
      </c>
      <c r="O1030" s="259">
        <v>0</v>
      </c>
      <c r="P1030" s="259">
        <v>0</v>
      </c>
      <c r="Q1030" s="259">
        <v>0</v>
      </c>
      <c r="R1030" s="259">
        <v>0</v>
      </c>
      <c r="S1030" s="259">
        <v>0</v>
      </c>
      <c r="T1030" s="260">
        <v>0</v>
      </c>
      <c r="U1030" s="261">
        <v>0</v>
      </c>
      <c r="V1030" s="259">
        <v>0</v>
      </c>
      <c r="W1030" s="259">
        <v>0</v>
      </c>
      <c r="X1030" s="259">
        <v>0</v>
      </c>
      <c r="Y1030" s="259">
        <v>0</v>
      </c>
      <c r="Z1030" s="259">
        <v>0</v>
      </c>
      <c r="AA1030" s="259">
        <v>0</v>
      </c>
      <c r="AB1030" s="259">
        <v>0</v>
      </c>
      <c r="AC1030" s="259">
        <v>0</v>
      </c>
      <c r="AD1030" s="259">
        <v>0</v>
      </c>
      <c r="AE1030" s="262">
        <v>0</v>
      </c>
      <c r="AF1030" s="258">
        <v>0</v>
      </c>
      <c r="AG1030" s="259">
        <v>0</v>
      </c>
      <c r="AH1030" s="259">
        <v>0</v>
      </c>
      <c r="AI1030" s="259">
        <v>0</v>
      </c>
      <c r="AJ1030" s="259">
        <v>0</v>
      </c>
      <c r="AK1030" s="259">
        <v>0</v>
      </c>
      <c r="AL1030" s="259">
        <v>0</v>
      </c>
      <c r="AM1030" s="259">
        <v>0</v>
      </c>
      <c r="AN1030" s="259">
        <v>0</v>
      </c>
      <c r="AO1030" s="262">
        <v>0</v>
      </c>
      <c r="AP1030" s="247"/>
      <c r="AQ1030" s="263">
        <v>0</v>
      </c>
      <c r="AR1030" s="264">
        <v>0</v>
      </c>
      <c r="AS1030" s="264">
        <v>0</v>
      </c>
      <c r="AT1030" s="264">
        <v>0</v>
      </c>
      <c r="AU1030" s="264">
        <v>0</v>
      </c>
      <c r="AV1030" s="264">
        <v>0</v>
      </c>
      <c r="AW1030" s="264">
        <v>0</v>
      </c>
      <c r="AX1030" s="264">
        <v>0</v>
      </c>
      <c r="AY1030" s="264">
        <v>0</v>
      </c>
      <c r="AZ1030" s="264">
        <v>0</v>
      </c>
      <c r="BA1030" s="264">
        <v>0</v>
      </c>
      <c r="BB1030" s="265">
        <v>0</v>
      </c>
    </row>
    <row r="1031" spans="2:54" s="213" customFormat="1" ht="12.75" x14ac:dyDescent="0.2">
      <c r="B1031" s="266" t="s">
        <v>863</v>
      </c>
      <c r="C1031" s="267"/>
      <c r="D1031" s="268"/>
      <c r="E1031" s="269" t="s">
        <v>2584</v>
      </c>
      <c r="F1031" s="267"/>
      <c r="G1031" s="267"/>
      <c r="H1031" s="255" t="s">
        <v>2585</v>
      </c>
      <c r="I1031" s="256">
        <v>35796</v>
      </c>
      <c r="J1031" s="257">
        <v>7</v>
      </c>
      <c r="K1031" s="258">
        <v>0</v>
      </c>
      <c r="L1031" s="259">
        <v>0</v>
      </c>
      <c r="M1031" s="259">
        <v>0</v>
      </c>
      <c r="N1031" s="259">
        <v>0</v>
      </c>
      <c r="O1031" s="259">
        <v>0</v>
      </c>
      <c r="P1031" s="259">
        <v>0</v>
      </c>
      <c r="Q1031" s="259">
        <v>0</v>
      </c>
      <c r="R1031" s="259">
        <v>0</v>
      </c>
      <c r="S1031" s="259">
        <v>0</v>
      </c>
      <c r="T1031" s="260">
        <v>0</v>
      </c>
      <c r="U1031" s="261">
        <v>0</v>
      </c>
      <c r="V1031" s="259">
        <v>0</v>
      </c>
      <c r="W1031" s="259">
        <v>0</v>
      </c>
      <c r="X1031" s="259">
        <v>0</v>
      </c>
      <c r="Y1031" s="259">
        <v>0</v>
      </c>
      <c r="Z1031" s="259">
        <v>0</v>
      </c>
      <c r="AA1031" s="259">
        <v>0</v>
      </c>
      <c r="AB1031" s="259">
        <v>0</v>
      </c>
      <c r="AC1031" s="259">
        <v>0</v>
      </c>
      <c r="AD1031" s="259">
        <v>0</v>
      </c>
      <c r="AE1031" s="262">
        <v>0</v>
      </c>
      <c r="AF1031" s="258">
        <v>0</v>
      </c>
      <c r="AG1031" s="259">
        <v>0</v>
      </c>
      <c r="AH1031" s="259">
        <v>0</v>
      </c>
      <c r="AI1031" s="259">
        <v>0</v>
      </c>
      <c r="AJ1031" s="259">
        <v>0</v>
      </c>
      <c r="AK1031" s="259">
        <v>0</v>
      </c>
      <c r="AL1031" s="259">
        <v>0</v>
      </c>
      <c r="AM1031" s="259">
        <v>0</v>
      </c>
      <c r="AN1031" s="259">
        <v>0</v>
      </c>
      <c r="AO1031" s="262">
        <v>0</v>
      </c>
      <c r="AP1031" s="247"/>
      <c r="AQ1031" s="263">
        <v>0</v>
      </c>
      <c r="AR1031" s="264">
        <v>0</v>
      </c>
      <c r="AS1031" s="264">
        <v>0</v>
      </c>
      <c r="AT1031" s="264">
        <v>0</v>
      </c>
      <c r="AU1031" s="264">
        <v>0</v>
      </c>
      <c r="AV1031" s="264">
        <v>0</v>
      </c>
      <c r="AW1031" s="264">
        <v>0</v>
      </c>
      <c r="AX1031" s="264">
        <v>0</v>
      </c>
      <c r="AY1031" s="264">
        <v>0</v>
      </c>
      <c r="AZ1031" s="264">
        <v>0</v>
      </c>
      <c r="BA1031" s="264">
        <v>0</v>
      </c>
      <c r="BB1031" s="265">
        <v>0</v>
      </c>
    </row>
    <row r="1032" spans="2:54" s="213" customFormat="1" ht="12.75" x14ac:dyDescent="0.2">
      <c r="B1032" s="266" t="s">
        <v>863</v>
      </c>
      <c r="C1032" s="267"/>
      <c r="D1032" s="268"/>
      <c r="E1032" s="269" t="s">
        <v>2586</v>
      </c>
      <c r="F1032" s="267"/>
      <c r="G1032" s="267"/>
      <c r="H1032" s="255" t="s">
        <v>2587</v>
      </c>
      <c r="I1032" s="256">
        <v>36526</v>
      </c>
      <c r="J1032" s="257">
        <v>7</v>
      </c>
      <c r="K1032" s="258">
        <v>0</v>
      </c>
      <c r="L1032" s="259">
        <v>0</v>
      </c>
      <c r="M1032" s="259">
        <v>0</v>
      </c>
      <c r="N1032" s="259">
        <v>0</v>
      </c>
      <c r="O1032" s="259">
        <v>0</v>
      </c>
      <c r="P1032" s="259">
        <v>0</v>
      </c>
      <c r="Q1032" s="259">
        <v>0</v>
      </c>
      <c r="R1032" s="259">
        <v>0</v>
      </c>
      <c r="S1032" s="259">
        <v>0</v>
      </c>
      <c r="T1032" s="260">
        <v>0</v>
      </c>
      <c r="U1032" s="261">
        <v>0</v>
      </c>
      <c r="V1032" s="259">
        <v>0</v>
      </c>
      <c r="W1032" s="259">
        <v>0</v>
      </c>
      <c r="X1032" s="259">
        <v>0</v>
      </c>
      <c r="Y1032" s="259">
        <v>0</v>
      </c>
      <c r="Z1032" s="259">
        <v>0</v>
      </c>
      <c r="AA1032" s="259">
        <v>0</v>
      </c>
      <c r="AB1032" s="259">
        <v>0</v>
      </c>
      <c r="AC1032" s="259">
        <v>0</v>
      </c>
      <c r="AD1032" s="259">
        <v>0</v>
      </c>
      <c r="AE1032" s="262">
        <v>0</v>
      </c>
      <c r="AF1032" s="258">
        <v>0</v>
      </c>
      <c r="AG1032" s="259">
        <v>0</v>
      </c>
      <c r="AH1032" s="259">
        <v>0</v>
      </c>
      <c r="AI1032" s="259">
        <v>0</v>
      </c>
      <c r="AJ1032" s="259">
        <v>0</v>
      </c>
      <c r="AK1032" s="259">
        <v>0</v>
      </c>
      <c r="AL1032" s="259">
        <v>0</v>
      </c>
      <c r="AM1032" s="259">
        <v>0</v>
      </c>
      <c r="AN1032" s="259">
        <v>0</v>
      </c>
      <c r="AO1032" s="262">
        <v>0</v>
      </c>
      <c r="AP1032" s="247"/>
      <c r="AQ1032" s="263">
        <v>0</v>
      </c>
      <c r="AR1032" s="264">
        <v>0</v>
      </c>
      <c r="AS1032" s="264">
        <v>0</v>
      </c>
      <c r="AT1032" s="264">
        <v>0</v>
      </c>
      <c r="AU1032" s="264">
        <v>0</v>
      </c>
      <c r="AV1032" s="264">
        <v>0</v>
      </c>
      <c r="AW1032" s="264">
        <v>0</v>
      </c>
      <c r="AX1032" s="264">
        <v>0</v>
      </c>
      <c r="AY1032" s="264">
        <v>0</v>
      </c>
      <c r="AZ1032" s="264">
        <v>0</v>
      </c>
      <c r="BA1032" s="264">
        <v>0</v>
      </c>
      <c r="BB1032" s="265">
        <v>0</v>
      </c>
    </row>
    <row r="1033" spans="2:54" s="213" customFormat="1" ht="12.75" x14ac:dyDescent="0.2">
      <c r="B1033" s="266" t="s">
        <v>863</v>
      </c>
      <c r="C1033" s="267"/>
      <c r="D1033" s="268"/>
      <c r="E1033" s="269" t="s">
        <v>2588</v>
      </c>
      <c r="F1033" s="267"/>
      <c r="G1033" s="267"/>
      <c r="H1033" s="255" t="s">
        <v>2589</v>
      </c>
      <c r="I1033" s="256">
        <v>39356</v>
      </c>
      <c r="J1033" s="257">
        <v>7</v>
      </c>
      <c r="K1033" s="258">
        <v>0</v>
      </c>
      <c r="L1033" s="259">
        <v>0</v>
      </c>
      <c r="M1033" s="259">
        <v>0</v>
      </c>
      <c r="N1033" s="259">
        <v>0</v>
      </c>
      <c r="O1033" s="259">
        <v>0</v>
      </c>
      <c r="P1033" s="259">
        <v>0</v>
      </c>
      <c r="Q1033" s="259">
        <v>0</v>
      </c>
      <c r="R1033" s="259">
        <v>0</v>
      </c>
      <c r="S1033" s="259">
        <v>0</v>
      </c>
      <c r="T1033" s="260">
        <v>0</v>
      </c>
      <c r="U1033" s="261">
        <v>0</v>
      </c>
      <c r="V1033" s="259">
        <v>0</v>
      </c>
      <c r="W1033" s="259">
        <v>0</v>
      </c>
      <c r="X1033" s="259">
        <v>0</v>
      </c>
      <c r="Y1033" s="259">
        <v>0</v>
      </c>
      <c r="Z1033" s="259">
        <v>0</v>
      </c>
      <c r="AA1033" s="259">
        <v>0</v>
      </c>
      <c r="AB1033" s="259">
        <v>0</v>
      </c>
      <c r="AC1033" s="259">
        <v>0</v>
      </c>
      <c r="AD1033" s="259">
        <v>0</v>
      </c>
      <c r="AE1033" s="262">
        <v>0</v>
      </c>
      <c r="AF1033" s="258">
        <v>0</v>
      </c>
      <c r="AG1033" s="259">
        <v>0</v>
      </c>
      <c r="AH1033" s="259">
        <v>0</v>
      </c>
      <c r="AI1033" s="259">
        <v>0</v>
      </c>
      <c r="AJ1033" s="259">
        <v>0</v>
      </c>
      <c r="AK1033" s="259">
        <v>0</v>
      </c>
      <c r="AL1033" s="259">
        <v>0</v>
      </c>
      <c r="AM1033" s="259">
        <v>0</v>
      </c>
      <c r="AN1033" s="259">
        <v>0</v>
      </c>
      <c r="AO1033" s="262">
        <v>0</v>
      </c>
      <c r="AP1033" s="247"/>
      <c r="AQ1033" s="263">
        <v>0</v>
      </c>
      <c r="AR1033" s="264">
        <v>0</v>
      </c>
      <c r="AS1033" s="264">
        <v>0</v>
      </c>
      <c r="AT1033" s="264">
        <v>0</v>
      </c>
      <c r="AU1033" s="264">
        <v>0</v>
      </c>
      <c r="AV1033" s="264">
        <v>0</v>
      </c>
      <c r="AW1033" s="264">
        <v>0</v>
      </c>
      <c r="AX1033" s="264">
        <v>0</v>
      </c>
      <c r="AY1033" s="264">
        <v>0</v>
      </c>
      <c r="AZ1033" s="264">
        <v>0</v>
      </c>
      <c r="BA1033" s="264">
        <v>0</v>
      </c>
      <c r="BB1033" s="265">
        <v>0</v>
      </c>
    </row>
    <row r="1034" spans="2:54" s="213" customFormat="1" ht="12.75" x14ac:dyDescent="0.2">
      <c r="B1034" s="266" t="s">
        <v>863</v>
      </c>
      <c r="C1034" s="267"/>
      <c r="D1034" s="268"/>
      <c r="E1034" s="269" t="s">
        <v>2590</v>
      </c>
      <c r="F1034" s="267"/>
      <c r="G1034" s="267"/>
      <c r="H1034" s="255" t="s">
        <v>2591</v>
      </c>
      <c r="I1034" s="256">
        <v>39356</v>
      </c>
      <c r="J1034" s="257">
        <v>7</v>
      </c>
      <c r="K1034" s="258">
        <v>0</v>
      </c>
      <c r="L1034" s="259">
        <v>0</v>
      </c>
      <c r="M1034" s="259">
        <v>0</v>
      </c>
      <c r="N1034" s="259">
        <v>0</v>
      </c>
      <c r="O1034" s="259">
        <v>0</v>
      </c>
      <c r="P1034" s="259">
        <v>0</v>
      </c>
      <c r="Q1034" s="259">
        <v>0</v>
      </c>
      <c r="R1034" s="259">
        <v>0</v>
      </c>
      <c r="S1034" s="259">
        <v>0</v>
      </c>
      <c r="T1034" s="260">
        <v>0</v>
      </c>
      <c r="U1034" s="261">
        <v>0</v>
      </c>
      <c r="V1034" s="259">
        <v>0</v>
      </c>
      <c r="W1034" s="259">
        <v>0</v>
      </c>
      <c r="X1034" s="259">
        <v>0</v>
      </c>
      <c r="Y1034" s="259">
        <v>0</v>
      </c>
      <c r="Z1034" s="259">
        <v>0</v>
      </c>
      <c r="AA1034" s="259">
        <v>0</v>
      </c>
      <c r="AB1034" s="259">
        <v>0</v>
      </c>
      <c r="AC1034" s="259">
        <v>0</v>
      </c>
      <c r="AD1034" s="259">
        <v>0</v>
      </c>
      <c r="AE1034" s="262">
        <v>0</v>
      </c>
      <c r="AF1034" s="258">
        <v>0</v>
      </c>
      <c r="AG1034" s="259">
        <v>0</v>
      </c>
      <c r="AH1034" s="259">
        <v>0</v>
      </c>
      <c r="AI1034" s="259">
        <v>0</v>
      </c>
      <c r="AJ1034" s="259">
        <v>0</v>
      </c>
      <c r="AK1034" s="259">
        <v>0</v>
      </c>
      <c r="AL1034" s="259">
        <v>0</v>
      </c>
      <c r="AM1034" s="259">
        <v>0</v>
      </c>
      <c r="AN1034" s="259">
        <v>0</v>
      </c>
      <c r="AO1034" s="262">
        <v>0</v>
      </c>
      <c r="AP1034" s="247"/>
      <c r="AQ1034" s="263">
        <v>0</v>
      </c>
      <c r="AR1034" s="264">
        <v>0</v>
      </c>
      <c r="AS1034" s="264">
        <v>0</v>
      </c>
      <c r="AT1034" s="264">
        <v>0</v>
      </c>
      <c r="AU1034" s="264">
        <v>0</v>
      </c>
      <c r="AV1034" s="264">
        <v>0</v>
      </c>
      <c r="AW1034" s="264">
        <v>0</v>
      </c>
      <c r="AX1034" s="264">
        <v>0</v>
      </c>
      <c r="AY1034" s="264">
        <v>0</v>
      </c>
      <c r="AZ1034" s="264">
        <v>0</v>
      </c>
      <c r="BA1034" s="264">
        <v>0</v>
      </c>
      <c r="BB1034" s="265">
        <v>0</v>
      </c>
    </row>
    <row r="1035" spans="2:54" s="213" customFormat="1" ht="12.75" x14ac:dyDescent="0.2">
      <c r="B1035" s="266" t="s">
        <v>863</v>
      </c>
      <c r="C1035" s="267"/>
      <c r="D1035" s="268"/>
      <c r="E1035" s="269" t="s">
        <v>2592</v>
      </c>
      <c r="F1035" s="267"/>
      <c r="G1035" s="267"/>
      <c r="H1035" s="255" t="s">
        <v>2593</v>
      </c>
      <c r="I1035" s="256">
        <v>39387</v>
      </c>
      <c r="J1035" s="257">
        <v>7</v>
      </c>
      <c r="K1035" s="258">
        <v>0</v>
      </c>
      <c r="L1035" s="259">
        <v>0</v>
      </c>
      <c r="M1035" s="259">
        <v>0</v>
      </c>
      <c r="N1035" s="259">
        <v>0</v>
      </c>
      <c r="O1035" s="259">
        <v>0</v>
      </c>
      <c r="P1035" s="259">
        <v>0</v>
      </c>
      <c r="Q1035" s="259">
        <v>0</v>
      </c>
      <c r="R1035" s="259">
        <v>0</v>
      </c>
      <c r="S1035" s="259">
        <v>0</v>
      </c>
      <c r="T1035" s="260">
        <v>0</v>
      </c>
      <c r="U1035" s="261">
        <v>0</v>
      </c>
      <c r="V1035" s="259">
        <v>0</v>
      </c>
      <c r="W1035" s="259">
        <v>0</v>
      </c>
      <c r="X1035" s="259">
        <v>0</v>
      </c>
      <c r="Y1035" s="259">
        <v>0</v>
      </c>
      <c r="Z1035" s="259">
        <v>0</v>
      </c>
      <c r="AA1035" s="259">
        <v>0</v>
      </c>
      <c r="AB1035" s="259">
        <v>0</v>
      </c>
      <c r="AC1035" s="259">
        <v>0</v>
      </c>
      <c r="AD1035" s="259">
        <v>0</v>
      </c>
      <c r="AE1035" s="262">
        <v>0</v>
      </c>
      <c r="AF1035" s="258">
        <v>0</v>
      </c>
      <c r="AG1035" s="259">
        <v>0</v>
      </c>
      <c r="AH1035" s="259">
        <v>0</v>
      </c>
      <c r="AI1035" s="259">
        <v>0</v>
      </c>
      <c r="AJ1035" s="259">
        <v>0</v>
      </c>
      <c r="AK1035" s="259">
        <v>0</v>
      </c>
      <c r="AL1035" s="259">
        <v>0</v>
      </c>
      <c r="AM1035" s="259">
        <v>0</v>
      </c>
      <c r="AN1035" s="259">
        <v>0</v>
      </c>
      <c r="AO1035" s="262">
        <v>0</v>
      </c>
      <c r="AP1035" s="247"/>
      <c r="AQ1035" s="263">
        <v>0</v>
      </c>
      <c r="AR1035" s="264">
        <v>0</v>
      </c>
      <c r="AS1035" s="264">
        <v>0</v>
      </c>
      <c r="AT1035" s="264">
        <v>0</v>
      </c>
      <c r="AU1035" s="264">
        <v>0</v>
      </c>
      <c r="AV1035" s="264">
        <v>0</v>
      </c>
      <c r="AW1035" s="264">
        <v>0</v>
      </c>
      <c r="AX1035" s="264">
        <v>0</v>
      </c>
      <c r="AY1035" s="264">
        <v>0</v>
      </c>
      <c r="AZ1035" s="264">
        <v>0</v>
      </c>
      <c r="BA1035" s="264">
        <v>0</v>
      </c>
      <c r="BB1035" s="265">
        <v>0</v>
      </c>
    </row>
    <row r="1036" spans="2:54" s="213" customFormat="1" ht="12.75" x14ac:dyDescent="0.2">
      <c r="B1036" s="266" t="s">
        <v>863</v>
      </c>
      <c r="C1036" s="267"/>
      <c r="D1036" s="268"/>
      <c r="E1036" s="269" t="s">
        <v>2594</v>
      </c>
      <c r="F1036" s="267"/>
      <c r="G1036" s="267"/>
      <c r="H1036" s="255" t="s">
        <v>2595</v>
      </c>
      <c r="I1036" s="256">
        <v>39387</v>
      </c>
      <c r="J1036" s="257">
        <v>7</v>
      </c>
      <c r="K1036" s="258">
        <v>0</v>
      </c>
      <c r="L1036" s="259">
        <v>0</v>
      </c>
      <c r="M1036" s="259">
        <v>0</v>
      </c>
      <c r="N1036" s="259">
        <v>0</v>
      </c>
      <c r="O1036" s="259">
        <v>0</v>
      </c>
      <c r="P1036" s="259">
        <v>0</v>
      </c>
      <c r="Q1036" s="259">
        <v>0</v>
      </c>
      <c r="R1036" s="259">
        <v>0</v>
      </c>
      <c r="S1036" s="259">
        <v>0</v>
      </c>
      <c r="T1036" s="260">
        <v>0</v>
      </c>
      <c r="U1036" s="261">
        <v>0</v>
      </c>
      <c r="V1036" s="259">
        <v>0</v>
      </c>
      <c r="W1036" s="259">
        <v>0</v>
      </c>
      <c r="X1036" s="259">
        <v>0</v>
      </c>
      <c r="Y1036" s="259">
        <v>0</v>
      </c>
      <c r="Z1036" s="259">
        <v>0</v>
      </c>
      <c r="AA1036" s="259">
        <v>0</v>
      </c>
      <c r="AB1036" s="259">
        <v>0</v>
      </c>
      <c r="AC1036" s="259">
        <v>0</v>
      </c>
      <c r="AD1036" s="259">
        <v>0</v>
      </c>
      <c r="AE1036" s="262">
        <v>0</v>
      </c>
      <c r="AF1036" s="258">
        <v>0</v>
      </c>
      <c r="AG1036" s="259">
        <v>0</v>
      </c>
      <c r="AH1036" s="259">
        <v>0</v>
      </c>
      <c r="AI1036" s="259">
        <v>0</v>
      </c>
      <c r="AJ1036" s="259">
        <v>0</v>
      </c>
      <c r="AK1036" s="259">
        <v>0</v>
      </c>
      <c r="AL1036" s="259">
        <v>0</v>
      </c>
      <c r="AM1036" s="259">
        <v>0</v>
      </c>
      <c r="AN1036" s="259">
        <v>0</v>
      </c>
      <c r="AO1036" s="262">
        <v>0</v>
      </c>
      <c r="AP1036" s="247"/>
      <c r="AQ1036" s="263">
        <v>0</v>
      </c>
      <c r="AR1036" s="264">
        <v>0</v>
      </c>
      <c r="AS1036" s="264">
        <v>0</v>
      </c>
      <c r="AT1036" s="264">
        <v>0</v>
      </c>
      <c r="AU1036" s="264">
        <v>0</v>
      </c>
      <c r="AV1036" s="264">
        <v>0</v>
      </c>
      <c r="AW1036" s="264">
        <v>0</v>
      </c>
      <c r="AX1036" s="264">
        <v>0</v>
      </c>
      <c r="AY1036" s="264">
        <v>0</v>
      </c>
      <c r="AZ1036" s="264">
        <v>0</v>
      </c>
      <c r="BA1036" s="264">
        <v>0</v>
      </c>
      <c r="BB1036" s="265">
        <v>0</v>
      </c>
    </row>
    <row r="1037" spans="2:54" s="213" customFormat="1" ht="12.75" x14ac:dyDescent="0.2">
      <c r="B1037" s="266" t="s">
        <v>1798</v>
      </c>
      <c r="C1037" s="267"/>
      <c r="D1037" s="268"/>
      <c r="E1037" s="269" t="s">
        <v>2596</v>
      </c>
      <c r="F1037" s="267"/>
      <c r="G1037" s="267"/>
      <c r="H1037" s="255" t="s">
        <v>2597</v>
      </c>
      <c r="I1037" s="256">
        <v>39387</v>
      </c>
      <c r="J1037" s="257">
        <v>7</v>
      </c>
      <c r="K1037" s="258">
        <v>0</v>
      </c>
      <c r="L1037" s="259">
        <v>0</v>
      </c>
      <c r="M1037" s="259">
        <v>0</v>
      </c>
      <c r="N1037" s="259">
        <v>0</v>
      </c>
      <c r="O1037" s="259">
        <v>0</v>
      </c>
      <c r="P1037" s="259">
        <v>0</v>
      </c>
      <c r="Q1037" s="259">
        <v>0</v>
      </c>
      <c r="R1037" s="259">
        <v>0</v>
      </c>
      <c r="S1037" s="259">
        <v>0</v>
      </c>
      <c r="T1037" s="260">
        <v>0</v>
      </c>
      <c r="U1037" s="261">
        <v>0</v>
      </c>
      <c r="V1037" s="259">
        <v>0</v>
      </c>
      <c r="W1037" s="259">
        <v>0</v>
      </c>
      <c r="X1037" s="259">
        <v>0</v>
      </c>
      <c r="Y1037" s="259">
        <v>0</v>
      </c>
      <c r="Z1037" s="259">
        <v>0</v>
      </c>
      <c r="AA1037" s="259">
        <v>0</v>
      </c>
      <c r="AB1037" s="259">
        <v>0</v>
      </c>
      <c r="AC1037" s="259">
        <v>0</v>
      </c>
      <c r="AD1037" s="259">
        <v>0</v>
      </c>
      <c r="AE1037" s="262">
        <v>0</v>
      </c>
      <c r="AF1037" s="258">
        <v>0</v>
      </c>
      <c r="AG1037" s="259">
        <v>0</v>
      </c>
      <c r="AH1037" s="259">
        <v>0</v>
      </c>
      <c r="AI1037" s="259">
        <v>0</v>
      </c>
      <c r="AJ1037" s="259">
        <v>0</v>
      </c>
      <c r="AK1037" s="259">
        <v>0</v>
      </c>
      <c r="AL1037" s="259">
        <v>0</v>
      </c>
      <c r="AM1037" s="259">
        <v>0</v>
      </c>
      <c r="AN1037" s="259">
        <v>0</v>
      </c>
      <c r="AO1037" s="262">
        <v>0</v>
      </c>
      <c r="AP1037" s="247"/>
      <c r="AQ1037" s="263">
        <v>0</v>
      </c>
      <c r="AR1037" s="264">
        <v>0</v>
      </c>
      <c r="AS1037" s="264">
        <v>0</v>
      </c>
      <c r="AT1037" s="264">
        <v>0</v>
      </c>
      <c r="AU1037" s="264">
        <v>0</v>
      </c>
      <c r="AV1037" s="264">
        <v>0</v>
      </c>
      <c r="AW1037" s="264">
        <v>0</v>
      </c>
      <c r="AX1037" s="264">
        <v>0</v>
      </c>
      <c r="AY1037" s="264">
        <v>0</v>
      </c>
      <c r="AZ1037" s="264">
        <v>0</v>
      </c>
      <c r="BA1037" s="264">
        <v>0</v>
      </c>
      <c r="BB1037" s="265">
        <v>0</v>
      </c>
    </row>
    <row r="1038" spans="2:54" s="213" customFormat="1" ht="12.75" x14ac:dyDescent="0.2">
      <c r="B1038" s="266" t="s">
        <v>863</v>
      </c>
      <c r="C1038" s="267"/>
      <c r="D1038" s="268"/>
      <c r="E1038" s="269" t="s">
        <v>2598</v>
      </c>
      <c r="F1038" s="267"/>
      <c r="G1038" s="267"/>
      <c r="H1038" s="255" t="s">
        <v>2599</v>
      </c>
      <c r="I1038" s="256">
        <v>39387</v>
      </c>
      <c r="J1038" s="257">
        <v>7</v>
      </c>
      <c r="K1038" s="258">
        <v>0</v>
      </c>
      <c r="L1038" s="259">
        <v>0</v>
      </c>
      <c r="M1038" s="259">
        <v>0</v>
      </c>
      <c r="N1038" s="259">
        <v>0</v>
      </c>
      <c r="O1038" s="259">
        <v>0</v>
      </c>
      <c r="P1038" s="259">
        <v>0</v>
      </c>
      <c r="Q1038" s="259">
        <v>0</v>
      </c>
      <c r="R1038" s="259">
        <v>0</v>
      </c>
      <c r="S1038" s="259">
        <v>0</v>
      </c>
      <c r="T1038" s="260">
        <v>0</v>
      </c>
      <c r="U1038" s="261">
        <v>0</v>
      </c>
      <c r="V1038" s="259">
        <v>0</v>
      </c>
      <c r="W1038" s="259">
        <v>0</v>
      </c>
      <c r="X1038" s="259">
        <v>0</v>
      </c>
      <c r="Y1038" s="259">
        <v>0</v>
      </c>
      <c r="Z1038" s="259">
        <v>0</v>
      </c>
      <c r="AA1038" s="259">
        <v>0</v>
      </c>
      <c r="AB1038" s="259">
        <v>0</v>
      </c>
      <c r="AC1038" s="259">
        <v>0</v>
      </c>
      <c r="AD1038" s="259">
        <v>0</v>
      </c>
      <c r="AE1038" s="262">
        <v>0</v>
      </c>
      <c r="AF1038" s="258">
        <v>0</v>
      </c>
      <c r="AG1038" s="259">
        <v>0</v>
      </c>
      <c r="AH1038" s="259">
        <v>0</v>
      </c>
      <c r="AI1038" s="259">
        <v>0</v>
      </c>
      <c r="AJ1038" s="259">
        <v>0</v>
      </c>
      <c r="AK1038" s="259">
        <v>0</v>
      </c>
      <c r="AL1038" s="259">
        <v>0</v>
      </c>
      <c r="AM1038" s="259">
        <v>0</v>
      </c>
      <c r="AN1038" s="259">
        <v>0</v>
      </c>
      <c r="AO1038" s="262">
        <v>0</v>
      </c>
      <c r="AP1038" s="247"/>
      <c r="AQ1038" s="263">
        <v>0</v>
      </c>
      <c r="AR1038" s="264">
        <v>0</v>
      </c>
      <c r="AS1038" s="264">
        <v>0</v>
      </c>
      <c r="AT1038" s="264">
        <v>0</v>
      </c>
      <c r="AU1038" s="264">
        <v>0</v>
      </c>
      <c r="AV1038" s="264">
        <v>0</v>
      </c>
      <c r="AW1038" s="264">
        <v>0</v>
      </c>
      <c r="AX1038" s="264">
        <v>0</v>
      </c>
      <c r="AY1038" s="264">
        <v>0</v>
      </c>
      <c r="AZ1038" s="264">
        <v>0</v>
      </c>
      <c r="BA1038" s="264">
        <v>0</v>
      </c>
      <c r="BB1038" s="265">
        <v>0</v>
      </c>
    </row>
    <row r="1039" spans="2:54" s="213" customFormat="1" ht="12.75" x14ac:dyDescent="0.2">
      <c r="B1039" s="266" t="s">
        <v>863</v>
      </c>
      <c r="C1039" s="267"/>
      <c r="D1039" s="268"/>
      <c r="E1039" s="269" t="s">
        <v>2588</v>
      </c>
      <c r="F1039" s="267"/>
      <c r="G1039" s="267"/>
      <c r="H1039" s="255" t="s">
        <v>2600</v>
      </c>
      <c r="I1039" s="256">
        <v>39356</v>
      </c>
      <c r="J1039" s="257">
        <v>7</v>
      </c>
      <c r="K1039" s="258">
        <v>0</v>
      </c>
      <c r="L1039" s="259">
        <v>0</v>
      </c>
      <c r="M1039" s="259">
        <v>0</v>
      </c>
      <c r="N1039" s="259">
        <v>0</v>
      </c>
      <c r="O1039" s="259">
        <v>0</v>
      </c>
      <c r="P1039" s="259">
        <v>0</v>
      </c>
      <c r="Q1039" s="259">
        <v>0</v>
      </c>
      <c r="R1039" s="259">
        <v>0</v>
      </c>
      <c r="S1039" s="259">
        <v>0</v>
      </c>
      <c r="T1039" s="260">
        <v>0</v>
      </c>
      <c r="U1039" s="261">
        <v>0</v>
      </c>
      <c r="V1039" s="259">
        <v>0</v>
      </c>
      <c r="W1039" s="259">
        <v>0</v>
      </c>
      <c r="X1039" s="259">
        <v>0</v>
      </c>
      <c r="Y1039" s="259">
        <v>0</v>
      </c>
      <c r="Z1039" s="259">
        <v>0</v>
      </c>
      <c r="AA1039" s="259">
        <v>0</v>
      </c>
      <c r="AB1039" s="259">
        <v>0</v>
      </c>
      <c r="AC1039" s="259">
        <v>0</v>
      </c>
      <c r="AD1039" s="259">
        <v>0</v>
      </c>
      <c r="AE1039" s="262">
        <v>0</v>
      </c>
      <c r="AF1039" s="258">
        <v>0</v>
      </c>
      <c r="AG1039" s="259">
        <v>0</v>
      </c>
      <c r="AH1039" s="259">
        <v>0</v>
      </c>
      <c r="AI1039" s="259">
        <v>0</v>
      </c>
      <c r="AJ1039" s="259">
        <v>0</v>
      </c>
      <c r="AK1039" s="259">
        <v>0</v>
      </c>
      <c r="AL1039" s="259">
        <v>0</v>
      </c>
      <c r="AM1039" s="259">
        <v>0</v>
      </c>
      <c r="AN1039" s="259">
        <v>0</v>
      </c>
      <c r="AO1039" s="262">
        <v>0</v>
      </c>
      <c r="AP1039" s="247"/>
      <c r="AQ1039" s="263">
        <v>0</v>
      </c>
      <c r="AR1039" s="264">
        <v>0</v>
      </c>
      <c r="AS1039" s="264">
        <v>0</v>
      </c>
      <c r="AT1039" s="264">
        <v>0</v>
      </c>
      <c r="AU1039" s="264">
        <v>0</v>
      </c>
      <c r="AV1039" s="264">
        <v>0</v>
      </c>
      <c r="AW1039" s="264">
        <v>0</v>
      </c>
      <c r="AX1039" s="264">
        <v>0</v>
      </c>
      <c r="AY1039" s="264">
        <v>0</v>
      </c>
      <c r="AZ1039" s="264">
        <v>0</v>
      </c>
      <c r="BA1039" s="264">
        <v>0</v>
      </c>
      <c r="BB1039" s="265">
        <v>0</v>
      </c>
    </row>
    <row r="1040" spans="2:54" s="213" customFormat="1" ht="12.75" x14ac:dyDescent="0.2">
      <c r="B1040" s="266" t="s">
        <v>863</v>
      </c>
      <c r="C1040" s="267"/>
      <c r="D1040" s="268"/>
      <c r="E1040" s="269" t="s">
        <v>2594</v>
      </c>
      <c r="F1040" s="267"/>
      <c r="G1040" s="267"/>
      <c r="H1040" s="255" t="s">
        <v>2601</v>
      </c>
      <c r="I1040" s="256">
        <v>39356</v>
      </c>
      <c r="J1040" s="257">
        <v>7</v>
      </c>
      <c r="K1040" s="258">
        <v>0</v>
      </c>
      <c r="L1040" s="259">
        <v>0</v>
      </c>
      <c r="M1040" s="259">
        <v>0</v>
      </c>
      <c r="N1040" s="259">
        <v>0</v>
      </c>
      <c r="O1040" s="259">
        <v>0</v>
      </c>
      <c r="P1040" s="259">
        <v>0</v>
      </c>
      <c r="Q1040" s="259">
        <v>0</v>
      </c>
      <c r="R1040" s="259">
        <v>0</v>
      </c>
      <c r="S1040" s="259">
        <v>0</v>
      </c>
      <c r="T1040" s="260">
        <v>0</v>
      </c>
      <c r="U1040" s="261">
        <v>0</v>
      </c>
      <c r="V1040" s="259">
        <v>0</v>
      </c>
      <c r="W1040" s="259">
        <v>0</v>
      </c>
      <c r="X1040" s="259">
        <v>0</v>
      </c>
      <c r="Y1040" s="259">
        <v>0</v>
      </c>
      <c r="Z1040" s="259">
        <v>0</v>
      </c>
      <c r="AA1040" s="259">
        <v>0</v>
      </c>
      <c r="AB1040" s="259">
        <v>0</v>
      </c>
      <c r="AC1040" s="259">
        <v>0</v>
      </c>
      <c r="AD1040" s="259">
        <v>0</v>
      </c>
      <c r="AE1040" s="262">
        <v>0</v>
      </c>
      <c r="AF1040" s="258">
        <v>0</v>
      </c>
      <c r="AG1040" s="259">
        <v>0</v>
      </c>
      <c r="AH1040" s="259">
        <v>0</v>
      </c>
      <c r="AI1040" s="259">
        <v>0</v>
      </c>
      <c r="AJ1040" s="259">
        <v>0</v>
      </c>
      <c r="AK1040" s="259">
        <v>0</v>
      </c>
      <c r="AL1040" s="259">
        <v>0</v>
      </c>
      <c r="AM1040" s="259">
        <v>0</v>
      </c>
      <c r="AN1040" s="259">
        <v>0</v>
      </c>
      <c r="AO1040" s="262">
        <v>0</v>
      </c>
      <c r="AP1040" s="247"/>
      <c r="AQ1040" s="263">
        <v>0</v>
      </c>
      <c r="AR1040" s="264">
        <v>0</v>
      </c>
      <c r="AS1040" s="264">
        <v>0</v>
      </c>
      <c r="AT1040" s="264">
        <v>0</v>
      </c>
      <c r="AU1040" s="264">
        <v>0</v>
      </c>
      <c r="AV1040" s="264">
        <v>0</v>
      </c>
      <c r="AW1040" s="264">
        <v>0</v>
      </c>
      <c r="AX1040" s="264">
        <v>0</v>
      </c>
      <c r="AY1040" s="264">
        <v>0</v>
      </c>
      <c r="AZ1040" s="264">
        <v>0</v>
      </c>
      <c r="BA1040" s="264">
        <v>0</v>
      </c>
      <c r="BB1040" s="265">
        <v>0</v>
      </c>
    </row>
    <row r="1041" spans="2:54" s="213" customFormat="1" ht="12.75" x14ac:dyDescent="0.2">
      <c r="B1041" s="266" t="s">
        <v>863</v>
      </c>
      <c r="C1041" s="267"/>
      <c r="D1041" s="268"/>
      <c r="E1041" s="269" t="s">
        <v>2602</v>
      </c>
      <c r="F1041" s="267"/>
      <c r="G1041" s="267"/>
      <c r="H1041" s="255" t="s">
        <v>2603</v>
      </c>
      <c r="I1041" s="256">
        <v>39508</v>
      </c>
      <c r="J1041" s="257">
        <v>7</v>
      </c>
      <c r="K1041" s="258">
        <v>0</v>
      </c>
      <c r="L1041" s="259">
        <v>0</v>
      </c>
      <c r="M1041" s="259">
        <v>0</v>
      </c>
      <c r="N1041" s="259">
        <v>0</v>
      </c>
      <c r="O1041" s="259">
        <v>0</v>
      </c>
      <c r="P1041" s="259">
        <v>0</v>
      </c>
      <c r="Q1041" s="259">
        <v>0</v>
      </c>
      <c r="R1041" s="259">
        <v>0</v>
      </c>
      <c r="S1041" s="259">
        <v>0</v>
      </c>
      <c r="T1041" s="260">
        <v>0</v>
      </c>
      <c r="U1041" s="261">
        <v>0</v>
      </c>
      <c r="V1041" s="259">
        <v>0</v>
      </c>
      <c r="W1041" s="259">
        <v>0</v>
      </c>
      <c r="X1041" s="259">
        <v>0</v>
      </c>
      <c r="Y1041" s="259">
        <v>0</v>
      </c>
      <c r="Z1041" s="259">
        <v>0</v>
      </c>
      <c r="AA1041" s="259">
        <v>0</v>
      </c>
      <c r="AB1041" s="259">
        <v>0</v>
      </c>
      <c r="AC1041" s="259">
        <v>0</v>
      </c>
      <c r="AD1041" s="259">
        <v>0</v>
      </c>
      <c r="AE1041" s="262">
        <v>0</v>
      </c>
      <c r="AF1041" s="258">
        <v>0</v>
      </c>
      <c r="AG1041" s="259">
        <v>0</v>
      </c>
      <c r="AH1041" s="259">
        <v>0</v>
      </c>
      <c r="AI1041" s="259">
        <v>0</v>
      </c>
      <c r="AJ1041" s="259">
        <v>0</v>
      </c>
      <c r="AK1041" s="259">
        <v>0</v>
      </c>
      <c r="AL1041" s="259">
        <v>0</v>
      </c>
      <c r="AM1041" s="259">
        <v>0</v>
      </c>
      <c r="AN1041" s="259">
        <v>0</v>
      </c>
      <c r="AO1041" s="262">
        <v>0</v>
      </c>
      <c r="AP1041" s="247"/>
      <c r="AQ1041" s="263">
        <v>0</v>
      </c>
      <c r="AR1041" s="264">
        <v>0</v>
      </c>
      <c r="AS1041" s="264">
        <v>0</v>
      </c>
      <c r="AT1041" s="264">
        <v>0</v>
      </c>
      <c r="AU1041" s="264">
        <v>0</v>
      </c>
      <c r="AV1041" s="264">
        <v>0</v>
      </c>
      <c r="AW1041" s="264">
        <v>0</v>
      </c>
      <c r="AX1041" s="264">
        <v>0</v>
      </c>
      <c r="AY1041" s="264">
        <v>0</v>
      </c>
      <c r="AZ1041" s="264">
        <v>0</v>
      </c>
      <c r="BA1041" s="264">
        <v>0</v>
      </c>
      <c r="BB1041" s="265">
        <v>0</v>
      </c>
    </row>
    <row r="1042" spans="2:54" s="213" customFormat="1" ht="12.75" x14ac:dyDescent="0.2">
      <c r="B1042" s="266" t="s">
        <v>718</v>
      </c>
      <c r="C1042" s="267"/>
      <c r="D1042" s="268"/>
      <c r="E1042" s="269" t="s">
        <v>2604</v>
      </c>
      <c r="F1042" s="267"/>
      <c r="G1042" s="267"/>
      <c r="H1042" s="255" t="s">
        <v>2605</v>
      </c>
      <c r="I1042" s="256">
        <v>40036</v>
      </c>
      <c r="J1042" s="257">
        <v>10</v>
      </c>
      <c r="K1042" s="258">
        <v>0</v>
      </c>
      <c r="L1042" s="259">
        <v>0</v>
      </c>
      <c r="M1042" s="259">
        <v>0</v>
      </c>
      <c r="N1042" s="259">
        <v>0</v>
      </c>
      <c r="O1042" s="259">
        <v>0</v>
      </c>
      <c r="P1042" s="259">
        <v>0</v>
      </c>
      <c r="Q1042" s="259">
        <v>0</v>
      </c>
      <c r="R1042" s="259">
        <v>0</v>
      </c>
      <c r="S1042" s="259">
        <v>0</v>
      </c>
      <c r="T1042" s="260">
        <v>0</v>
      </c>
      <c r="U1042" s="261">
        <v>0</v>
      </c>
      <c r="V1042" s="259">
        <v>0</v>
      </c>
      <c r="W1042" s="259">
        <v>0</v>
      </c>
      <c r="X1042" s="259">
        <v>0</v>
      </c>
      <c r="Y1042" s="259">
        <v>0</v>
      </c>
      <c r="Z1042" s="259">
        <v>0</v>
      </c>
      <c r="AA1042" s="259">
        <v>0</v>
      </c>
      <c r="AB1042" s="259">
        <v>0</v>
      </c>
      <c r="AC1042" s="259">
        <v>0</v>
      </c>
      <c r="AD1042" s="259">
        <v>0</v>
      </c>
      <c r="AE1042" s="262">
        <v>0</v>
      </c>
      <c r="AF1042" s="258">
        <v>0</v>
      </c>
      <c r="AG1042" s="259">
        <v>0</v>
      </c>
      <c r="AH1042" s="259">
        <v>0</v>
      </c>
      <c r="AI1042" s="259">
        <v>0</v>
      </c>
      <c r="AJ1042" s="259">
        <v>0</v>
      </c>
      <c r="AK1042" s="259">
        <v>0</v>
      </c>
      <c r="AL1042" s="259">
        <v>0</v>
      </c>
      <c r="AM1042" s="259">
        <v>0</v>
      </c>
      <c r="AN1042" s="259">
        <v>0</v>
      </c>
      <c r="AO1042" s="262">
        <v>0</v>
      </c>
      <c r="AP1042" s="247"/>
      <c r="AQ1042" s="263">
        <v>0</v>
      </c>
      <c r="AR1042" s="264">
        <v>0</v>
      </c>
      <c r="AS1042" s="264">
        <v>0</v>
      </c>
      <c r="AT1042" s="264">
        <v>0</v>
      </c>
      <c r="AU1042" s="264">
        <v>0</v>
      </c>
      <c r="AV1042" s="264">
        <v>0</v>
      </c>
      <c r="AW1042" s="264">
        <v>0</v>
      </c>
      <c r="AX1042" s="264">
        <v>0</v>
      </c>
      <c r="AY1042" s="264">
        <v>0</v>
      </c>
      <c r="AZ1042" s="264">
        <v>0</v>
      </c>
      <c r="BA1042" s="264">
        <v>0</v>
      </c>
      <c r="BB1042" s="265">
        <v>0</v>
      </c>
    </row>
    <row r="1043" spans="2:54" s="213" customFormat="1" ht="12.75" x14ac:dyDescent="0.2">
      <c r="B1043" s="266" t="s">
        <v>863</v>
      </c>
      <c r="C1043" s="267"/>
      <c r="D1043" s="268"/>
      <c r="E1043" s="269" t="s">
        <v>2606</v>
      </c>
      <c r="F1043" s="267"/>
      <c r="G1043" s="267"/>
      <c r="H1043" s="255" t="s">
        <v>2607</v>
      </c>
      <c r="I1043" s="256">
        <v>40367</v>
      </c>
      <c r="J1043" s="257">
        <v>7</v>
      </c>
      <c r="K1043" s="258">
        <v>0</v>
      </c>
      <c r="L1043" s="259">
        <v>0</v>
      </c>
      <c r="M1043" s="259">
        <v>0</v>
      </c>
      <c r="N1043" s="259">
        <v>0</v>
      </c>
      <c r="O1043" s="259">
        <v>0</v>
      </c>
      <c r="P1043" s="259">
        <v>0</v>
      </c>
      <c r="Q1043" s="259">
        <v>0</v>
      </c>
      <c r="R1043" s="259">
        <v>0</v>
      </c>
      <c r="S1043" s="259">
        <v>0</v>
      </c>
      <c r="T1043" s="260">
        <v>0</v>
      </c>
      <c r="U1043" s="261">
        <v>0</v>
      </c>
      <c r="V1043" s="259">
        <v>0</v>
      </c>
      <c r="W1043" s="259">
        <v>0</v>
      </c>
      <c r="X1043" s="259">
        <v>0</v>
      </c>
      <c r="Y1043" s="259">
        <v>0</v>
      </c>
      <c r="Z1043" s="259">
        <v>0</v>
      </c>
      <c r="AA1043" s="259">
        <v>0</v>
      </c>
      <c r="AB1043" s="259">
        <v>0</v>
      </c>
      <c r="AC1043" s="259">
        <v>0</v>
      </c>
      <c r="AD1043" s="259">
        <v>0</v>
      </c>
      <c r="AE1043" s="262">
        <v>0</v>
      </c>
      <c r="AF1043" s="258">
        <v>0</v>
      </c>
      <c r="AG1043" s="259">
        <v>0</v>
      </c>
      <c r="AH1043" s="259">
        <v>0</v>
      </c>
      <c r="AI1043" s="259">
        <v>0</v>
      </c>
      <c r="AJ1043" s="259">
        <v>0</v>
      </c>
      <c r="AK1043" s="259">
        <v>0</v>
      </c>
      <c r="AL1043" s="259">
        <v>0</v>
      </c>
      <c r="AM1043" s="259">
        <v>0</v>
      </c>
      <c r="AN1043" s="259">
        <v>0</v>
      </c>
      <c r="AO1043" s="262">
        <v>0</v>
      </c>
      <c r="AP1043" s="247"/>
      <c r="AQ1043" s="263">
        <v>0</v>
      </c>
      <c r="AR1043" s="264">
        <v>0</v>
      </c>
      <c r="AS1043" s="264">
        <v>0</v>
      </c>
      <c r="AT1043" s="264">
        <v>0</v>
      </c>
      <c r="AU1043" s="264">
        <v>0</v>
      </c>
      <c r="AV1043" s="264">
        <v>0</v>
      </c>
      <c r="AW1043" s="264">
        <v>0</v>
      </c>
      <c r="AX1043" s="264">
        <v>0</v>
      </c>
      <c r="AY1043" s="264">
        <v>0</v>
      </c>
      <c r="AZ1043" s="264">
        <v>0</v>
      </c>
      <c r="BA1043" s="264">
        <v>0</v>
      </c>
      <c r="BB1043" s="265">
        <v>0</v>
      </c>
    </row>
    <row r="1044" spans="2:54" s="213" customFormat="1" ht="12.75" x14ac:dyDescent="0.2">
      <c r="B1044" s="266" t="s">
        <v>718</v>
      </c>
      <c r="C1044" s="267"/>
      <c r="D1044" s="268"/>
      <c r="E1044" s="269" t="s">
        <v>2608</v>
      </c>
      <c r="F1044" s="267"/>
      <c r="G1044" s="267"/>
      <c r="H1044" s="255" t="s">
        <v>2609</v>
      </c>
      <c r="I1044" s="256">
        <v>37754</v>
      </c>
      <c r="J1044" s="257">
        <v>10</v>
      </c>
      <c r="K1044" s="258">
        <v>0</v>
      </c>
      <c r="L1044" s="259">
        <v>0</v>
      </c>
      <c r="M1044" s="259">
        <v>0</v>
      </c>
      <c r="N1044" s="259">
        <v>0</v>
      </c>
      <c r="O1044" s="259">
        <v>0</v>
      </c>
      <c r="P1044" s="259">
        <v>0</v>
      </c>
      <c r="Q1044" s="259">
        <v>0</v>
      </c>
      <c r="R1044" s="259">
        <v>0</v>
      </c>
      <c r="S1044" s="259">
        <v>0</v>
      </c>
      <c r="T1044" s="260">
        <v>0</v>
      </c>
      <c r="U1044" s="261">
        <v>0</v>
      </c>
      <c r="V1044" s="259">
        <v>0</v>
      </c>
      <c r="W1044" s="259">
        <v>0</v>
      </c>
      <c r="X1044" s="259">
        <v>0</v>
      </c>
      <c r="Y1044" s="259">
        <v>0</v>
      </c>
      <c r="Z1044" s="259">
        <v>0</v>
      </c>
      <c r="AA1044" s="259">
        <v>0</v>
      </c>
      <c r="AB1044" s="259">
        <v>0</v>
      </c>
      <c r="AC1044" s="259">
        <v>0</v>
      </c>
      <c r="AD1044" s="259">
        <v>0</v>
      </c>
      <c r="AE1044" s="262">
        <v>0</v>
      </c>
      <c r="AF1044" s="258">
        <v>0</v>
      </c>
      <c r="AG1044" s="259">
        <v>0</v>
      </c>
      <c r="AH1044" s="259">
        <v>0</v>
      </c>
      <c r="AI1044" s="259">
        <v>0</v>
      </c>
      <c r="AJ1044" s="259">
        <v>0</v>
      </c>
      <c r="AK1044" s="259">
        <v>0</v>
      </c>
      <c r="AL1044" s="259">
        <v>0</v>
      </c>
      <c r="AM1044" s="259">
        <v>0</v>
      </c>
      <c r="AN1044" s="259">
        <v>0</v>
      </c>
      <c r="AO1044" s="262">
        <v>0</v>
      </c>
      <c r="AP1044" s="247"/>
      <c r="AQ1044" s="263">
        <v>0</v>
      </c>
      <c r="AR1044" s="264">
        <v>0</v>
      </c>
      <c r="AS1044" s="264">
        <v>0</v>
      </c>
      <c r="AT1044" s="264">
        <v>0</v>
      </c>
      <c r="AU1044" s="264">
        <v>0</v>
      </c>
      <c r="AV1044" s="264">
        <v>0</v>
      </c>
      <c r="AW1044" s="264">
        <v>0</v>
      </c>
      <c r="AX1044" s="264">
        <v>0</v>
      </c>
      <c r="AY1044" s="264">
        <v>0</v>
      </c>
      <c r="AZ1044" s="264">
        <v>0</v>
      </c>
      <c r="BA1044" s="264">
        <v>0</v>
      </c>
      <c r="BB1044" s="265">
        <v>0</v>
      </c>
    </row>
    <row r="1045" spans="2:54" s="213" customFormat="1" ht="12.75" x14ac:dyDescent="0.2">
      <c r="B1045" s="266" t="s">
        <v>718</v>
      </c>
      <c r="C1045" s="267"/>
      <c r="D1045" s="268"/>
      <c r="E1045" s="269" t="s">
        <v>2610</v>
      </c>
      <c r="F1045" s="267"/>
      <c r="G1045" s="267"/>
      <c r="H1045" s="255" t="s">
        <v>2611</v>
      </c>
      <c r="I1045" s="256">
        <v>38169</v>
      </c>
      <c r="J1045" s="257">
        <v>10</v>
      </c>
      <c r="K1045" s="258">
        <v>0</v>
      </c>
      <c r="L1045" s="259">
        <v>0</v>
      </c>
      <c r="M1045" s="259">
        <v>0</v>
      </c>
      <c r="N1045" s="259">
        <v>0</v>
      </c>
      <c r="O1045" s="259">
        <v>0</v>
      </c>
      <c r="P1045" s="259">
        <v>0</v>
      </c>
      <c r="Q1045" s="259">
        <v>0</v>
      </c>
      <c r="R1045" s="259">
        <v>0</v>
      </c>
      <c r="S1045" s="259">
        <v>0</v>
      </c>
      <c r="T1045" s="260">
        <v>0</v>
      </c>
      <c r="U1045" s="261">
        <v>0</v>
      </c>
      <c r="V1045" s="259">
        <v>0</v>
      </c>
      <c r="W1045" s="259">
        <v>0</v>
      </c>
      <c r="X1045" s="259">
        <v>0</v>
      </c>
      <c r="Y1045" s="259">
        <v>0</v>
      </c>
      <c r="Z1045" s="259">
        <v>0</v>
      </c>
      <c r="AA1045" s="259">
        <v>0</v>
      </c>
      <c r="AB1045" s="259">
        <v>0</v>
      </c>
      <c r="AC1045" s="259">
        <v>0</v>
      </c>
      <c r="AD1045" s="259">
        <v>0</v>
      </c>
      <c r="AE1045" s="262">
        <v>0</v>
      </c>
      <c r="AF1045" s="258">
        <v>0</v>
      </c>
      <c r="AG1045" s="259">
        <v>0</v>
      </c>
      <c r="AH1045" s="259">
        <v>0</v>
      </c>
      <c r="AI1045" s="259">
        <v>0</v>
      </c>
      <c r="AJ1045" s="259">
        <v>0</v>
      </c>
      <c r="AK1045" s="259">
        <v>0</v>
      </c>
      <c r="AL1045" s="259">
        <v>0</v>
      </c>
      <c r="AM1045" s="259">
        <v>0</v>
      </c>
      <c r="AN1045" s="259">
        <v>0</v>
      </c>
      <c r="AO1045" s="262">
        <v>0</v>
      </c>
      <c r="AP1045" s="247"/>
      <c r="AQ1045" s="263">
        <v>0</v>
      </c>
      <c r="AR1045" s="264">
        <v>0</v>
      </c>
      <c r="AS1045" s="264">
        <v>0</v>
      </c>
      <c r="AT1045" s="264">
        <v>0</v>
      </c>
      <c r="AU1045" s="264">
        <v>0</v>
      </c>
      <c r="AV1045" s="264">
        <v>0</v>
      </c>
      <c r="AW1045" s="264">
        <v>0</v>
      </c>
      <c r="AX1045" s="264">
        <v>0</v>
      </c>
      <c r="AY1045" s="264">
        <v>0</v>
      </c>
      <c r="AZ1045" s="264">
        <v>0</v>
      </c>
      <c r="BA1045" s="264">
        <v>0</v>
      </c>
      <c r="BB1045" s="265">
        <v>0</v>
      </c>
    </row>
    <row r="1046" spans="2:54" s="213" customFormat="1" ht="12.75" x14ac:dyDescent="0.2">
      <c r="B1046" s="266" t="s">
        <v>1785</v>
      </c>
      <c r="C1046" s="267"/>
      <c r="D1046" s="268"/>
      <c r="E1046" s="269" t="s">
        <v>2612</v>
      </c>
      <c r="F1046" s="267"/>
      <c r="G1046" s="267"/>
      <c r="H1046" s="255" t="s">
        <v>2613</v>
      </c>
      <c r="I1046" s="256">
        <v>38777</v>
      </c>
      <c r="J1046" s="257">
        <v>4</v>
      </c>
      <c r="K1046" s="258">
        <v>0</v>
      </c>
      <c r="L1046" s="259">
        <v>0</v>
      </c>
      <c r="M1046" s="259">
        <v>0</v>
      </c>
      <c r="N1046" s="259">
        <v>0</v>
      </c>
      <c r="O1046" s="259">
        <v>0</v>
      </c>
      <c r="P1046" s="259">
        <v>0</v>
      </c>
      <c r="Q1046" s="259">
        <v>0</v>
      </c>
      <c r="R1046" s="259">
        <v>0</v>
      </c>
      <c r="S1046" s="259">
        <v>0</v>
      </c>
      <c r="T1046" s="260">
        <v>0</v>
      </c>
      <c r="U1046" s="261">
        <v>0</v>
      </c>
      <c r="V1046" s="259">
        <v>0</v>
      </c>
      <c r="W1046" s="259">
        <v>0</v>
      </c>
      <c r="X1046" s="259">
        <v>0</v>
      </c>
      <c r="Y1046" s="259">
        <v>0</v>
      </c>
      <c r="Z1046" s="259">
        <v>0</v>
      </c>
      <c r="AA1046" s="259">
        <v>0</v>
      </c>
      <c r="AB1046" s="259">
        <v>0</v>
      </c>
      <c r="AC1046" s="259">
        <v>0</v>
      </c>
      <c r="AD1046" s="259">
        <v>0</v>
      </c>
      <c r="AE1046" s="262">
        <v>0</v>
      </c>
      <c r="AF1046" s="258">
        <v>0</v>
      </c>
      <c r="AG1046" s="259">
        <v>0</v>
      </c>
      <c r="AH1046" s="259">
        <v>0</v>
      </c>
      <c r="AI1046" s="259">
        <v>0</v>
      </c>
      <c r="AJ1046" s="259">
        <v>0</v>
      </c>
      <c r="AK1046" s="259">
        <v>0</v>
      </c>
      <c r="AL1046" s="259">
        <v>0</v>
      </c>
      <c r="AM1046" s="259">
        <v>0</v>
      </c>
      <c r="AN1046" s="259">
        <v>0</v>
      </c>
      <c r="AO1046" s="262">
        <v>0</v>
      </c>
      <c r="AP1046" s="247"/>
      <c r="AQ1046" s="263">
        <v>0</v>
      </c>
      <c r="AR1046" s="264">
        <v>0</v>
      </c>
      <c r="AS1046" s="264">
        <v>0</v>
      </c>
      <c r="AT1046" s="264">
        <v>0</v>
      </c>
      <c r="AU1046" s="264">
        <v>0</v>
      </c>
      <c r="AV1046" s="264">
        <v>0</v>
      </c>
      <c r="AW1046" s="264">
        <v>0</v>
      </c>
      <c r="AX1046" s="264">
        <v>0</v>
      </c>
      <c r="AY1046" s="264">
        <v>0</v>
      </c>
      <c r="AZ1046" s="264">
        <v>0</v>
      </c>
      <c r="BA1046" s="264">
        <v>0</v>
      </c>
      <c r="BB1046" s="265">
        <v>0</v>
      </c>
    </row>
    <row r="1047" spans="2:54" s="213" customFormat="1" ht="12.75" x14ac:dyDescent="0.2">
      <c r="B1047" s="266" t="s">
        <v>1785</v>
      </c>
      <c r="C1047" s="267"/>
      <c r="D1047" s="268"/>
      <c r="E1047" s="269" t="s">
        <v>2614</v>
      </c>
      <c r="F1047" s="267"/>
      <c r="G1047" s="267"/>
      <c r="H1047" s="255" t="s">
        <v>2615</v>
      </c>
      <c r="I1047" s="256">
        <v>38749</v>
      </c>
      <c r="J1047" s="257">
        <v>4</v>
      </c>
      <c r="K1047" s="258">
        <v>0</v>
      </c>
      <c r="L1047" s="259">
        <v>0</v>
      </c>
      <c r="M1047" s="259">
        <v>0</v>
      </c>
      <c r="N1047" s="259">
        <v>0</v>
      </c>
      <c r="O1047" s="259">
        <v>0</v>
      </c>
      <c r="P1047" s="259">
        <v>0</v>
      </c>
      <c r="Q1047" s="259">
        <v>0</v>
      </c>
      <c r="R1047" s="259">
        <v>0</v>
      </c>
      <c r="S1047" s="259">
        <v>0</v>
      </c>
      <c r="T1047" s="260">
        <v>0</v>
      </c>
      <c r="U1047" s="261">
        <v>0</v>
      </c>
      <c r="V1047" s="259">
        <v>0</v>
      </c>
      <c r="W1047" s="259">
        <v>0</v>
      </c>
      <c r="X1047" s="259">
        <v>0</v>
      </c>
      <c r="Y1047" s="259">
        <v>0</v>
      </c>
      <c r="Z1047" s="259">
        <v>0</v>
      </c>
      <c r="AA1047" s="259">
        <v>0</v>
      </c>
      <c r="AB1047" s="259">
        <v>0</v>
      </c>
      <c r="AC1047" s="259">
        <v>0</v>
      </c>
      <c r="AD1047" s="259">
        <v>0</v>
      </c>
      <c r="AE1047" s="262">
        <v>0</v>
      </c>
      <c r="AF1047" s="258">
        <v>0</v>
      </c>
      <c r="AG1047" s="259">
        <v>0</v>
      </c>
      <c r="AH1047" s="259">
        <v>0</v>
      </c>
      <c r="AI1047" s="259">
        <v>0</v>
      </c>
      <c r="AJ1047" s="259">
        <v>0</v>
      </c>
      <c r="AK1047" s="259">
        <v>0</v>
      </c>
      <c r="AL1047" s="259">
        <v>0</v>
      </c>
      <c r="AM1047" s="259">
        <v>0</v>
      </c>
      <c r="AN1047" s="259">
        <v>0</v>
      </c>
      <c r="AO1047" s="262">
        <v>0</v>
      </c>
      <c r="AP1047" s="247"/>
      <c r="AQ1047" s="263">
        <v>0</v>
      </c>
      <c r="AR1047" s="264">
        <v>0</v>
      </c>
      <c r="AS1047" s="264">
        <v>0</v>
      </c>
      <c r="AT1047" s="264">
        <v>0</v>
      </c>
      <c r="AU1047" s="264">
        <v>0</v>
      </c>
      <c r="AV1047" s="264">
        <v>0</v>
      </c>
      <c r="AW1047" s="264">
        <v>0</v>
      </c>
      <c r="AX1047" s="264">
        <v>0</v>
      </c>
      <c r="AY1047" s="264">
        <v>0</v>
      </c>
      <c r="AZ1047" s="264">
        <v>0</v>
      </c>
      <c r="BA1047" s="264">
        <v>0</v>
      </c>
      <c r="BB1047" s="265">
        <v>0</v>
      </c>
    </row>
    <row r="1048" spans="2:54" s="213" customFormat="1" ht="12.75" x14ac:dyDescent="0.2">
      <c r="B1048" s="266" t="s">
        <v>1785</v>
      </c>
      <c r="C1048" s="267"/>
      <c r="D1048" s="268"/>
      <c r="E1048" s="269" t="s">
        <v>2616</v>
      </c>
      <c r="F1048" s="267"/>
      <c r="G1048" s="267"/>
      <c r="H1048" s="255" t="s">
        <v>2617</v>
      </c>
      <c r="I1048" s="256">
        <v>38777</v>
      </c>
      <c r="J1048" s="257">
        <v>4</v>
      </c>
      <c r="K1048" s="258">
        <v>0</v>
      </c>
      <c r="L1048" s="259">
        <v>0</v>
      </c>
      <c r="M1048" s="259">
        <v>0</v>
      </c>
      <c r="N1048" s="259">
        <v>0</v>
      </c>
      <c r="O1048" s="259">
        <v>0</v>
      </c>
      <c r="P1048" s="259">
        <v>0</v>
      </c>
      <c r="Q1048" s="259">
        <v>0</v>
      </c>
      <c r="R1048" s="259">
        <v>0</v>
      </c>
      <c r="S1048" s="259">
        <v>0</v>
      </c>
      <c r="T1048" s="260">
        <v>0</v>
      </c>
      <c r="U1048" s="261">
        <v>0</v>
      </c>
      <c r="V1048" s="259">
        <v>0</v>
      </c>
      <c r="W1048" s="259">
        <v>0</v>
      </c>
      <c r="X1048" s="259">
        <v>0</v>
      </c>
      <c r="Y1048" s="259">
        <v>0</v>
      </c>
      <c r="Z1048" s="259">
        <v>0</v>
      </c>
      <c r="AA1048" s="259">
        <v>0</v>
      </c>
      <c r="AB1048" s="259">
        <v>0</v>
      </c>
      <c r="AC1048" s="259">
        <v>0</v>
      </c>
      <c r="AD1048" s="259">
        <v>0</v>
      </c>
      <c r="AE1048" s="262">
        <v>0</v>
      </c>
      <c r="AF1048" s="258">
        <v>0</v>
      </c>
      <c r="AG1048" s="259">
        <v>0</v>
      </c>
      <c r="AH1048" s="259">
        <v>0</v>
      </c>
      <c r="AI1048" s="259">
        <v>0</v>
      </c>
      <c r="AJ1048" s="259">
        <v>0</v>
      </c>
      <c r="AK1048" s="259">
        <v>0</v>
      </c>
      <c r="AL1048" s="259">
        <v>0</v>
      </c>
      <c r="AM1048" s="259">
        <v>0</v>
      </c>
      <c r="AN1048" s="259">
        <v>0</v>
      </c>
      <c r="AO1048" s="262">
        <v>0</v>
      </c>
      <c r="AP1048" s="247"/>
      <c r="AQ1048" s="263">
        <v>0</v>
      </c>
      <c r="AR1048" s="264">
        <v>0</v>
      </c>
      <c r="AS1048" s="264">
        <v>0</v>
      </c>
      <c r="AT1048" s="264">
        <v>0</v>
      </c>
      <c r="AU1048" s="264">
        <v>0</v>
      </c>
      <c r="AV1048" s="264">
        <v>0</v>
      </c>
      <c r="AW1048" s="264">
        <v>0</v>
      </c>
      <c r="AX1048" s="264">
        <v>0</v>
      </c>
      <c r="AY1048" s="264">
        <v>0</v>
      </c>
      <c r="AZ1048" s="264">
        <v>0</v>
      </c>
      <c r="BA1048" s="264">
        <v>0</v>
      </c>
      <c r="BB1048" s="265">
        <v>0</v>
      </c>
    </row>
    <row r="1049" spans="2:54" s="213" customFormat="1" ht="12.75" x14ac:dyDescent="0.2">
      <c r="B1049" s="266" t="s">
        <v>1785</v>
      </c>
      <c r="C1049" s="267"/>
      <c r="D1049" s="268"/>
      <c r="E1049" s="269" t="s">
        <v>2618</v>
      </c>
      <c r="F1049" s="267"/>
      <c r="G1049" s="267"/>
      <c r="H1049" s="255" t="s">
        <v>2619</v>
      </c>
      <c r="I1049" s="256">
        <v>38777</v>
      </c>
      <c r="J1049" s="257">
        <v>4</v>
      </c>
      <c r="K1049" s="258">
        <v>0</v>
      </c>
      <c r="L1049" s="259">
        <v>0</v>
      </c>
      <c r="M1049" s="259">
        <v>0</v>
      </c>
      <c r="N1049" s="259">
        <v>0</v>
      </c>
      <c r="O1049" s="259">
        <v>0</v>
      </c>
      <c r="P1049" s="259">
        <v>0</v>
      </c>
      <c r="Q1049" s="259">
        <v>0</v>
      </c>
      <c r="R1049" s="259">
        <v>0</v>
      </c>
      <c r="S1049" s="259">
        <v>0</v>
      </c>
      <c r="T1049" s="260">
        <v>0</v>
      </c>
      <c r="U1049" s="261">
        <v>0</v>
      </c>
      <c r="V1049" s="259">
        <v>0</v>
      </c>
      <c r="W1049" s="259">
        <v>0</v>
      </c>
      <c r="X1049" s="259">
        <v>0</v>
      </c>
      <c r="Y1049" s="259">
        <v>0</v>
      </c>
      <c r="Z1049" s="259">
        <v>0</v>
      </c>
      <c r="AA1049" s="259">
        <v>0</v>
      </c>
      <c r="AB1049" s="259">
        <v>0</v>
      </c>
      <c r="AC1049" s="259">
        <v>0</v>
      </c>
      <c r="AD1049" s="259">
        <v>0</v>
      </c>
      <c r="AE1049" s="262">
        <v>0</v>
      </c>
      <c r="AF1049" s="258">
        <v>0</v>
      </c>
      <c r="AG1049" s="259">
        <v>0</v>
      </c>
      <c r="AH1049" s="259">
        <v>0</v>
      </c>
      <c r="AI1049" s="259">
        <v>0</v>
      </c>
      <c r="AJ1049" s="259">
        <v>0</v>
      </c>
      <c r="AK1049" s="259">
        <v>0</v>
      </c>
      <c r="AL1049" s="259">
        <v>0</v>
      </c>
      <c r="AM1049" s="259">
        <v>0</v>
      </c>
      <c r="AN1049" s="259">
        <v>0</v>
      </c>
      <c r="AO1049" s="262">
        <v>0</v>
      </c>
      <c r="AP1049" s="247"/>
      <c r="AQ1049" s="263">
        <v>0</v>
      </c>
      <c r="AR1049" s="264">
        <v>0</v>
      </c>
      <c r="AS1049" s="264">
        <v>0</v>
      </c>
      <c r="AT1049" s="264">
        <v>0</v>
      </c>
      <c r="AU1049" s="264">
        <v>0</v>
      </c>
      <c r="AV1049" s="264">
        <v>0</v>
      </c>
      <c r="AW1049" s="264">
        <v>0</v>
      </c>
      <c r="AX1049" s="264">
        <v>0</v>
      </c>
      <c r="AY1049" s="264">
        <v>0</v>
      </c>
      <c r="AZ1049" s="264">
        <v>0</v>
      </c>
      <c r="BA1049" s="264">
        <v>0</v>
      </c>
      <c r="BB1049" s="265">
        <v>0</v>
      </c>
    </row>
    <row r="1050" spans="2:54" s="213" customFormat="1" ht="12.75" x14ac:dyDescent="0.2">
      <c r="B1050" s="266" t="s">
        <v>1782</v>
      </c>
      <c r="C1050" s="267"/>
      <c r="D1050" s="268"/>
      <c r="E1050" s="269" t="s">
        <v>2620</v>
      </c>
      <c r="F1050" s="267"/>
      <c r="G1050" s="267"/>
      <c r="H1050" s="255" t="s">
        <v>2621</v>
      </c>
      <c r="I1050" s="256">
        <v>35431</v>
      </c>
      <c r="J1050" s="257">
        <v>4</v>
      </c>
      <c r="K1050" s="258">
        <v>0</v>
      </c>
      <c r="L1050" s="259">
        <v>0</v>
      </c>
      <c r="M1050" s="259">
        <v>0</v>
      </c>
      <c r="N1050" s="259">
        <v>0</v>
      </c>
      <c r="O1050" s="259">
        <v>0</v>
      </c>
      <c r="P1050" s="259">
        <v>0</v>
      </c>
      <c r="Q1050" s="259">
        <v>0</v>
      </c>
      <c r="R1050" s="259">
        <v>0</v>
      </c>
      <c r="S1050" s="259">
        <v>0</v>
      </c>
      <c r="T1050" s="260">
        <v>0</v>
      </c>
      <c r="U1050" s="261">
        <v>0</v>
      </c>
      <c r="V1050" s="259">
        <v>0</v>
      </c>
      <c r="W1050" s="259">
        <v>0</v>
      </c>
      <c r="X1050" s="259">
        <v>0</v>
      </c>
      <c r="Y1050" s="259">
        <v>0</v>
      </c>
      <c r="Z1050" s="259">
        <v>0</v>
      </c>
      <c r="AA1050" s="259">
        <v>0</v>
      </c>
      <c r="AB1050" s="259">
        <v>0</v>
      </c>
      <c r="AC1050" s="259">
        <v>0</v>
      </c>
      <c r="AD1050" s="259">
        <v>0</v>
      </c>
      <c r="AE1050" s="262">
        <v>0</v>
      </c>
      <c r="AF1050" s="258">
        <v>0</v>
      </c>
      <c r="AG1050" s="259">
        <v>0</v>
      </c>
      <c r="AH1050" s="259">
        <v>0</v>
      </c>
      <c r="AI1050" s="259">
        <v>0</v>
      </c>
      <c r="AJ1050" s="259">
        <v>0</v>
      </c>
      <c r="AK1050" s="259">
        <v>0</v>
      </c>
      <c r="AL1050" s="259">
        <v>0</v>
      </c>
      <c r="AM1050" s="259">
        <v>0</v>
      </c>
      <c r="AN1050" s="259">
        <v>0</v>
      </c>
      <c r="AO1050" s="262">
        <v>0</v>
      </c>
      <c r="AP1050" s="247"/>
      <c r="AQ1050" s="263">
        <v>0</v>
      </c>
      <c r="AR1050" s="264">
        <v>0</v>
      </c>
      <c r="AS1050" s="264">
        <v>0</v>
      </c>
      <c r="AT1050" s="264">
        <v>0</v>
      </c>
      <c r="AU1050" s="264">
        <v>0</v>
      </c>
      <c r="AV1050" s="264">
        <v>0</v>
      </c>
      <c r="AW1050" s="264">
        <v>0</v>
      </c>
      <c r="AX1050" s="264">
        <v>0</v>
      </c>
      <c r="AY1050" s="264">
        <v>0</v>
      </c>
      <c r="AZ1050" s="264">
        <v>0</v>
      </c>
      <c r="BA1050" s="264">
        <v>0</v>
      </c>
      <c r="BB1050" s="265">
        <v>0</v>
      </c>
    </row>
    <row r="1051" spans="2:54" s="213" customFormat="1" ht="12.75" x14ac:dyDescent="0.2">
      <c r="B1051" s="266" t="s">
        <v>1785</v>
      </c>
      <c r="C1051" s="267"/>
      <c r="D1051" s="268"/>
      <c r="E1051" s="269" t="s">
        <v>2622</v>
      </c>
      <c r="F1051" s="267"/>
      <c r="G1051" s="267"/>
      <c r="H1051" s="255" t="s">
        <v>2623</v>
      </c>
      <c r="I1051" s="256">
        <v>41829</v>
      </c>
      <c r="J1051" s="257">
        <v>4</v>
      </c>
      <c r="K1051" s="258">
        <v>0</v>
      </c>
      <c r="L1051" s="259">
        <v>0</v>
      </c>
      <c r="M1051" s="259">
        <v>0</v>
      </c>
      <c r="N1051" s="259">
        <v>0</v>
      </c>
      <c r="O1051" s="259">
        <v>0</v>
      </c>
      <c r="P1051" s="259">
        <v>0</v>
      </c>
      <c r="Q1051" s="259">
        <v>0</v>
      </c>
      <c r="R1051" s="259">
        <v>0</v>
      </c>
      <c r="S1051" s="259">
        <v>0</v>
      </c>
      <c r="T1051" s="260">
        <v>0</v>
      </c>
      <c r="U1051" s="261">
        <v>0</v>
      </c>
      <c r="V1051" s="259">
        <v>0</v>
      </c>
      <c r="W1051" s="259">
        <v>0</v>
      </c>
      <c r="X1051" s="259">
        <v>0</v>
      </c>
      <c r="Y1051" s="259">
        <v>0</v>
      </c>
      <c r="Z1051" s="259">
        <v>0</v>
      </c>
      <c r="AA1051" s="259">
        <v>0</v>
      </c>
      <c r="AB1051" s="259">
        <v>0</v>
      </c>
      <c r="AC1051" s="259">
        <v>0</v>
      </c>
      <c r="AD1051" s="259">
        <v>0</v>
      </c>
      <c r="AE1051" s="262">
        <v>0</v>
      </c>
      <c r="AF1051" s="258">
        <v>0</v>
      </c>
      <c r="AG1051" s="259">
        <v>0</v>
      </c>
      <c r="AH1051" s="259">
        <v>0</v>
      </c>
      <c r="AI1051" s="259">
        <v>0</v>
      </c>
      <c r="AJ1051" s="259">
        <v>0</v>
      </c>
      <c r="AK1051" s="259">
        <v>0</v>
      </c>
      <c r="AL1051" s="259">
        <v>0</v>
      </c>
      <c r="AM1051" s="259">
        <v>0</v>
      </c>
      <c r="AN1051" s="259">
        <v>0</v>
      </c>
      <c r="AO1051" s="262">
        <v>0</v>
      </c>
      <c r="AP1051" s="247"/>
      <c r="AQ1051" s="263">
        <v>0</v>
      </c>
      <c r="AR1051" s="264">
        <v>0</v>
      </c>
      <c r="AS1051" s="264">
        <v>0</v>
      </c>
      <c r="AT1051" s="264">
        <v>0</v>
      </c>
      <c r="AU1051" s="264">
        <v>0</v>
      </c>
      <c r="AV1051" s="264">
        <v>0</v>
      </c>
      <c r="AW1051" s="264">
        <v>0</v>
      </c>
      <c r="AX1051" s="264">
        <v>0</v>
      </c>
      <c r="AY1051" s="264">
        <v>0</v>
      </c>
      <c r="AZ1051" s="264">
        <v>0</v>
      </c>
      <c r="BA1051" s="264">
        <v>0</v>
      </c>
      <c r="BB1051" s="265">
        <v>0</v>
      </c>
    </row>
    <row r="1052" spans="2:54" s="213" customFormat="1" ht="12.75" x14ac:dyDescent="0.2">
      <c r="B1052" s="266" t="s">
        <v>1785</v>
      </c>
      <c r="C1052" s="267"/>
      <c r="D1052" s="268"/>
      <c r="E1052" s="269" t="s">
        <v>2622</v>
      </c>
      <c r="F1052" s="267"/>
      <c r="G1052" s="267"/>
      <c r="H1052" s="255" t="s">
        <v>2624</v>
      </c>
      <c r="I1052" s="256">
        <v>41829</v>
      </c>
      <c r="J1052" s="257">
        <v>4</v>
      </c>
      <c r="K1052" s="258">
        <v>0</v>
      </c>
      <c r="L1052" s="259">
        <v>0</v>
      </c>
      <c r="M1052" s="259">
        <v>0</v>
      </c>
      <c r="N1052" s="259">
        <v>0</v>
      </c>
      <c r="O1052" s="259">
        <v>0</v>
      </c>
      <c r="P1052" s="259">
        <v>0</v>
      </c>
      <c r="Q1052" s="259">
        <v>0</v>
      </c>
      <c r="R1052" s="259">
        <v>0</v>
      </c>
      <c r="S1052" s="259">
        <v>0</v>
      </c>
      <c r="T1052" s="260">
        <v>0</v>
      </c>
      <c r="U1052" s="261">
        <v>0</v>
      </c>
      <c r="V1052" s="259">
        <v>0</v>
      </c>
      <c r="W1052" s="259">
        <v>0</v>
      </c>
      <c r="X1052" s="259">
        <v>0</v>
      </c>
      <c r="Y1052" s="259">
        <v>0</v>
      </c>
      <c r="Z1052" s="259">
        <v>0</v>
      </c>
      <c r="AA1052" s="259">
        <v>0</v>
      </c>
      <c r="AB1052" s="259">
        <v>0</v>
      </c>
      <c r="AC1052" s="259">
        <v>0</v>
      </c>
      <c r="AD1052" s="259">
        <v>0</v>
      </c>
      <c r="AE1052" s="262">
        <v>0</v>
      </c>
      <c r="AF1052" s="258">
        <v>0</v>
      </c>
      <c r="AG1052" s="259">
        <v>0</v>
      </c>
      <c r="AH1052" s="259">
        <v>0</v>
      </c>
      <c r="AI1052" s="259">
        <v>0</v>
      </c>
      <c r="AJ1052" s="259">
        <v>0</v>
      </c>
      <c r="AK1052" s="259">
        <v>0</v>
      </c>
      <c r="AL1052" s="259">
        <v>0</v>
      </c>
      <c r="AM1052" s="259">
        <v>0</v>
      </c>
      <c r="AN1052" s="259">
        <v>0</v>
      </c>
      <c r="AO1052" s="262">
        <v>0</v>
      </c>
      <c r="AP1052" s="247"/>
      <c r="AQ1052" s="263">
        <v>0</v>
      </c>
      <c r="AR1052" s="264">
        <v>0</v>
      </c>
      <c r="AS1052" s="264">
        <v>0</v>
      </c>
      <c r="AT1052" s="264">
        <v>0</v>
      </c>
      <c r="AU1052" s="264">
        <v>0</v>
      </c>
      <c r="AV1052" s="264">
        <v>0</v>
      </c>
      <c r="AW1052" s="264">
        <v>0</v>
      </c>
      <c r="AX1052" s="264">
        <v>0</v>
      </c>
      <c r="AY1052" s="264">
        <v>0</v>
      </c>
      <c r="AZ1052" s="264">
        <v>0</v>
      </c>
      <c r="BA1052" s="264">
        <v>0</v>
      </c>
      <c r="BB1052" s="265">
        <v>0</v>
      </c>
    </row>
    <row r="1053" spans="2:54" s="213" customFormat="1" ht="12.75" x14ac:dyDescent="0.2">
      <c r="B1053" s="266" t="s">
        <v>1785</v>
      </c>
      <c r="C1053" s="267"/>
      <c r="D1053" s="268"/>
      <c r="E1053" s="269" t="s">
        <v>2625</v>
      </c>
      <c r="F1053" s="267"/>
      <c r="G1053" s="267"/>
      <c r="H1053" s="255" t="s">
        <v>2626</v>
      </c>
      <c r="I1053" s="256">
        <v>41829</v>
      </c>
      <c r="J1053" s="257">
        <v>4</v>
      </c>
      <c r="K1053" s="258">
        <v>0</v>
      </c>
      <c r="L1053" s="259">
        <v>0</v>
      </c>
      <c r="M1053" s="259">
        <v>0</v>
      </c>
      <c r="N1053" s="259">
        <v>0</v>
      </c>
      <c r="O1053" s="259">
        <v>0</v>
      </c>
      <c r="P1053" s="259">
        <v>0</v>
      </c>
      <c r="Q1053" s="259">
        <v>0</v>
      </c>
      <c r="R1053" s="259">
        <v>0</v>
      </c>
      <c r="S1053" s="259">
        <v>0</v>
      </c>
      <c r="T1053" s="260">
        <v>0</v>
      </c>
      <c r="U1053" s="261">
        <v>0</v>
      </c>
      <c r="V1053" s="259">
        <v>0</v>
      </c>
      <c r="W1053" s="259">
        <v>0</v>
      </c>
      <c r="X1053" s="259">
        <v>0</v>
      </c>
      <c r="Y1053" s="259">
        <v>0</v>
      </c>
      <c r="Z1053" s="259">
        <v>0</v>
      </c>
      <c r="AA1053" s="259">
        <v>0</v>
      </c>
      <c r="AB1053" s="259">
        <v>0</v>
      </c>
      <c r="AC1053" s="259">
        <v>0</v>
      </c>
      <c r="AD1053" s="259">
        <v>0</v>
      </c>
      <c r="AE1053" s="262">
        <v>0</v>
      </c>
      <c r="AF1053" s="258">
        <v>0</v>
      </c>
      <c r="AG1053" s="259">
        <v>0</v>
      </c>
      <c r="AH1053" s="259">
        <v>0</v>
      </c>
      <c r="AI1053" s="259">
        <v>0</v>
      </c>
      <c r="AJ1053" s="259">
        <v>0</v>
      </c>
      <c r="AK1053" s="259">
        <v>0</v>
      </c>
      <c r="AL1053" s="259">
        <v>0</v>
      </c>
      <c r="AM1053" s="259">
        <v>0</v>
      </c>
      <c r="AN1053" s="259">
        <v>0</v>
      </c>
      <c r="AO1053" s="262">
        <v>0</v>
      </c>
      <c r="AP1053" s="247"/>
      <c r="AQ1053" s="263">
        <v>0</v>
      </c>
      <c r="AR1053" s="264">
        <v>0</v>
      </c>
      <c r="AS1053" s="264">
        <v>0</v>
      </c>
      <c r="AT1053" s="264">
        <v>0</v>
      </c>
      <c r="AU1053" s="264">
        <v>0</v>
      </c>
      <c r="AV1053" s="264">
        <v>0</v>
      </c>
      <c r="AW1053" s="264">
        <v>0</v>
      </c>
      <c r="AX1053" s="264">
        <v>0</v>
      </c>
      <c r="AY1053" s="264">
        <v>0</v>
      </c>
      <c r="AZ1053" s="264">
        <v>0</v>
      </c>
      <c r="BA1053" s="264">
        <v>0</v>
      </c>
      <c r="BB1053" s="265">
        <v>0</v>
      </c>
    </row>
    <row r="1054" spans="2:54" s="213" customFormat="1" ht="12.75" x14ac:dyDescent="0.2">
      <c r="B1054" s="266" t="s">
        <v>1785</v>
      </c>
      <c r="C1054" s="267"/>
      <c r="D1054" s="268"/>
      <c r="E1054" s="269" t="s">
        <v>2627</v>
      </c>
      <c r="F1054" s="267"/>
      <c r="G1054" s="267"/>
      <c r="H1054" s="255" t="s">
        <v>2628</v>
      </c>
      <c r="I1054" s="256">
        <v>41829</v>
      </c>
      <c r="J1054" s="257">
        <v>4</v>
      </c>
      <c r="K1054" s="258">
        <v>0</v>
      </c>
      <c r="L1054" s="259">
        <v>0</v>
      </c>
      <c r="M1054" s="259">
        <v>0</v>
      </c>
      <c r="N1054" s="259">
        <v>0</v>
      </c>
      <c r="O1054" s="259">
        <v>0</v>
      </c>
      <c r="P1054" s="259">
        <v>0</v>
      </c>
      <c r="Q1054" s="259">
        <v>0</v>
      </c>
      <c r="R1054" s="259">
        <v>0</v>
      </c>
      <c r="S1054" s="259">
        <v>0</v>
      </c>
      <c r="T1054" s="260">
        <v>0</v>
      </c>
      <c r="U1054" s="261">
        <v>0</v>
      </c>
      <c r="V1054" s="259">
        <v>0</v>
      </c>
      <c r="W1054" s="259">
        <v>0</v>
      </c>
      <c r="X1054" s="259">
        <v>0</v>
      </c>
      <c r="Y1054" s="259">
        <v>0</v>
      </c>
      <c r="Z1054" s="259">
        <v>0</v>
      </c>
      <c r="AA1054" s="259">
        <v>0</v>
      </c>
      <c r="AB1054" s="259">
        <v>0</v>
      </c>
      <c r="AC1054" s="259">
        <v>0</v>
      </c>
      <c r="AD1054" s="259">
        <v>0</v>
      </c>
      <c r="AE1054" s="262">
        <v>0</v>
      </c>
      <c r="AF1054" s="258">
        <v>0</v>
      </c>
      <c r="AG1054" s="259">
        <v>0</v>
      </c>
      <c r="AH1054" s="259">
        <v>0</v>
      </c>
      <c r="AI1054" s="259">
        <v>0</v>
      </c>
      <c r="AJ1054" s="259">
        <v>0</v>
      </c>
      <c r="AK1054" s="259">
        <v>0</v>
      </c>
      <c r="AL1054" s="259">
        <v>0</v>
      </c>
      <c r="AM1054" s="259">
        <v>0</v>
      </c>
      <c r="AN1054" s="259">
        <v>0</v>
      </c>
      <c r="AO1054" s="262">
        <v>0</v>
      </c>
      <c r="AP1054" s="247"/>
      <c r="AQ1054" s="263">
        <v>0</v>
      </c>
      <c r="AR1054" s="264">
        <v>0</v>
      </c>
      <c r="AS1054" s="264">
        <v>0</v>
      </c>
      <c r="AT1054" s="264">
        <v>0</v>
      </c>
      <c r="AU1054" s="264">
        <v>0</v>
      </c>
      <c r="AV1054" s="264">
        <v>0</v>
      </c>
      <c r="AW1054" s="264">
        <v>0</v>
      </c>
      <c r="AX1054" s="264">
        <v>0</v>
      </c>
      <c r="AY1054" s="264">
        <v>0</v>
      </c>
      <c r="AZ1054" s="264">
        <v>0</v>
      </c>
      <c r="BA1054" s="264">
        <v>0</v>
      </c>
      <c r="BB1054" s="265">
        <v>0</v>
      </c>
    </row>
    <row r="1055" spans="2:54" s="213" customFormat="1" ht="12.75" x14ac:dyDescent="0.2">
      <c r="B1055" s="266" t="s">
        <v>1785</v>
      </c>
      <c r="C1055" s="267"/>
      <c r="D1055" s="268"/>
      <c r="E1055" s="269" t="s">
        <v>2629</v>
      </c>
      <c r="F1055" s="267"/>
      <c r="G1055" s="267"/>
      <c r="H1055" s="255" t="s">
        <v>2630</v>
      </c>
      <c r="I1055" s="256">
        <v>38260</v>
      </c>
      <c r="J1055" s="257">
        <v>4</v>
      </c>
      <c r="K1055" s="258">
        <v>0</v>
      </c>
      <c r="L1055" s="259">
        <v>0</v>
      </c>
      <c r="M1055" s="259">
        <v>0</v>
      </c>
      <c r="N1055" s="259">
        <v>0</v>
      </c>
      <c r="O1055" s="259">
        <v>0</v>
      </c>
      <c r="P1055" s="259">
        <v>0</v>
      </c>
      <c r="Q1055" s="259">
        <v>0</v>
      </c>
      <c r="R1055" s="259">
        <v>0</v>
      </c>
      <c r="S1055" s="259">
        <v>0</v>
      </c>
      <c r="T1055" s="260">
        <v>0</v>
      </c>
      <c r="U1055" s="261">
        <v>0</v>
      </c>
      <c r="V1055" s="259">
        <v>0</v>
      </c>
      <c r="W1055" s="259">
        <v>0</v>
      </c>
      <c r="X1055" s="259">
        <v>0</v>
      </c>
      <c r="Y1055" s="259">
        <v>0</v>
      </c>
      <c r="Z1055" s="259">
        <v>0</v>
      </c>
      <c r="AA1055" s="259">
        <v>0</v>
      </c>
      <c r="AB1055" s="259">
        <v>0</v>
      </c>
      <c r="AC1055" s="259">
        <v>0</v>
      </c>
      <c r="AD1055" s="259">
        <v>0</v>
      </c>
      <c r="AE1055" s="262">
        <v>0</v>
      </c>
      <c r="AF1055" s="258">
        <v>0</v>
      </c>
      <c r="AG1055" s="259">
        <v>0</v>
      </c>
      <c r="AH1055" s="259">
        <v>0</v>
      </c>
      <c r="AI1055" s="259">
        <v>0</v>
      </c>
      <c r="AJ1055" s="259">
        <v>0</v>
      </c>
      <c r="AK1055" s="259">
        <v>0</v>
      </c>
      <c r="AL1055" s="259">
        <v>0</v>
      </c>
      <c r="AM1055" s="259">
        <v>0</v>
      </c>
      <c r="AN1055" s="259">
        <v>0</v>
      </c>
      <c r="AO1055" s="262">
        <v>0</v>
      </c>
      <c r="AP1055" s="247"/>
      <c r="AQ1055" s="263">
        <v>0</v>
      </c>
      <c r="AR1055" s="264">
        <v>0</v>
      </c>
      <c r="AS1055" s="264">
        <v>0</v>
      </c>
      <c r="AT1055" s="264">
        <v>0</v>
      </c>
      <c r="AU1055" s="264">
        <v>0</v>
      </c>
      <c r="AV1055" s="264">
        <v>0</v>
      </c>
      <c r="AW1055" s="264">
        <v>0</v>
      </c>
      <c r="AX1055" s="264">
        <v>0</v>
      </c>
      <c r="AY1055" s="264">
        <v>0</v>
      </c>
      <c r="AZ1055" s="264">
        <v>0</v>
      </c>
      <c r="BA1055" s="264">
        <v>0</v>
      </c>
      <c r="BB1055" s="265">
        <v>0</v>
      </c>
    </row>
    <row r="1056" spans="2:54" s="213" customFormat="1" ht="12.75" x14ac:dyDescent="0.2">
      <c r="B1056" s="266" t="s">
        <v>1803</v>
      </c>
      <c r="C1056" s="267"/>
      <c r="D1056" s="268"/>
      <c r="E1056" s="269" t="s">
        <v>2631</v>
      </c>
      <c r="F1056" s="267"/>
      <c r="G1056" s="267"/>
      <c r="H1056" s="255" t="s">
        <v>2632</v>
      </c>
      <c r="I1056" s="256">
        <v>37987</v>
      </c>
      <c r="J1056" s="257">
        <v>7</v>
      </c>
      <c r="K1056" s="258">
        <v>0</v>
      </c>
      <c r="L1056" s="259">
        <v>0</v>
      </c>
      <c r="M1056" s="259">
        <v>0</v>
      </c>
      <c r="N1056" s="259">
        <v>0</v>
      </c>
      <c r="O1056" s="259">
        <v>0</v>
      </c>
      <c r="P1056" s="259">
        <v>0</v>
      </c>
      <c r="Q1056" s="259">
        <v>0</v>
      </c>
      <c r="R1056" s="259">
        <v>0</v>
      </c>
      <c r="S1056" s="259">
        <v>0</v>
      </c>
      <c r="T1056" s="260">
        <v>0</v>
      </c>
      <c r="U1056" s="261">
        <v>0</v>
      </c>
      <c r="V1056" s="259">
        <v>0</v>
      </c>
      <c r="W1056" s="259">
        <v>0</v>
      </c>
      <c r="X1056" s="259">
        <v>0</v>
      </c>
      <c r="Y1056" s="259">
        <v>0</v>
      </c>
      <c r="Z1056" s="259">
        <v>0</v>
      </c>
      <c r="AA1056" s="259">
        <v>0</v>
      </c>
      <c r="AB1056" s="259">
        <v>0</v>
      </c>
      <c r="AC1056" s="259">
        <v>0</v>
      </c>
      <c r="AD1056" s="259">
        <v>0</v>
      </c>
      <c r="AE1056" s="262">
        <v>0</v>
      </c>
      <c r="AF1056" s="258">
        <v>0</v>
      </c>
      <c r="AG1056" s="259">
        <v>0</v>
      </c>
      <c r="AH1056" s="259">
        <v>0</v>
      </c>
      <c r="AI1056" s="259">
        <v>0</v>
      </c>
      <c r="AJ1056" s="259">
        <v>0</v>
      </c>
      <c r="AK1056" s="259">
        <v>0</v>
      </c>
      <c r="AL1056" s="259">
        <v>0</v>
      </c>
      <c r="AM1056" s="259">
        <v>0</v>
      </c>
      <c r="AN1056" s="259">
        <v>0</v>
      </c>
      <c r="AO1056" s="262">
        <v>0</v>
      </c>
      <c r="AP1056" s="247"/>
      <c r="AQ1056" s="263">
        <v>0</v>
      </c>
      <c r="AR1056" s="264">
        <v>0</v>
      </c>
      <c r="AS1056" s="264">
        <v>0</v>
      </c>
      <c r="AT1056" s="264">
        <v>0</v>
      </c>
      <c r="AU1056" s="264">
        <v>0</v>
      </c>
      <c r="AV1056" s="264">
        <v>0</v>
      </c>
      <c r="AW1056" s="264">
        <v>0</v>
      </c>
      <c r="AX1056" s="264">
        <v>0</v>
      </c>
      <c r="AY1056" s="264">
        <v>0</v>
      </c>
      <c r="AZ1056" s="264">
        <v>0</v>
      </c>
      <c r="BA1056" s="264">
        <v>0</v>
      </c>
      <c r="BB1056" s="265">
        <v>0</v>
      </c>
    </row>
    <row r="1057" spans="2:54" s="213" customFormat="1" ht="12.75" x14ac:dyDescent="0.2">
      <c r="B1057" s="266" t="s">
        <v>1803</v>
      </c>
      <c r="C1057" s="267"/>
      <c r="D1057" s="268"/>
      <c r="E1057" s="269" t="s">
        <v>2633</v>
      </c>
      <c r="F1057" s="267"/>
      <c r="G1057" s="267"/>
      <c r="H1057" s="255" t="s">
        <v>2634</v>
      </c>
      <c r="I1057" s="256">
        <v>37987</v>
      </c>
      <c r="J1057" s="257">
        <v>7</v>
      </c>
      <c r="K1057" s="258">
        <v>0</v>
      </c>
      <c r="L1057" s="259">
        <v>0</v>
      </c>
      <c r="M1057" s="259">
        <v>0</v>
      </c>
      <c r="N1057" s="259">
        <v>0</v>
      </c>
      <c r="O1057" s="259">
        <v>0</v>
      </c>
      <c r="P1057" s="259">
        <v>0</v>
      </c>
      <c r="Q1057" s="259">
        <v>0</v>
      </c>
      <c r="R1057" s="259">
        <v>0</v>
      </c>
      <c r="S1057" s="259">
        <v>0</v>
      </c>
      <c r="T1057" s="260">
        <v>0</v>
      </c>
      <c r="U1057" s="261">
        <v>0</v>
      </c>
      <c r="V1057" s="259">
        <v>0</v>
      </c>
      <c r="W1057" s="259">
        <v>0</v>
      </c>
      <c r="X1057" s="259">
        <v>0</v>
      </c>
      <c r="Y1057" s="259">
        <v>0</v>
      </c>
      <c r="Z1057" s="259">
        <v>0</v>
      </c>
      <c r="AA1057" s="259">
        <v>0</v>
      </c>
      <c r="AB1057" s="259">
        <v>0</v>
      </c>
      <c r="AC1057" s="259">
        <v>0</v>
      </c>
      <c r="AD1057" s="259">
        <v>0</v>
      </c>
      <c r="AE1057" s="262">
        <v>0</v>
      </c>
      <c r="AF1057" s="258">
        <v>0</v>
      </c>
      <c r="AG1057" s="259">
        <v>0</v>
      </c>
      <c r="AH1057" s="259">
        <v>0</v>
      </c>
      <c r="AI1057" s="259">
        <v>0</v>
      </c>
      <c r="AJ1057" s="259">
        <v>0</v>
      </c>
      <c r="AK1057" s="259">
        <v>0</v>
      </c>
      <c r="AL1057" s="259">
        <v>0</v>
      </c>
      <c r="AM1057" s="259">
        <v>0</v>
      </c>
      <c r="AN1057" s="259">
        <v>0</v>
      </c>
      <c r="AO1057" s="262">
        <v>0</v>
      </c>
      <c r="AP1057" s="247"/>
      <c r="AQ1057" s="263">
        <v>0</v>
      </c>
      <c r="AR1057" s="264">
        <v>0</v>
      </c>
      <c r="AS1057" s="264">
        <v>0</v>
      </c>
      <c r="AT1057" s="264">
        <v>0</v>
      </c>
      <c r="AU1057" s="264">
        <v>0</v>
      </c>
      <c r="AV1057" s="264">
        <v>0</v>
      </c>
      <c r="AW1057" s="264">
        <v>0</v>
      </c>
      <c r="AX1057" s="264">
        <v>0</v>
      </c>
      <c r="AY1057" s="264">
        <v>0</v>
      </c>
      <c r="AZ1057" s="264">
        <v>0</v>
      </c>
      <c r="BA1057" s="264">
        <v>0</v>
      </c>
      <c r="BB1057" s="265">
        <v>0</v>
      </c>
    </row>
    <row r="1058" spans="2:54" s="213" customFormat="1" ht="12.75" x14ac:dyDescent="0.2">
      <c r="B1058" s="266" t="s">
        <v>1803</v>
      </c>
      <c r="C1058" s="267"/>
      <c r="D1058" s="268"/>
      <c r="E1058" s="269" t="s">
        <v>2631</v>
      </c>
      <c r="F1058" s="267"/>
      <c r="G1058" s="267"/>
      <c r="H1058" s="255" t="s">
        <v>2635</v>
      </c>
      <c r="I1058" s="256">
        <v>37987</v>
      </c>
      <c r="J1058" s="257">
        <v>7</v>
      </c>
      <c r="K1058" s="258">
        <v>0</v>
      </c>
      <c r="L1058" s="259">
        <v>0</v>
      </c>
      <c r="M1058" s="259">
        <v>0</v>
      </c>
      <c r="N1058" s="259">
        <v>0</v>
      </c>
      <c r="O1058" s="259">
        <v>0</v>
      </c>
      <c r="P1058" s="259">
        <v>0</v>
      </c>
      <c r="Q1058" s="259">
        <v>0</v>
      </c>
      <c r="R1058" s="259">
        <v>0</v>
      </c>
      <c r="S1058" s="259">
        <v>0</v>
      </c>
      <c r="T1058" s="260">
        <v>0</v>
      </c>
      <c r="U1058" s="261">
        <v>0</v>
      </c>
      <c r="V1058" s="259">
        <v>0</v>
      </c>
      <c r="W1058" s="259">
        <v>0</v>
      </c>
      <c r="X1058" s="259">
        <v>0</v>
      </c>
      <c r="Y1058" s="259">
        <v>0</v>
      </c>
      <c r="Z1058" s="259">
        <v>0</v>
      </c>
      <c r="AA1058" s="259">
        <v>0</v>
      </c>
      <c r="AB1058" s="259">
        <v>0</v>
      </c>
      <c r="AC1058" s="259">
        <v>0</v>
      </c>
      <c r="AD1058" s="259">
        <v>0</v>
      </c>
      <c r="AE1058" s="262">
        <v>0</v>
      </c>
      <c r="AF1058" s="258">
        <v>0</v>
      </c>
      <c r="AG1058" s="259">
        <v>0</v>
      </c>
      <c r="AH1058" s="259">
        <v>0</v>
      </c>
      <c r="AI1058" s="259">
        <v>0</v>
      </c>
      <c r="AJ1058" s="259">
        <v>0</v>
      </c>
      <c r="AK1058" s="259">
        <v>0</v>
      </c>
      <c r="AL1058" s="259">
        <v>0</v>
      </c>
      <c r="AM1058" s="259">
        <v>0</v>
      </c>
      <c r="AN1058" s="259">
        <v>0</v>
      </c>
      <c r="AO1058" s="262">
        <v>0</v>
      </c>
      <c r="AP1058" s="247"/>
      <c r="AQ1058" s="263">
        <v>0</v>
      </c>
      <c r="AR1058" s="264">
        <v>0</v>
      </c>
      <c r="AS1058" s="264">
        <v>0</v>
      </c>
      <c r="AT1058" s="264">
        <v>0</v>
      </c>
      <c r="AU1058" s="264">
        <v>0</v>
      </c>
      <c r="AV1058" s="264">
        <v>0</v>
      </c>
      <c r="AW1058" s="264">
        <v>0</v>
      </c>
      <c r="AX1058" s="264">
        <v>0</v>
      </c>
      <c r="AY1058" s="264">
        <v>0</v>
      </c>
      <c r="AZ1058" s="264">
        <v>0</v>
      </c>
      <c r="BA1058" s="264">
        <v>0</v>
      </c>
      <c r="BB1058" s="265">
        <v>0</v>
      </c>
    </row>
    <row r="1059" spans="2:54" s="213" customFormat="1" ht="12.75" x14ac:dyDescent="0.2">
      <c r="B1059" s="266" t="s">
        <v>1798</v>
      </c>
      <c r="C1059" s="267"/>
      <c r="D1059" s="268"/>
      <c r="E1059" s="269" t="s">
        <v>2636</v>
      </c>
      <c r="F1059" s="267"/>
      <c r="G1059" s="267"/>
      <c r="H1059" s="255" t="s">
        <v>2637</v>
      </c>
      <c r="I1059" s="256">
        <v>38108</v>
      </c>
      <c r="J1059" s="257">
        <v>7</v>
      </c>
      <c r="K1059" s="258">
        <v>0</v>
      </c>
      <c r="L1059" s="259">
        <v>0</v>
      </c>
      <c r="M1059" s="259">
        <v>0</v>
      </c>
      <c r="N1059" s="259">
        <v>0</v>
      </c>
      <c r="O1059" s="259">
        <v>0</v>
      </c>
      <c r="P1059" s="259">
        <v>0</v>
      </c>
      <c r="Q1059" s="259">
        <v>0</v>
      </c>
      <c r="R1059" s="259">
        <v>0</v>
      </c>
      <c r="S1059" s="259">
        <v>0</v>
      </c>
      <c r="T1059" s="260">
        <v>0</v>
      </c>
      <c r="U1059" s="261">
        <v>0</v>
      </c>
      <c r="V1059" s="259">
        <v>0</v>
      </c>
      <c r="W1059" s="259">
        <v>0</v>
      </c>
      <c r="X1059" s="259">
        <v>0</v>
      </c>
      <c r="Y1059" s="259">
        <v>0</v>
      </c>
      <c r="Z1059" s="259">
        <v>0</v>
      </c>
      <c r="AA1059" s="259">
        <v>0</v>
      </c>
      <c r="AB1059" s="259">
        <v>0</v>
      </c>
      <c r="AC1059" s="259">
        <v>0</v>
      </c>
      <c r="AD1059" s="259">
        <v>0</v>
      </c>
      <c r="AE1059" s="262">
        <v>0</v>
      </c>
      <c r="AF1059" s="258">
        <v>0</v>
      </c>
      <c r="AG1059" s="259">
        <v>0</v>
      </c>
      <c r="AH1059" s="259">
        <v>0</v>
      </c>
      <c r="AI1059" s="259">
        <v>0</v>
      </c>
      <c r="AJ1059" s="259">
        <v>0</v>
      </c>
      <c r="AK1059" s="259">
        <v>0</v>
      </c>
      <c r="AL1059" s="259">
        <v>0</v>
      </c>
      <c r="AM1059" s="259">
        <v>0</v>
      </c>
      <c r="AN1059" s="259">
        <v>0</v>
      </c>
      <c r="AO1059" s="262">
        <v>0</v>
      </c>
      <c r="AP1059" s="247"/>
      <c r="AQ1059" s="263">
        <v>0</v>
      </c>
      <c r="AR1059" s="264">
        <v>0</v>
      </c>
      <c r="AS1059" s="264">
        <v>0</v>
      </c>
      <c r="AT1059" s="264">
        <v>0</v>
      </c>
      <c r="AU1059" s="264">
        <v>0</v>
      </c>
      <c r="AV1059" s="264">
        <v>0</v>
      </c>
      <c r="AW1059" s="264">
        <v>0</v>
      </c>
      <c r="AX1059" s="264">
        <v>0</v>
      </c>
      <c r="AY1059" s="264">
        <v>0</v>
      </c>
      <c r="AZ1059" s="264">
        <v>0</v>
      </c>
      <c r="BA1059" s="264">
        <v>0</v>
      </c>
      <c r="BB1059" s="265">
        <v>0</v>
      </c>
    </row>
    <row r="1060" spans="2:54" s="213" customFormat="1" ht="12.75" x14ac:dyDescent="0.2">
      <c r="B1060" s="266" t="s">
        <v>1798</v>
      </c>
      <c r="C1060" s="267"/>
      <c r="D1060" s="268"/>
      <c r="E1060" s="269" t="s">
        <v>2638</v>
      </c>
      <c r="F1060" s="267"/>
      <c r="G1060" s="267"/>
      <c r="H1060" s="255" t="s">
        <v>2639</v>
      </c>
      <c r="I1060" s="256">
        <v>39245</v>
      </c>
      <c r="J1060" s="257">
        <v>7</v>
      </c>
      <c r="K1060" s="258">
        <v>0</v>
      </c>
      <c r="L1060" s="259">
        <v>0</v>
      </c>
      <c r="M1060" s="259">
        <v>0</v>
      </c>
      <c r="N1060" s="259">
        <v>0</v>
      </c>
      <c r="O1060" s="259">
        <v>0</v>
      </c>
      <c r="P1060" s="259">
        <v>0</v>
      </c>
      <c r="Q1060" s="259">
        <v>0</v>
      </c>
      <c r="R1060" s="259">
        <v>0</v>
      </c>
      <c r="S1060" s="259">
        <v>0</v>
      </c>
      <c r="T1060" s="260">
        <v>0</v>
      </c>
      <c r="U1060" s="261">
        <v>0</v>
      </c>
      <c r="V1060" s="259">
        <v>0</v>
      </c>
      <c r="W1060" s="259">
        <v>0</v>
      </c>
      <c r="X1060" s="259">
        <v>0</v>
      </c>
      <c r="Y1060" s="259">
        <v>0</v>
      </c>
      <c r="Z1060" s="259">
        <v>0</v>
      </c>
      <c r="AA1060" s="259">
        <v>0</v>
      </c>
      <c r="AB1060" s="259">
        <v>0</v>
      </c>
      <c r="AC1060" s="259">
        <v>0</v>
      </c>
      <c r="AD1060" s="259">
        <v>0</v>
      </c>
      <c r="AE1060" s="262">
        <v>0</v>
      </c>
      <c r="AF1060" s="258">
        <v>0</v>
      </c>
      <c r="AG1060" s="259">
        <v>0</v>
      </c>
      <c r="AH1060" s="259">
        <v>0</v>
      </c>
      <c r="AI1060" s="259">
        <v>0</v>
      </c>
      <c r="AJ1060" s="259">
        <v>0</v>
      </c>
      <c r="AK1060" s="259">
        <v>0</v>
      </c>
      <c r="AL1060" s="259">
        <v>0</v>
      </c>
      <c r="AM1060" s="259">
        <v>0</v>
      </c>
      <c r="AN1060" s="259">
        <v>0</v>
      </c>
      <c r="AO1060" s="262">
        <v>0</v>
      </c>
      <c r="AP1060" s="247"/>
      <c r="AQ1060" s="263">
        <v>0</v>
      </c>
      <c r="AR1060" s="264">
        <v>0</v>
      </c>
      <c r="AS1060" s="264">
        <v>0</v>
      </c>
      <c r="AT1060" s="264">
        <v>0</v>
      </c>
      <c r="AU1060" s="264">
        <v>0</v>
      </c>
      <c r="AV1060" s="264">
        <v>0</v>
      </c>
      <c r="AW1060" s="264">
        <v>0</v>
      </c>
      <c r="AX1060" s="264">
        <v>0</v>
      </c>
      <c r="AY1060" s="264">
        <v>0</v>
      </c>
      <c r="AZ1060" s="264">
        <v>0</v>
      </c>
      <c r="BA1060" s="264">
        <v>0</v>
      </c>
      <c r="BB1060" s="265">
        <v>0</v>
      </c>
    </row>
    <row r="1061" spans="2:54" s="213" customFormat="1" ht="12.75" x14ac:dyDescent="0.2">
      <c r="B1061" s="266" t="s">
        <v>1798</v>
      </c>
      <c r="C1061" s="267"/>
      <c r="D1061" s="268"/>
      <c r="E1061" s="269" t="s">
        <v>2640</v>
      </c>
      <c r="F1061" s="267"/>
      <c r="G1061" s="267"/>
      <c r="H1061" s="255" t="s">
        <v>2641</v>
      </c>
      <c r="I1061" s="256">
        <v>39245</v>
      </c>
      <c r="J1061" s="257">
        <v>7</v>
      </c>
      <c r="K1061" s="258">
        <v>0</v>
      </c>
      <c r="L1061" s="259">
        <v>0</v>
      </c>
      <c r="M1061" s="259">
        <v>0</v>
      </c>
      <c r="N1061" s="259">
        <v>0</v>
      </c>
      <c r="O1061" s="259">
        <v>0</v>
      </c>
      <c r="P1061" s="259">
        <v>0</v>
      </c>
      <c r="Q1061" s="259">
        <v>0</v>
      </c>
      <c r="R1061" s="259">
        <v>0</v>
      </c>
      <c r="S1061" s="259">
        <v>0</v>
      </c>
      <c r="T1061" s="260">
        <v>0</v>
      </c>
      <c r="U1061" s="261">
        <v>0</v>
      </c>
      <c r="V1061" s="259">
        <v>0</v>
      </c>
      <c r="W1061" s="259">
        <v>0</v>
      </c>
      <c r="X1061" s="259">
        <v>0</v>
      </c>
      <c r="Y1061" s="259">
        <v>0</v>
      </c>
      <c r="Z1061" s="259">
        <v>0</v>
      </c>
      <c r="AA1061" s="259">
        <v>0</v>
      </c>
      <c r="AB1061" s="259">
        <v>0</v>
      </c>
      <c r="AC1061" s="259">
        <v>0</v>
      </c>
      <c r="AD1061" s="259">
        <v>0</v>
      </c>
      <c r="AE1061" s="262">
        <v>0</v>
      </c>
      <c r="AF1061" s="258">
        <v>0</v>
      </c>
      <c r="AG1061" s="259">
        <v>0</v>
      </c>
      <c r="AH1061" s="259">
        <v>0</v>
      </c>
      <c r="AI1061" s="259">
        <v>0</v>
      </c>
      <c r="AJ1061" s="259">
        <v>0</v>
      </c>
      <c r="AK1061" s="259">
        <v>0</v>
      </c>
      <c r="AL1061" s="259">
        <v>0</v>
      </c>
      <c r="AM1061" s="259">
        <v>0</v>
      </c>
      <c r="AN1061" s="259">
        <v>0</v>
      </c>
      <c r="AO1061" s="262">
        <v>0</v>
      </c>
      <c r="AP1061" s="247"/>
      <c r="AQ1061" s="263">
        <v>0</v>
      </c>
      <c r="AR1061" s="264">
        <v>0</v>
      </c>
      <c r="AS1061" s="264">
        <v>0</v>
      </c>
      <c r="AT1061" s="264">
        <v>0</v>
      </c>
      <c r="AU1061" s="264">
        <v>0</v>
      </c>
      <c r="AV1061" s="264">
        <v>0</v>
      </c>
      <c r="AW1061" s="264">
        <v>0</v>
      </c>
      <c r="AX1061" s="264">
        <v>0</v>
      </c>
      <c r="AY1061" s="264">
        <v>0</v>
      </c>
      <c r="AZ1061" s="264">
        <v>0</v>
      </c>
      <c r="BA1061" s="264">
        <v>0</v>
      </c>
      <c r="BB1061" s="265">
        <v>0</v>
      </c>
    </row>
    <row r="1062" spans="2:54" s="213" customFormat="1" ht="12.75" x14ac:dyDescent="0.2">
      <c r="B1062" s="266" t="s">
        <v>1803</v>
      </c>
      <c r="C1062" s="267"/>
      <c r="D1062" s="268"/>
      <c r="E1062" s="269" t="s">
        <v>2642</v>
      </c>
      <c r="F1062" s="267"/>
      <c r="G1062" s="267"/>
      <c r="H1062" s="255" t="s">
        <v>2643</v>
      </c>
      <c r="I1062" s="256">
        <v>39243</v>
      </c>
      <c r="J1062" s="257">
        <v>7</v>
      </c>
      <c r="K1062" s="258">
        <v>0</v>
      </c>
      <c r="L1062" s="259">
        <v>0</v>
      </c>
      <c r="M1062" s="259">
        <v>0</v>
      </c>
      <c r="N1062" s="259">
        <v>0</v>
      </c>
      <c r="O1062" s="259">
        <v>0</v>
      </c>
      <c r="P1062" s="259">
        <v>0</v>
      </c>
      <c r="Q1062" s="259">
        <v>0</v>
      </c>
      <c r="R1062" s="259">
        <v>0</v>
      </c>
      <c r="S1062" s="259">
        <v>0</v>
      </c>
      <c r="T1062" s="260">
        <v>0</v>
      </c>
      <c r="U1062" s="261">
        <v>0</v>
      </c>
      <c r="V1062" s="259">
        <v>0</v>
      </c>
      <c r="W1062" s="259">
        <v>0</v>
      </c>
      <c r="X1062" s="259">
        <v>0</v>
      </c>
      <c r="Y1062" s="259">
        <v>0</v>
      </c>
      <c r="Z1062" s="259">
        <v>0</v>
      </c>
      <c r="AA1062" s="259">
        <v>0</v>
      </c>
      <c r="AB1062" s="259">
        <v>0</v>
      </c>
      <c r="AC1062" s="259">
        <v>0</v>
      </c>
      <c r="AD1062" s="259">
        <v>0</v>
      </c>
      <c r="AE1062" s="262">
        <v>0</v>
      </c>
      <c r="AF1062" s="258">
        <v>0</v>
      </c>
      <c r="AG1062" s="259">
        <v>0</v>
      </c>
      <c r="AH1062" s="259">
        <v>0</v>
      </c>
      <c r="AI1062" s="259">
        <v>0</v>
      </c>
      <c r="AJ1062" s="259">
        <v>0</v>
      </c>
      <c r="AK1062" s="259">
        <v>0</v>
      </c>
      <c r="AL1062" s="259">
        <v>0</v>
      </c>
      <c r="AM1062" s="259">
        <v>0</v>
      </c>
      <c r="AN1062" s="259">
        <v>0</v>
      </c>
      <c r="AO1062" s="262">
        <v>0</v>
      </c>
      <c r="AP1062" s="247"/>
      <c r="AQ1062" s="263">
        <v>0</v>
      </c>
      <c r="AR1062" s="264">
        <v>0</v>
      </c>
      <c r="AS1062" s="264">
        <v>0</v>
      </c>
      <c r="AT1062" s="264">
        <v>0</v>
      </c>
      <c r="AU1062" s="264">
        <v>0</v>
      </c>
      <c r="AV1062" s="264">
        <v>0</v>
      </c>
      <c r="AW1062" s="264">
        <v>0</v>
      </c>
      <c r="AX1062" s="264">
        <v>0</v>
      </c>
      <c r="AY1062" s="264">
        <v>0</v>
      </c>
      <c r="AZ1062" s="264">
        <v>0</v>
      </c>
      <c r="BA1062" s="264">
        <v>0</v>
      </c>
      <c r="BB1062" s="265">
        <v>0</v>
      </c>
    </row>
    <row r="1063" spans="2:54" s="213" customFormat="1" ht="12.75" x14ac:dyDescent="0.2">
      <c r="B1063" s="266" t="s">
        <v>1798</v>
      </c>
      <c r="C1063" s="267"/>
      <c r="D1063" s="268"/>
      <c r="E1063" s="269" t="s">
        <v>2644</v>
      </c>
      <c r="F1063" s="267"/>
      <c r="G1063" s="267"/>
      <c r="H1063" s="255" t="s">
        <v>2645</v>
      </c>
      <c r="I1063" s="256">
        <v>39661</v>
      </c>
      <c r="J1063" s="257">
        <v>7</v>
      </c>
      <c r="K1063" s="258">
        <v>0</v>
      </c>
      <c r="L1063" s="259">
        <v>0</v>
      </c>
      <c r="M1063" s="259">
        <v>0</v>
      </c>
      <c r="N1063" s="259">
        <v>0</v>
      </c>
      <c r="O1063" s="259">
        <v>0</v>
      </c>
      <c r="P1063" s="259">
        <v>0</v>
      </c>
      <c r="Q1063" s="259">
        <v>0</v>
      </c>
      <c r="R1063" s="259">
        <v>0</v>
      </c>
      <c r="S1063" s="259">
        <v>0</v>
      </c>
      <c r="T1063" s="260">
        <v>0</v>
      </c>
      <c r="U1063" s="261">
        <v>0</v>
      </c>
      <c r="V1063" s="259">
        <v>0</v>
      </c>
      <c r="W1063" s="259">
        <v>0</v>
      </c>
      <c r="X1063" s="259">
        <v>0</v>
      </c>
      <c r="Y1063" s="259">
        <v>0</v>
      </c>
      <c r="Z1063" s="259">
        <v>0</v>
      </c>
      <c r="AA1063" s="259">
        <v>0</v>
      </c>
      <c r="AB1063" s="259">
        <v>0</v>
      </c>
      <c r="AC1063" s="259">
        <v>0</v>
      </c>
      <c r="AD1063" s="259">
        <v>0</v>
      </c>
      <c r="AE1063" s="262">
        <v>0</v>
      </c>
      <c r="AF1063" s="258">
        <v>0</v>
      </c>
      <c r="AG1063" s="259">
        <v>0</v>
      </c>
      <c r="AH1063" s="259">
        <v>0</v>
      </c>
      <c r="AI1063" s="259">
        <v>0</v>
      </c>
      <c r="AJ1063" s="259">
        <v>0</v>
      </c>
      <c r="AK1063" s="259">
        <v>0</v>
      </c>
      <c r="AL1063" s="259">
        <v>0</v>
      </c>
      <c r="AM1063" s="259">
        <v>0</v>
      </c>
      <c r="AN1063" s="259">
        <v>0</v>
      </c>
      <c r="AO1063" s="262">
        <v>0</v>
      </c>
      <c r="AP1063" s="247"/>
      <c r="AQ1063" s="263">
        <v>0</v>
      </c>
      <c r="AR1063" s="264">
        <v>0</v>
      </c>
      <c r="AS1063" s="264">
        <v>0</v>
      </c>
      <c r="AT1063" s="264">
        <v>0</v>
      </c>
      <c r="AU1063" s="264">
        <v>0</v>
      </c>
      <c r="AV1063" s="264">
        <v>0</v>
      </c>
      <c r="AW1063" s="264">
        <v>0</v>
      </c>
      <c r="AX1063" s="264">
        <v>0</v>
      </c>
      <c r="AY1063" s="264">
        <v>0</v>
      </c>
      <c r="AZ1063" s="264">
        <v>0</v>
      </c>
      <c r="BA1063" s="264">
        <v>0</v>
      </c>
      <c r="BB1063" s="265">
        <v>0</v>
      </c>
    </row>
    <row r="1064" spans="2:54" s="213" customFormat="1" ht="12.75" x14ac:dyDescent="0.2">
      <c r="B1064" s="266" t="s">
        <v>1798</v>
      </c>
      <c r="C1064" s="267"/>
      <c r="D1064" s="268"/>
      <c r="E1064" s="269" t="s">
        <v>2646</v>
      </c>
      <c r="F1064" s="267"/>
      <c r="G1064" s="267"/>
      <c r="H1064" s="255" t="s">
        <v>2647</v>
      </c>
      <c r="I1064" s="256">
        <v>39574</v>
      </c>
      <c r="J1064" s="257">
        <v>7</v>
      </c>
      <c r="K1064" s="258">
        <v>0</v>
      </c>
      <c r="L1064" s="259">
        <v>0</v>
      </c>
      <c r="M1064" s="259">
        <v>0</v>
      </c>
      <c r="N1064" s="259">
        <v>0</v>
      </c>
      <c r="O1064" s="259">
        <v>0</v>
      </c>
      <c r="P1064" s="259">
        <v>0</v>
      </c>
      <c r="Q1064" s="259">
        <v>0</v>
      </c>
      <c r="R1064" s="259">
        <v>0</v>
      </c>
      <c r="S1064" s="259">
        <v>0</v>
      </c>
      <c r="T1064" s="260">
        <v>0</v>
      </c>
      <c r="U1064" s="261">
        <v>0</v>
      </c>
      <c r="V1064" s="259">
        <v>0</v>
      </c>
      <c r="W1064" s="259">
        <v>0</v>
      </c>
      <c r="X1064" s="259">
        <v>0</v>
      </c>
      <c r="Y1064" s="259">
        <v>0</v>
      </c>
      <c r="Z1064" s="259">
        <v>0</v>
      </c>
      <c r="AA1064" s="259">
        <v>0</v>
      </c>
      <c r="AB1064" s="259">
        <v>0</v>
      </c>
      <c r="AC1064" s="259">
        <v>0</v>
      </c>
      <c r="AD1064" s="259">
        <v>0</v>
      </c>
      <c r="AE1064" s="262">
        <v>0</v>
      </c>
      <c r="AF1064" s="258">
        <v>0</v>
      </c>
      <c r="AG1064" s="259">
        <v>0</v>
      </c>
      <c r="AH1064" s="259">
        <v>0</v>
      </c>
      <c r="AI1064" s="259">
        <v>0</v>
      </c>
      <c r="AJ1064" s="259">
        <v>0</v>
      </c>
      <c r="AK1064" s="259">
        <v>0</v>
      </c>
      <c r="AL1064" s="259">
        <v>0</v>
      </c>
      <c r="AM1064" s="259">
        <v>0</v>
      </c>
      <c r="AN1064" s="259">
        <v>0</v>
      </c>
      <c r="AO1064" s="262">
        <v>0</v>
      </c>
      <c r="AP1064" s="247"/>
      <c r="AQ1064" s="263">
        <v>0</v>
      </c>
      <c r="AR1064" s="264">
        <v>0</v>
      </c>
      <c r="AS1064" s="264">
        <v>0</v>
      </c>
      <c r="AT1064" s="264">
        <v>0</v>
      </c>
      <c r="AU1064" s="264">
        <v>0</v>
      </c>
      <c r="AV1064" s="264">
        <v>0</v>
      </c>
      <c r="AW1064" s="264">
        <v>0</v>
      </c>
      <c r="AX1064" s="264">
        <v>0</v>
      </c>
      <c r="AY1064" s="264">
        <v>0</v>
      </c>
      <c r="AZ1064" s="264">
        <v>0</v>
      </c>
      <c r="BA1064" s="264">
        <v>0</v>
      </c>
      <c r="BB1064" s="265">
        <v>0</v>
      </c>
    </row>
    <row r="1065" spans="2:54" s="213" customFormat="1" ht="12.75" x14ac:dyDescent="0.2">
      <c r="B1065" s="266" t="s">
        <v>1803</v>
      </c>
      <c r="C1065" s="267"/>
      <c r="D1065" s="268"/>
      <c r="E1065" s="269" t="s">
        <v>2648</v>
      </c>
      <c r="F1065" s="267"/>
      <c r="G1065" s="267"/>
      <c r="H1065" s="255" t="s">
        <v>2649</v>
      </c>
      <c r="I1065" s="256">
        <v>40211</v>
      </c>
      <c r="J1065" s="257">
        <v>7</v>
      </c>
      <c r="K1065" s="258">
        <v>0</v>
      </c>
      <c r="L1065" s="259">
        <v>0</v>
      </c>
      <c r="M1065" s="259">
        <v>0</v>
      </c>
      <c r="N1065" s="259">
        <v>0</v>
      </c>
      <c r="O1065" s="259">
        <v>0</v>
      </c>
      <c r="P1065" s="259">
        <v>0</v>
      </c>
      <c r="Q1065" s="259">
        <v>0</v>
      </c>
      <c r="R1065" s="259">
        <v>0</v>
      </c>
      <c r="S1065" s="259">
        <v>0</v>
      </c>
      <c r="T1065" s="260">
        <v>0</v>
      </c>
      <c r="U1065" s="261">
        <v>0</v>
      </c>
      <c r="V1065" s="259">
        <v>0</v>
      </c>
      <c r="W1065" s="259">
        <v>0</v>
      </c>
      <c r="X1065" s="259">
        <v>0</v>
      </c>
      <c r="Y1065" s="259">
        <v>0</v>
      </c>
      <c r="Z1065" s="259">
        <v>0</v>
      </c>
      <c r="AA1065" s="259">
        <v>0</v>
      </c>
      <c r="AB1065" s="259">
        <v>0</v>
      </c>
      <c r="AC1065" s="259">
        <v>0</v>
      </c>
      <c r="AD1065" s="259">
        <v>0</v>
      </c>
      <c r="AE1065" s="262">
        <v>0</v>
      </c>
      <c r="AF1065" s="258">
        <v>0</v>
      </c>
      <c r="AG1065" s="259">
        <v>0</v>
      </c>
      <c r="AH1065" s="259">
        <v>0</v>
      </c>
      <c r="AI1065" s="259">
        <v>0</v>
      </c>
      <c r="AJ1065" s="259">
        <v>0</v>
      </c>
      <c r="AK1065" s="259">
        <v>0</v>
      </c>
      <c r="AL1065" s="259">
        <v>0</v>
      </c>
      <c r="AM1065" s="259">
        <v>0</v>
      </c>
      <c r="AN1065" s="259">
        <v>0</v>
      </c>
      <c r="AO1065" s="262">
        <v>0</v>
      </c>
      <c r="AP1065" s="247"/>
      <c r="AQ1065" s="263">
        <v>0</v>
      </c>
      <c r="AR1065" s="264">
        <v>0</v>
      </c>
      <c r="AS1065" s="264">
        <v>0</v>
      </c>
      <c r="AT1065" s="264">
        <v>0</v>
      </c>
      <c r="AU1065" s="264">
        <v>0</v>
      </c>
      <c r="AV1065" s="264">
        <v>0</v>
      </c>
      <c r="AW1065" s="264">
        <v>0</v>
      </c>
      <c r="AX1065" s="264">
        <v>0</v>
      </c>
      <c r="AY1065" s="264">
        <v>0</v>
      </c>
      <c r="AZ1065" s="264">
        <v>0</v>
      </c>
      <c r="BA1065" s="264">
        <v>0</v>
      </c>
      <c r="BB1065" s="265">
        <v>0</v>
      </c>
    </row>
    <row r="1066" spans="2:54" s="213" customFormat="1" ht="12.75" x14ac:dyDescent="0.2">
      <c r="B1066" s="266" t="s">
        <v>1803</v>
      </c>
      <c r="C1066" s="267"/>
      <c r="D1066" s="268"/>
      <c r="E1066" s="269" t="s">
        <v>2650</v>
      </c>
      <c r="F1066" s="267"/>
      <c r="G1066" s="267"/>
      <c r="H1066" s="255" t="s">
        <v>2651</v>
      </c>
      <c r="I1066" s="256">
        <v>40470</v>
      </c>
      <c r="J1066" s="257">
        <v>7</v>
      </c>
      <c r="K1066" s="258">
        <v>0</v>
      </c>
      <c r="L1066" s="259">
        <v>0</v>
      </c>
      <c r="M1066" s="259">
        <v>0</v>
      </c>
      <c r="N1066" s="259">
        <v>0</v>
      </c>
      <c r="O1066" s="259">
        <v>0</v>
      </c>
      <c r="P1066" s="259">
        <v>0</v>
      </c>
      <c r="Q1066" s="259">
        <v>0</v>
      </c>
      <c r="R1066" s="259">
        <v>0</v>
      </c>
      <c r="S1066" s="259">
        <v>0</v>
      </c>
      <c r="T1066" s="260">
        <v>0</v>
      </c>
      <c r="U1066" s="261">
        <v>0</v>
      </c>
      <c r="V1066" s="259">
        <v>0</v>
      </c>
      <c r="W1066" s="259">
        <v>0</v>
      </c>
      <c r="X1066" s="259">
        <v>0</v>
      </c>
      <c r="Y1066" s="259">
        <v>0</v>
      </c>
      <c r="Z1066" s="259">
        <v>0</v>
      </c>
      <c r="AA1066" s="259">
        <v>0</v>
      </c>
      <c r="AB1066" s="259">
        <v>0</v>
      </c>
      <c r="AC1066" s="259">
        <v>0</v>
      </c>
      <c r="AD1066" s="259">
        <v>0</v>
      </c>
      <c r="AE1066" s="262">
        <v>0</v>
      </c>
      <c r="AF1066" s="258">
        <v>0</v>
      </c>
      <c r="AG1066" s="259">
        <v>0</v>
      </c>
      <c r="AH1066" s="259">
        <v>0</v>
      </c>
      <c r="AI1066" s="259">
        <v>0</v>
      </c>
      <c r="AJ1066" s="259">
        <v>0</v>
      </c>
      <c r="AK1066" s="259">
        <v>0</v>
      </c>
      <c r="AL1066" s="259">
        <v>0</v>
      </c>
      <c r="AM1066" s="259">
        <v>0</v>
      </c>
      <c r="AN1066" s="259">
        <v>0</v>
      </c>
      <c r="AO1066" s="262">
        <v>0</v>
      </c>
      <c r="AP1066" s="247"/>
      <c r="AQ1066" s="263">
        <v>0</v>
      </c>
      <c r="AR1066" s="264">
        <v>0</v>
      </c>
      <c r="AS1066" s="264">
        <v>0</v>
      </c>
      <c r="AT1066" s="264">
        <v>0</v>
      </c>
      <c r="AU1066" s="264">
        <v>0</v>
      </c>
      <c r="AV1066" s="264">
        <v>0</v>
      </c>
      <c r="AW1066" s="264">
        <v>0</v>
      </c>
      <c r="AX1066" s="264">
        <v>0</v>
      </c>
      <c r="AY1066" s="264">
        <v>0</v>
      </c>
      <c r="AZ1066" s="264">
        <v>0</v>
      </c>
      <c r="BA1066" s="264">
        <v>0</v>
      </c>
      <c r="BB1066" s="265">
        <v>0</v>
      </c>
    </row>
    <row r="1067" spans="2:54" s="213" customFormat="1" ht="12.75" x14ac:dyDescent="0.2">
      <c r="B1067" s="266" t="s">
        <v>1798</v>
      </c>
      <c r="C1067" s="267"/>
      <c r="D1067" s="268"/>
      <c r="E1067" s="269" t="s">
        <v>2652</v>
      </c>
      <c r="F1067" s="267"/>
      <c r="G1067" s="267"/>
      <c r="H1067" s="255" t="s">
        <v>2653</v>
      </c>
      <c r="I1067" s="256">
        <v>40857</v>
      </c>
      <c r="J1067" s="257">
        <v>7</v>
      </c>
      <c r="K1067" s="258">
        <v>0</v>
      </c>
      <c r="L1067" s="259">
        <v>0</v>
      </c>
      <c r="M1067" s="259">
        <v>0</v>
      </c>
      <c r="N1067" s="259">
        <v>0</v>
      </c>
      <c r="O1067" s="259">
        <v>0</v>
      </c>
      <c r="P1067" s="259">
        <v>0</v>
      </c>
      <c r="Q1067" s="259">
        <v>0</v>
      </c>
      <c r="R1067" s="259">
        <v>0</v>
      </c>
      <c r="S1067" s="259">
        <v>0</v>
      </c>
      <c r="T1067" s="260">
        <v>0</v>
      </c>
      <c r="U1067" s="261">
        <v>0</v>
      </c>
      <c r="V1067" s="259">
        <v>0</v>
      </c>
      <c r="W1067" s="259">
        <v>0</v>
      </c>
      <c r="X1067" s="259">
        <v>0</v>
      </c>
      <c r="Y1067" s="259">
        <v>0</v>
      </c>
      <c r="Z1067" s="259">
        <v>0</v>
      </c>
      <c r="AA1067" s="259">
        <v>0</v>
      </c>
      <c r="AB1067" s="259">
        <v>0</v>
      </c>
      <c r="AC1067" s="259">
        <v>0</v>
      </c>
      <c r="AD1067" s="259">
        <v>0</v>
      </c>
      <c r="AE1067" s="262">
        <v>0</v>
      </c>
      <c r="AF1067" s="258">
        <v>0</v>
      </c>
      <c r="AG1067" s="259">
        <v>0</v>
      </c>
      <c r="AH1067" s="259">
        <v>0</v>
      </c>
      <c r="AI1067" s="259">
        <v>0</v>
      </c>
      <c r="AJ1067" s="259">
        <v>0</v>
      </c>
      <c r="AK1067" s="259">
        <v>0</v>
      </c>
      <c r="AL1067" s="259">
        <v>0</v>
      </c>
      <c r="AM1067" s="259">
        <v>0</v>
      </c>
      <c r="AN1067" s="259">
        <v>0</v>
      </c>
      <c r="AO1067" s="262">
        <v>0</v>
      </c>
      <c r="AP1067" s="247"/>
      <c r="AQ1067" s="263">
        <v>0</v>
      </c>
      <c r="AR1067" s="264">
        <v>0</v>
      </c>
      <c r="AS1067" s="264">
        <v>0</v>
      </c>
      <c r="AT1067" s="264">
        <v>0</v>
      </c>
      <c r="AU1067" s="264">
        <v>0</v>
      </c>
      <c r="AV1067" s="264">
        <v>0</v>
      </c>
      <c r="AW1067" s="264">
        <v>0</v>
      </c>
      <c r="AX1067" s="264">
        <v>0</v>
      </c>
      <c r="AY1067" s="264">
        <v>0</v>
      </c>
      <c r="AZ1067" s="264">
        <v>0</v>
      </c>
      <c r="BA1067" s="264">
        <v>0</v>
      </c>
      <c r="BB1067" s="265">
        <v>0</v>
      </c>
    </row>
    <row r="1068" spans="2:54" s="213" customFormat="1" ht="12.75" x14ac:dyDescent="0.2">
      <c r="B1068" s="266" t="s">
        <v>1798</v>
      </c>
      <c r="C1068" s="267"/>
      <c r="D1068" s="268"/>
      <c r="E1068" s="269" t="s">
        <v>2654</v>
      </c>
      <c r="F1068" s="267"/>
      <c r="G1068" s="267"/>
      <c r="H1068" s="255" t="s">
        <v>2655</v>
      </c>
      <c r="I1068" s="256">
        <v>40857</v>
      </c>
      <c r="J1068" s="257">
        <v>7</v>
      </c>
      <c r="K1068" s="258">
        <v>0</v>
      </c>
      <c r="L1068" s="259">
        <v>0</v>
      </c>
      <c r="M1068" s="259">
        <v>0</v>
      </c>
      <c r="N1068" s="259">
        <v>0</v>
      </c>
      <c r="O1068" s="259">
        <v>0</v>
      </c>
      <c r="P1068" s="259">
        <v>0</v>
      </c>
      <c r="Q1068" s="259">
        <v>0</v>
      </c>
      <c r="R1068" s="259">
        <v>0</v>
      </c>
      <c r="S1068" s="259">
        <v>0</v>
      </c>
      <c r="T1068" s="260">
        <v>0</v>
      </c>
      <c r="U1068" s="261">
        <v>0</v>
      </c>
      <c r="V1068" s="259">
        <v>0</v>
      </c>
      <c r="W1068" s="259">
        <v>0</v>
      </c>
      <c r="X1068" s="259">
        <v>0</v>
      </c>
      <c r="Y1068" s="259">
        <v>0</v>
      </c>
      <c r="Z1068" s="259">
        <v>0</v>
      </c>
      <c r="AA1068" s="259">
        <v>0</v>
      </c>
      <c r="AB1068" s="259">
        <v>0</v>
      </c>
      <c r="AC1068" s="259">
        <v>0</v>
      </c>
      <c r="AD1068" s="259">
        <v>0</v>
      </c>
      <c r="AE1068" s="262">
        <v>0</v>
      </c>
      <c r="AF1068" s="258">
        <v>0</v>
      </c>
      <c r="AG1068" s="259">
        <v>0</v>
      </c>
      <c r="AH1068" s="259">
        <v>0</v>
      </c>
      <c r="AI1068" s="259">
        <v>0</v>
      </c>
      <c r="AJ1068" s="259">
        <v>0</v>
      </c>
      <c r="AK1068" s="259">
        <v>0</v>
      </c>
      <c r="AL1068" s="259">
        <v>0</v>
      </c>
      <c r="AM1068" s="259">
        <v>0</v>
      </c>
      <c r="AN1068" s="259">
        <v>0</v>
      </c>
      <c r="AO1068" s="262">
        <v>0</v>
      </c>
      <c r="AP1068" s="247"/>
      <c r="AQ1068" s="263">
        <v>0</v>
      </c>
      <c r="AR1068" s="264">
        <v>0</v>
      </c>
      <c r="AS1068" s="264">
        <v>0</v>
      </c>
      <c r="AT1068" s="264">
        <v>0</v>
      </c>
      <c r="AU1068" s="264">
        <v>0</v>
      </c>
      <c r="AV1068" s="264">
        <v>0</v>
      </c>
      <c r="AW1068" s="264">
        <v>0</v>
      </c>
      <c r="AX1068" s="264">
        <v>0</v>
      </c>
      <c r="AY1068" s="264">
        <v>0</v>
      </c>
      <c r="AZ1068" s="264">
        <v>0</v>
      </c>
      <c r="BA1068" s="264">
        <v>0</v>
      </c>
      <c r="BB1068" s="265">
        <v>0</v>
      </c>
    </row>
    <row r="1069" spans="2:54" s="213" customFormat="1" ht="12.75" x14ac:dyDescent="0.2">
      <c r="B1069" s="266" t="s">
        <v>1798</v>
      </c>
      <c r="C1069" s="267"/>
      <c r="D1069" s="268"/>
      <c r="E1069" s="269" t="s">
        <v>2656</v>
      </c>
      <c r="F1069" s="267"/>
      <c r="G1069" s="267"/>
      <c r="H1069" s="255" t="s">
        <v>2657</v>
      </c>
      <c r="I1069" s="256">
        <v>40857</v>
      </c>
      <c r="J1069" s="257">
        <v>7</v>
      </c>
      <c r="K1069" s="258">
        <v>0</v>
      </c>
      <c r="L1069" s="259">
        <v>0</v>
      </c>
      <c r="M1069" s="259">
        <v>0</v>
      </c>
      <c r="N1069" s="259">
        <v>0</v>
      </c>
      <c r="O1069" s="259">
        <v>0</v>
      </c>
      <c r="P1069" s="259">
        <v>0</v>
      </c>
      <c r="Q1069" s="259">
        <v>0</v>
      </c>
      <c r="R1069" s="259">
        <v>0</v>
      </c>
      <c r="S1069" s="259">
        <v>0</v>
      </c>
      <c r="T1069" s="260">
        <v>0</v>
      </c>
      <c r="U1069" s="261">
        <v>0</v>
      </c>
      <c r="V1069" s="259">
        <v>0</v>
      </c>
      <c r="W1069" s="259">
        <v>0</v>
      </c>
      <c r="X1069" s="259">
        <v>0</v>
      </c>
      <c r="Y1069" s="259">
        <v>0</v>
      </c>
      <c r="Z1069" s="259">
        <v>0</v>
      </c>
      <c r="AA1069" s="259">
        <v>0</v>
      </c>
      <c r="AB1069" s="259">
        <v>0</v>
      </c>
      <c r="AC1069" s="259">
        <v>0</v>
      </c>
      <c r="AD1069" s="259">
        <v>0</v>
      </c>
      <c r="AE1069" s="262">
        <v>0</v>
      </c>
      <c r="AF1069" s="258">
        <v>0</v>
      </c>
      <c r="AG1069" s="259">
        <v>0</v>
      </c>
      <c r="AH1069" s="259">
        <v>0</v>
      </c>
      <c r="AI1069" s="259">
        <v>0</v>
      </c>
      <c r="AJ1069" s="259">
        <v>0</v>
      </c>
      <c r="AK1069" s="259">
        <v>0</v>
      </c>
      <c r="AL1069" s="259">
        <v>0</v>
      </c>
      <c r="AM1069" s="259">
        <v>0</v>
      </c>
      <c r="AN1069" s="259">
        <v>0</v>
      </c>
      <c r="AO1069" s="262">
        <v>0</v>
      </c>
      <c r="AP1069" s="247"/>
      <c r="AQ1069" s="263">
        <v>0</v>
      </c>
      <c r="AR1069" s="264">
        <v>0</v>
      </c>
      <c r="AS1069" s="264">
        <v>0</v>
      </c>
      <c r="AT1069" s="264">
        <v>0</v>
      </c>
      <c r="AU1069" s="264">
        <v>0</v>
      </c>
      <c r="AV1069" s="264">
        <v>0</v>
      </c>
      <c r="AW1069" s="264">
        <v>0</v>
      </c>
      <c r="AX1069" s="264">
        <v>0</v>
      </c>
      <c r="AY1069" s="264">
        <v>0</v>
      </c>
      <c r="AZ1069" s="264">
        <v>0</v>
      </c>
      <c r="BA1069" s="264">
        <v>0</v>
      </c>
      <c r="BB1069" s="265">
        <v>0</v>
      </c>
    </row>
    <row r="1070" spans="2:54" s="213" customFormat="1" ht="12.75" x14ac:dyDescent="0.2">
      <c r="B1070" s="266" t="s">
        <v>1798</v>
      </c>
      <c r="C1070" s="267"/>
      <c r="D1070" s="268"/>
      <c r="E1070" s="269" t="s">
        <v>2658</v>
      </c>
      <c r="F1070" s="267"/>
      <c r="G1070" s="267"/>
      <c r="H1070" s="255" t="s">
        <v>2659</v>
      </c>
      <c r="I1070" s="256">
        <v>40857</v>
      </c>
      <c r="J1070" s="257">
        <v>7</v>
      </c>
      <c r="K1070" s="258">
        <v>0</v>
      </c>
      <c r="L1070" s="259">
        <v>0</v>
      </c>
      <c r="M1070" s="259">
        <v>0</v>
      </c>
      <c r="N1070" s="259">
        <v>0</v>
      </c>
      <c r="O1070" s="259">
        <v>0</v>
      </c>
      <c r="P1070" s="259">
        <v>0</v>
      </c>
      <c r="Q1070" s="259">
        <v>0</v>
      </c>
      <c r="R1070" s="259">
        <v>0</v>
      </c>
      <c r="S1070" s="259">
        <v>0</v>
      </c>
      <c r="T1070" s="260">
        <v>0</v>
      </c>
      <c r="U1070" s="261">
        <v>0</v>
      </c>
      <c r="V1070" s="259">
        <v>0</v>
      </c>
      <c r="W1070" s="259">
        <v>0</v>
      </c>
      <c r="X1070" s="259">
        <v>0</v>
      </c>
      <c r="Y1070" s="259">
        <v>0</v>
      </c>
      <c r="Z1070" s="259">
        <v>0</v>
      </c>
      <c r="AA1070" s="259">
        <v>0</v>
      </c>
      <c r="AB1070" s="259">
        <v>0</v>
      </c>
      <c r="AC1070" s="259">
        <v>0</v>
      </c>
      <c r="AD1070" s="259">
        <v>0</v>
      </c>
      <c r="AE1070" s="262">
        <v>0</v>
      </c>
      <c r="AF1070" s="258">
        <v>0</v>
      </c>
      <c r="AG1070" s="259">
        <v>0</v>
      </c>
      <c r="AH1070" s="259">
        <v>0</v>
      </c>
      <c r="AI1070" s="259">
        <v>0</v>
      </c>
      <c r="AJ1070" s="259">
        <v>0</v>
      </c>
      <c r="AK1070" s="259">
        <v>0</v>
      </c>
      <c r="AL1070" s="259">
        <v>0</v>
      </c>
      <c r="AM1070" s="259">
        <v>0</v>
      </c>
      <c r="AN1070" s="259">
        <v>0</v>
      </c>
      <c r="AO1070" s="262">
        <v>0</v>
      </c>
      <c r="AP1070" s="247"/>
      <c r="AQ1070" s="263">
        <v>0</v>
      </c>
      <c r="AR1070" s="264">
        <v>0</v>
      </c>
      <c r="AS1070" s="264">
        <v>0</v>
      </c>
      <c r="AT1070" s="264">
        <v>0</v>
      </c>
      <c r="AU1070" s="264">
        <v>0</v>
      </c>
      <c r="AV1070" s="264">
        <v>0</v>
      </c>
      <c r="AW1070" s="264">
        <v>0</v>
      </c>
      <c r="AX1070" s="264">
        <v>0</v>
      </c>
      <c r="AY1070" s="264">
        <v>0</v>
      </c>
      <c r="AZ1070" s="264">
        <v>0</v>
      </c>
      <c r="BA1070" s="264">
        <v>0</v>
      </c>
      <c r="BB1070" s="265">
        <v>0</v>
      </c>
    </row>
    <row r="1071" spans="2:54" s="213" customFormat="1" ht="12.75" x14ac:dyDescent="0.2">
      <c r="B1071" s="266" t="s">
        <v>1798</v>
      </c>
      <c r="C1071" s="267"/>
      <c r="D1071" s="268"/>
      <c r="E1071" s="269" t="s">
        <v>2660</v>
      </c>
      <c r="F1071" s="267"/>
      <c r="G1071" s="267"/>
      <c r="H1071" s="255" t="s">
        <v>2661</v>
      </c>
      <c r="I1071" s="256">
        <v>40857</v>
      </c>
      <c r="J1071" s="257">
        <v>7</v>
      </c>
      <c r="K1071" s="258">
        <v>0</v>
      </c>
      <c r="L1071" s="259">
        <v>0</v>
      </c>
      <c r="M1071" s="259">
        <v>0</v>
      </c>
      <c r="N1071" s="259">
        <v>0</v>
      </c>
      <c r="O1071" s="259">
        <v>0</v>
      </c>
      <c r="P1071" s="259">
        <v>0</v>
      </c>
      <c r="Q1071" s="259">
        <v>0</v>
      </c>
      <c r="R1071" s="259">
        <v>0</v>
      </c>
      <c r="S1071" s="259">
        <v>0</v>
      </c>
      <c r="T1071" s="260">
        <v>0</v>
      </c>
      <c r="U1071" s="261">
        <v>0</v>
      </c>
      <c r="V1071" s="259">
        <v>0</v>
      </c>
      <c r="W1071" s="259">
        <v>0</v>
      </c>
      <c r="X1071" s="259">
        <v>0</v>
      </c>
      <c r="Y1071" s="259">
        <v>0</v>
      </c>
      <c r="Z1071" s="259">
        <v>0</v>
      </c>
      <c r="AA1071" s="259">
        <v>0</v>
      </c>
      <c r="AB1071" s="259">
        <v>0</v>
      </c>
      <c r="AC1071" s="259">
        <v>0</v>
      </c>
      <c r="AD1071" s="259">
        <v>0</v>
      </c>
      <c r="AE1071" s="262">
        <v>0</v>
      </c>
      <c r="AF1071" s="258">
        <v>0</v>
      </c>
      <c r="AG1071" s="259">
        <v>0</v>
      </c>
      <c r="AH1071" s="259">
        <v>0</v>
      </c>
      <c r="AI1071" s="259">
        <v>0</v>
      </c>
      <c r="AJ1071" s="259">
        <v>0</v>
      </c>
      <c r="AK1071" s="259">
        <v>0</v>
      </c>
      <c r="AL1071" s="259">
        <v>0</v>
      </c>
      <c r="AM1071" s="259">
        <v>0</v>
      </c>
      <c r="AN1071" s="259">
        <v>0</v>
      </c>
      <c r="AO1071" s="262">
        <v>0</v>
      </c>
      <c r="AP1071" s="247"/>
      <c r="AQ1071" s="263">
        <v>0</v>
      </c>
      <c r="AR1071" s="264">
        <v>0</v>
      </c>
      <c r="AS1071" s="264">
        <v>0</v>
      </c>
      <c r="AT1071" s="264">
        <v>0</v>
      </c>
      <c r="AU1071" s="264">
        <v>0</v>
      </c>
      <c r="AV1071" s="264">
        <v>0</v>
      </c>
      <c r="AW1071" s="264">
        <v>0</v>
      </c>
      <c r="AX1071" s="264">
        <v>0</v>
      </c>
      <c r="AY1071" s="264">
        <v>0</v>
      </c>
      <c r="AZ1071" s="264">
        <v>0</v>
      </c>
      <c r="BA1071" s="264">
        <v>0</v>
      </c>
      <c r="BB1071" s="265">
        <v>0</v>
      </c>
    </row>
    <row r="1072" spans="2:54" s="213" customFormat="1" ht="12.75" x14ac:dyDescent="0.2">
      <c r="B1072" s="266" t="s">
        <v>1798</v>
      </c>
      <c r="C1072" s="267"/>
      <c r="D1072" s="268"/>
      <c r="E1072" s="269" t="s">
        <v>2662</v>
      </c>
      <c r="F1072" s="267"/>
      <c r="G1072" s="267"/>
      <c r="H1072" s="255" t="s">
        <v>2663</v>
      </c>
      <c r="I1072" s="256">
        <v>40857</v>
      </c>
      <c r="J1072" s="257">
        <v>7</v>
      </c>
      <c r="K1072" s="258">
        <v>0</v>
      </c>
      <c r="L1072" s="259">
        <v>0</v>
      </c>
      <c r="M1072" s="259">
        <v>0</v>
      </c>
      <c r="N1072" s="259">
        <v>0</v>
      </c>
      <c r="O1072" s="259">
        <v>0</v>
      </c>
      <c r="P1072" s="259">
        <v>0</v>
      </c>
      <c r="Q1072" s="259">
        <v>0</v>
      </c>
      <c r="R1072" s="259">
        <v>0</v>
      </c>
      <c r="S1072" s="259">
        <v>0</v>
      </c>
      <c r="T1072" s="260">
        <v>0</v>
      </c>
      <c r="U1072" s="261">
        <v>0</v>
      </c>
      <c r="V1072" s="259">
        <v>0</v>
      </c>
      <c r="W1072" s="259">
        <v>0</v>
      </c>
      <c r="X1072" s="259">
        <v>0</v>
      </c>
      <c r="Y1072" s="259">
        <v>0</v>
      </c>
      <c r="Z1072" s="259">
        <v>0</v>
      </c>
      <c r="AA1072" s="259">
        <v>0</v>
      </c>
      <c r="AB1072" s="259">
        <v>0</v>
      </c>
      <c r="AC1072" s="259">
        <v>0</v>
      </c>
      <c r="AD1072" s="259">
        <v>0</v>
      </c>
      <c r="AE1072" s="262">
        <v>0</v>
      </c>
      <c r="AF1072" s="258">
        <v>0</v>
      </c>
      <c r="AG1072" s="259">
        <v>0</v>
      </c>
      <c r="AH1072" s="259">
        <v>0</v>
      </c>
      <c r="AI1072" s="259">
        <v>0</v>
      </c>
      <c r="AJ1072" s="259">
        <v>0</v>
      </c>
      <c r="AK1072" s="259">
        <v>0</v>
      </c>
      <c r="AL1072" s="259">
        <v>0</v>
      </c>
      <c r="AM1072" s="259">
        <v>0</v>
      </c>
      <c r="AN1072" s="259">
        <v>0</v>
      </c>
      <c r="AO1072" s="262">
        <v>0</v>
      </c>
      <c r="AP1072" s="247"/>
      <c r="AQ1072" s="263">
        <v>0</v>
      </c>
      <c r="AR1072" s="264">
        <v>0</v>
      </c>
      <c r="AS1072" s="264">
        <v>0</v>
      </c>
      <c r="AT1072" s="264">
        <v>0</v>
      </c>
      <c r="AU1072" s="264">
        <v>0</v>
      </c>
      <c r="AV1072" s="264">
        <v>0</v>
      </c>
      <c r="AW1072" s="264">
        <v>0</v>
      </c>
      <c r="AX1072" s="264">
        <v>0</v>
      </c>
      <c r="AY1072" s="264">
        <v>0</v>
      </c>
      <c r="AZ1072" s="264">
        <v>0</v>
      </c>
      <c r="BA1072" s="264">
        <v>0</v>
      </c>
      <c r="BB1072" s="265">
        <v>0</v>
      </c>
    </row>
    <row r="1073" spans="2:54" s="213" customFormat="1" ht="12.75" x14ac:dyDescent="0.2">
      <c r="B1073" s="266" t="s">
        <v>1798</v>
      </c>
      <c r="C1073" s="267"/>
      <c r="D1073" s="268"/>
      <c r="E1073" s="269" t="s">
        <v>2664</v>
      </c>
      <c r="F1073" s="267"/>
      <c r="G1073" s="267"/>
      <c r="H1073" s="255" t="s">
        <v>2665</v>
      </c>
      <c r="I1073" s="256">
        <v>40857</v>
      </c>
      <c r="J1073" s="257">
        <v>7</v>
      </c>
      <c r="K1073" s="258">
        <v>0</v>
      </c>
      <c r="L1073" s="259">
        <v>0</v>
      </c>
      <c r="M1073" s="259">
        <v>0</v>
      </c>
      <c r="N1073" s="259">
        <v>0</v>
      </c>
      <c r="O1073" s="259">
        <v>0</v>
      </c>
      <c r="P1073" s="259">
        <v>0</v>
      </c>
      <c r="Q1073" s="259">
        <v>0</v>
      </c>
      <c r="R1073" s="259">
        <v>0</v>
      </c>
      <c r="S1073" s="259">
        <v>0</v>
      </c>
      <c r="T1073" s="260">
        <v>0</v>
      </c>
      <c r="U1073" s="261">
        <v>0</v>
      </c>
      <c r="V1073" s="259">
        <v>0</v>
      </c>
      <c r="W1073" s="259">
        <v>0</v>
      </c>
      <c r="X1073" s="259">
        <v>0</v>
      </c>
      <c r="Y1073" s="259">
        <v>0</v>
      </c>
      <c r="Z1073" s="259">
        <v>0</v>
      </c>
      <c r="AA1073" s="259">
        <v>0</v>
      </c>
      <c r="AB1073" s="259">
        <v>0</v>
      </c>
      <c r="AC1073" s="259">
        <v>0</v>
      </c>
      <c r="AD1073" s="259">
        <v>0</v>
      </c>
      <c r="AE1073" s="262">
        <v>0</v>
      </c>
      <c r="AF1073" s="258">
        <v>0</v>
      </c>
      <c r="AG1073" s="259">
        <v>0</v>
      </c>
      <c r="AH1073" s="259">
        <v>0</v>
      </c>
      <c r="AI1073" s="259">
        <v>0</v>
      </c>
      <c r="AJ1073" s="259">
        <v>0</v>
      </c>
      <c r="AK1073" s="259">
        <v>0</v>
      </c>
      <c r="AL1073" s="259">
        <v>0</v>
      </c>
      <c r="AM1073" s="259">
        <v>0</v>
      </c>
      <c r="AN1073" s="259">
        <v>0</v>
      </c>
      <c r="AO1073" s="262">
        <v>0</v>
      </c>
      <c r="AP1073" s="247"/>
      <c r="AQ1073" s="263">
        <v>0</v>
      </c>
      <c r="AR1073" s="264">
        <v>0</v>
      </c>
      <c r="AS1073" s="264">
        <v>0</v>
      </c>
      <c r="AT1073" s="264">
        <v>0</v>
      </c>
      <c r="AU1073" s="264">
        <v>0</v>
      </c>
      <c r="AV1073" s="264">
        <v>0</v>
      </c>
      <c r="AW1073" s="264">
        <v>0</v>
      </c>
      <c r="AX1073" s="264">
        <v>0</v>
      </c>
      <c r="AY1073" s="264">
        <v>0</v>
      </c>
      <c r="AZ1073" s="264">
        <v>0</v>
      </c>
      <c r="BA1073" s="264">
        <v>0</v>
      </c>
      <c r="BB1073" s="265">
        <v>0</v>
      </c>
    </row>
    <row r="1074" spans="2:54" s="213" customFormat="1" ht="12.75" x14ac:dyDescent="0.2">
      <c r="B1074" s="266" t="s">
        <v>1798</v>
      </c>
      <c r="C1074" s="267"/>
      <c r="D1074" s="268"/>
      <c r="E1074" s="269" t="s">
        <v>2666</v>
      </c>
      <c r="F1074" s="267"/>
      <c r="G1074" s="267"/>
      <c r="H1074" s="255" t="s">
        <v>2667</v>
      </c>
      <c r="I1074" s="256">
        <v>41079</v>
      </c>
      <c r="J1074" s="257">
        <v>7</v>
      </c>
      <c r="K1074" s="258">
        <v>0</v>
      </c>
      <c r="L1074" s="259">
        <v>0</v>
      </c>
      <c r="M1074" s="259">
        <v>0</v>
      </c>
      <c r="N1074" s="259">
        <v>0</v>
      </c>
      <c r="O1074" s="259">
        <v>0</v>
      </c>
      <c r="P1074" s="259">
        <v>0</v>
      </c>
      <c r="Q1074" s="259">
        <v>0</v>
      </c>
      <c r="R1074" s="259">
        <v>0</v>
      </c>
      <c r="S1074" s="259">
        <v>0</v>
      </c>
      <c r="T1074" s="260">
        <v>0</v>
      </c>
      <c r="U1074" s="261">
        <v>0</v>
      </c>
      <c r="V1074" s="259">
        <v>0</v>
      </c>
      <c r="W1074" s="259">
        <v>0</v>
      </c>
      <c r="X1074" s="259">
        <v>0</v>
      </c>
      <c r="Y1074" s="259">
        <v>0</v>
      </c>
      <c r="Z1074" s="259">
        <v>0</v>
      </c>
      <c r="AA1074" s="259">
        <v>0</v>
      </c>
      <c r="AB1074" s="259">
        <v>0</v>
      </c>
      <c r="AC1074" s="259">
        <v>0</v>
      </c>
      <c r="AD1074" s="259">
        <v>0</v>
      </c>
      <c r="AE1074" s="262">
        <v>0</v>
      </c>
      <c r="AF1074" s="258">
        <v>0</v>
      </c>
      <c r="AG1074" s="259">
        <v>0</v>
      </c>
      <c r="AH1074" s="259">
        <v>0</v>
      </c>
      <c r="AI1074" s="259">
        <v>0</v>
      </c>
      <c r="AJ1074" s="259">
        <v>0</v>
      </c>
      <c r="AK1074" s="259">
        <v>0</v>
      </c>
      <c r="AL1074" s="259">
        <v>0</v>
      </c>
      <c r="AM1074" s="259">
        <v>0</v>
      </c>
      <c r="AN1074" s="259">
        <v>0</v>
      </c>
      <c r="AO1074" s="262">
        <v>0</v>
      </c>
      <c r="AP1074" s="247"/>
      <c r="AQ1074" s="263">
        <v>0</v>
      </c>
      <c r="AR1074" s="264">
        <v>0</v>
      </c>
      <c r="AS1074" s="264">
        <v>0</v>
      </c>
      <c r="AT1074" s="264">
        <v>0</v>
      </c>
      <c r="AU1074" s="264">
        <v>0</v>
      </c>
      <c r="AV1074" s="264">
        <v>0</v>
      </c>
      <c r="AW1074" s="264">
        <v>0</v>
      </c>
      <c r="AX1074" s="264">
        <v>0</v>
      </c>
      <c r="AY1074" s="264">
        <v>0</v>
      </c>
      <c r="AZ1074" s="264">
        <v>0</v>
      </c>
      <c r="BA1074" s="264">
        <v>0</v>
      </c>
      <c r="BB1074" s="265">
        <v>0</v>
      </c>
    </row>
    <row r="1075" spans="2:54" s="213" customFormat="1" ht="12.75" x14ac:dyDescent="0.2">
      <c r="B1075" s="266" t="s">
        <v>1803</v>
      </c>
      <c r="C1075" s="267"/>
      <c r="D1075" s="268"/>
      <c r="E1075" s="269" t="s">
        <v>2668</v>
      </c>
      <c r="F1075" s="267"/>
      <c r="G1075" s="267"/>
      <c r="H1075" s="255" t="s">
        <v>2669</v>
      </c>
      <c r="I1075" s="256">
        <v>37678</v>
      </c>
      <c r="J1075" s="257">
        <v>7</v>
      </c>
      <c r="K1075" s="258">
        <v>0</v>
      </c>
      <c r="L1075" s="259">
        <v>0</v>
      </c>
      <c r="M1075" s="259">
        <v>0</v>
      </c>
      <c r="N1075" s="259">
        <v>0</v>
      </c>
      <c r="O1075" s="259">
        <v>0</v>
      </c>
      <c r="P1075" s="259">
        <v>0</v>
      </c>
      <c r="Q1075" s="259">
        <v>0</v>
      </c>
      <c r="R1075" s="259">
        <v>0</v>
      </c>
      <c r="S1075" s="259">
        <v>0</v>
      </c>
      <c r="T1075" s="260">
        <v>0</v>
      </c>
      <c r="U1075" s="261">
        <v>0</v>
      </c>
      <c r="V1075" s="259">
        <v>0</v>
      </c>
      <c r="W1075" s="259">
        <v>0</v>
      </c>
      <c r="X1075" s="259">
        <v>0</v>
      </c>
      <c r="Y1075" s="259">
        <v>0</v>
      </c>
      <c r="Z1075" s="259">
        <v>0</v>
      </c>
      <c r="AA1075" s="259">
        <v>0</v>
      </c>
      <c r="AB1075" s="259">
        <v>0</v>
      </c>
      <c r="AC1075" s="259">
        <v>0</v>
      </c>
      <c r="AD1075" s="259">
        <v>0</v>
      </c>
      <c r="AE1075" s="262">
        <v>0</v>
      </c>
      <c r="AF1075" s="258">
        <v>0</v>
      </c>
      <c r="AG1075" s="259">
        <v>0</v>
      </c>
      <c r="AH1075" s="259">
        <v>0</v>
      </c>
      <c r="AI1075" s="259">
        <v>0</v>
      </c>
      <c r="AJ1075" s="259">
        <v>0</v>
      </c>
      <c r="AK1075" s="259">
        <v>0</v>
      </c>
      <c r="AL1075" s="259">
        <v>0</v>
      </c>
      <c r="AM1075" s="259">
        <v>0</v>
      </c>
      <c r="AN1075" s="259">
        <v>0</v>
      </c>
      <c r="AO1075" s="262">
        <v>0</v>
      </c>
      <c r="AP1075" s="247"/>
      <c r="AQ1075" s="263">
        <v>0</v>
      </c>
      <c r="AR1075" s="264">
        <v>0</v>
      </c>
      <c r="AS1075" s="264">
        <v>0</v>
      </c>
      <c r="AT1075" s="264">
        <v>0</v>
      </c>
      <c r="AU1075" s="264">
        <v>0</v>
      </c>
      <c r="AV1075" s="264">
        <v>0</v>
      </c>
      <c r="AW1075" s="264">
        <v>0</v>
      </c>
      <c r="AX1075" s="264">
        <v>0</v>
      </c>
      <c r="AY1075" s="264">
        <v>0</v>
      </c>
      <c r="AZ1075" s="264">
        <v>0</v>
      </c>
      <c r="BA1075" s="264">
        <v>0</v>
      </c>
      <c r="BB1075" s="265">
        <v>0</v>
      </c>
    </row>
    <row r="1076" spans="2:54" s="213" customFormat="1" ht="12.75" x14ac:dyDescent="0.2">
      <c r="B1076" s="266" t="s">
        <v>863</v>
      </c>
      <c r="C1076" s="267"/>
      <c r="D1076" s="268"/>
      <c r="E1076" s="269" t="s">
        <v>2670</v>
      </c>
      <c r="F1076" s="267"/>
      <c r="G1076" s="267"/>
      <c r="H1076" s="255" t="s">
        <v>2671</v>
      </c>
      <c r="I1076" s="256">
        <v>38200</v>
      </c>
      <c r="J1076" s="257">
        <v>7</v>
      </c>
      <c r="K1076" s="258">
        <v>0</v>
      </c>
      <c r="L1076" s="259">
        <v>0</v>
      </c>
      <c r="M1076" s="259">
        <v>0</v>
      </c>
      <c r="N1076" s="259">
        <v>0</v>
      </c>
      <c r="O1076" s="259">
        <v>0</v>
      </c>
      <c r="P1076" s="259">
        <v>0</v>
      </c>
      <c r="Q1076" s="259">
        <v>0</v>
      </c>
      <c r="R1076" s="259">
        <v>0</v>
      </c>
      <c r="S1076" s="259">
        <v>0</v>
      </c>
      <c r="T1076" s="260">
        <v>0</v>
      </c>
      <c r="U1076" s="261">
        <v>0</v>
      </c>
      <c r="V1076" s="259">
        <v>0</v>
      </c>
      <c r="W1076" s="259">
        <v>0</v>
      </c>
      <c r="X1076" s="259">
        <v>0</v>
      </c>
      <c r="Y1076" s="259">
        <v>0</v>
      </c>
      <c r="Z1076" s="259">
        <v>0</v>
      </c>
      <c r="AA1076" s="259">
        <v>0</v>
      </c>
      <c r="AB1076" s="259">
        <v>0</v>
      </c>
      <c r="AC1076" s="259">
        <v>0</v>
      </c>
      <c r="AD1076" s="259">
        <v>0</v>
      </c>
      <c r="AE1076" s="262">
        <v>0</v>
      </c>
      <c r="AF1076" s="258">
        <v>0</v>
      </c>
      <c r="AG1076" s="259">
        <v>0</v>
      </c>
      <c r="AH1076" s="259">
        <v>0</v>
      </c>
      <c r="AI1076" s="259">
        <v>0</v>
      </c>
      <c r="AJ1076" s="259">
        <v>0</v>
      </c>
      <c r="AK1076" s="259">
        <v>0</v>
      </c>
      <c r="AL1076" s="259">
        <v>0</v>
      </c>
      <c r="AM1076" s="259">
        <v>0</v>
      </c>
      <c r="AN1076" s="259">
        <v>0</v>
      </c>
      <c r="AO1076" s="262">
        <v>0</v>
      </c>
      <c r="AP1076" s="247"/>
      <c r="AQ1076" s="263">
        <v>0</v>
      </c>
      <c r="AR1076" s="264">
        <v>0</v>
      </c>
      <c r="AS1076" s="264">
        <v>0</v>
      </c>
      <c r="AT1076" s="264">
        <v>0</v>
      </c>
      <c r="AU1076" s="264">
        <v>0</v>
      </c>
      <c r="AV1076" s="264">
        <v>0</v>
      </c>
      <c r="AW1076" s="264">
        <v>0</v>
      </c>
      <c r="AX1076" s="264">
        <v>0</v>
      </c>
      <c r="AY1076" s="264">
        <v>0</v>
      </c>
      <c r="AZ1076" s="264">
        <v>0</v>
      </c>
      <c r="BA1076" s="264">
        <v>0</v>
      </c>
      <c r="BB1076" s="265">
        <v>0</v>
      </c>
    </row>
    <row r="1077" spans="2:54" s="213" customFormat="1" ht="12.75" x14ac:dyDescent="0.2">
      <c r="B1077" s="266" t="s">
        <v>1160</v>
      </c>
      <c r="C1077" s="267"/>
      <c r="D1077" s="268"/>
      <c r="E1077" s="269" t="s">
        <v>2672</v>
      </c>
      <c r="F1077" s="267"/>
      <c r="G1077" s="267"/>
      <c r="H1077" s="255" t="s">
        <v>2673</v>
      </c>
      <c r="I1077" s="256">
        <v>37622</v>
      </c>
      <c r="J1077" s="257">
        <v>10</v>
      </c>
      <c r="K1077" s="258">
        <v>0</v>
      </c>
      <c r="L1077" s="259">
        <v>0</v>
      </c>
      <c r="M1077" s="259">
        <v>0</v>
      </c>
      <c r="N1077" s="259">
        <v>0</v>
      </c>
      <c r="O1077" s="259">
        <v>0</v>
      </c>
      <c r="P1077" s="259">
        <v>0</v>
      </c>
      <c r="Q1077" s="259">
        <v>0</v>
      </c>
      <c r="R1077" s="259">
        <v>0</v>
      </c>
      <c r="S1077" s="259">
        <v>0</v>
      </c>
      <c r="T1077" s="260">
        <v>0</v>
      </c>
      <c r="U1077" s="261">
        <v>0</v>
      </c>
      <c r="V1077" s="259">
        <v>0</v>
      </c>
      <c r="W1077" s="259">
        <v>0</v>
      </c>
      <c r="X1077" s="259">
        <v>0</v>
      </c>
      <c r="Y1077" s="259">
        <v>0</v>
      </c>
      <c r="Z1077" s="259">
        <v>0</v>
      </c>
      <c r="AA1077" s="259">
        <v>0</v>
      </c>
      <c r="AB1077" s="259">
        <v>0</v>
      </c>
      <c r="AC1077" s="259">
        <v>0</v>
      </c>
      <c r="AD1077" s="259">
        <v>0</v>
      </c>
      <c r="AE1077" s="262">
        <v>0</v>
      </c>
      <c r="AF1077" s="258">
        <v>0</v>
      </c>
      <c r="AG1077" s="259">
        <v>0</v>
      </c>
      <c r="AH1077" s="259">
        <v>0</v>
      </c>
      <c r="AI1077" s="259">
        <v>0</v>
      </c>
      <c r="AJ1077" s="259">
        <v>0</v>
      </c>
      <c r="AK1077" s="259">
        <v>0</v>
      </c>
      <c r="AL1077" s="259">
        <v>0</v>
      </c>
      <c r="AM1077" s="259">
        <v>0</v>
      </c>
      <c r="AN1077" s="259">
        <v>0</v>
      </c>
      <c r="AO1077" s="262">
        <v>0</v>
      </c>
      <c r="AP1077" s="247"/>
      <c r="AQ1077" s="263">
        <v>0</v>
      </c>
      <c r="AR1077" s="264">
        <v>0</v>
      </c>
      <c r="AS1077" s="264">
        <v>0</v>
      </c>
      <c r="AT1077" s="264">
        <v>0</v>
      </c>
      <c r="AU1077" s="264">
        <v>0</v>
      </c>
      <c r="AV1077" s="264">
        <v>0</v>
      </c>
      <c r="AW1077" s="264">
        <v>0</v>
      </c>
      <c r="AX1077" s="264">
        <v>0</v>
      </c>
      <c r="AY1077" s="264">
        <v>0</v>
      </c>
      <c r="AZ1077" s="264">
        <v>0</v>
      </c>
      <c r="BA1077" s="264">
        <v>0</v>
      </c>
      <c r="BB1077" s="265">
        <v>0</v>
      </c>
    </row>
    <row r="1078" spans="2:54" s="213" customFormat="1" ht="12.75" x14ac:dyDescent="0.2">
      <c r="B1078" s="266" t="s">
        <v>1160</v>
      </c>
      <c r="C1078" s="267"/>
      <c r="D1078" s="268"/>
      <c r="E1078" s="269" t="s">
        <v>2674</v>
      </c>
      <c r="F1078" s="267"/>
      <c r="G1078" s="267"/>
      <c r="H1078" s="255" t="s">
        <v>2675</v>
      </c>
      <c r="I1078" s="256">
        <v>35796</v>
      </c>
      <c r="J1078" s="257">
        <v>10</v>
      </c>
      <c r="K1078" s="258">
        <v>0</v>
      </c>
      <c r="L1078" s="259">
        <v>0</v>
      </c>
      <c r="M1078" s="259">
        <v>0</v>
      </c>
      <c r="N1078" s="259">
        <v>0</v>
      </c>
      <c r="O1078" s="259">
        <v>0</v>
      </c>
      <c r="P1078" s="259">
        <v>0</v>
      </c>
      <c r="Q1078" s="259">
        <v>0</v>
      </c>
      <c r="R1078" s="259">
        <v>0</v>
      </c>
      <c r="S1078" s="259">
        <v>0</v>
      </c>
      <c r="T1078" s="260">
        <v>0</v>
      </c>
      <c r="U1078" s="261">
        <v>0</v>
      </c>
      <c r="V1078" s="259">
        <v>0</v>
      </c>
      <c r="W1078" s="259">
        <v>0</v>
      </c>
      <c r="X1078" s="259">
        <v>0</v>
      </c>
      <c r="Y1078" s="259">
        <v>0</v>
      </c>
      <c r="Z1078" s="259">
        <v>0</v>
      </c>
      <c r="AA1078" s="259">
        <v>0</v>
      </c>
      <c r="AB1078" s="259">
        <v>0</v>
      </c>
      <c r="AC1078" s="259">
        <v>0</v>
      </c>
      <c r="AD1078" s="259">
        <v>0</v>
      </c>
      <c r="AE1078" s="262">
        <v>0</v>
      </c>
      <c r="AF1078" s="258">
        <v>0</v>
      </c>
      <c r="AG1078" s="259">
        <v>0</v>
      </c>
      <c r="AH1078" s="259">
        <v>0</v>
      </c>
      <c r="AI1078" s="259">
        <v>0</v>
      </c>
      <c r="AJ1078" s="259">
        <v>0</v>
      </c>
      <c r="AK1078" s="259">
        <v>0</v>
      </c>
      <c r="AL1078" s="259">
        <v>0</v>
      </c>
      <c r="AM1078" s="259">
        <v>0</v>
      </c>
      <c r="AN1078" s="259">
        <v>0</v>
      </c>
      <c r="AO1078" s="262">
        <v>0</v>
      </c>
      <c r="AP1078" s="247"/>
      <c r="AQ1078" s="263">
        <v>0</v>
      </c>
      <c r="AR1078" s="264">
        <v>0</v>
      </c>
      <c r="AS1078" s="264">
        <v>0</v>
      </c>
      <c r="AT1078" s="264">
        <v>0</v>
      </c>
      <c r="AU1078" s="264">
        <v>0</v>
      </c>
      <c r="AV1078" s="264">
        <v>0</v>
      </c>
      <c r="AW1078" s="264">
        <v>0</v>
      </c>
      <c r="AX1078" s="264">
        <v>0</v>
      </c>
      <c r="AY1078" s="264">
        <v>0</v>
      </c>
      <c r="AZ1078" s="264">
        <v>0</v>
      </c>
      <c r="BA1078" s="264">
        <v>0</v>
      </c>
      <c r="BB1078" s="265">
        <v>0</v>
      </c>
    </row>
    <row r="1079" spans="2:54" s="213" customFormat="1" ht="12.75" x14ac:dyDescent="0.2">
      <c r="B1079" s="266" t="s">
        <v>718</v>
      </c>
      <c r="C1079" s="267"/>
      <c r="D1079" s="268"/>
      <c r="E1079" s="269" t="s">
        <v>2676</v>
      </c>
      <c r="F1079" s="267"/>
      <c r="G1079" s="267"/>
      <c r="H1079" s="255" t="s">
        <v>2677</v>
      </c>
      <c r="I1079" s="256">
        <v>33604</v>
      </c>
      <c r="J1079" s="257">
        <v>10</v>
      </c>
      <c r="K1079" s="258">
        <v>0</v>
      </c>
      <c r="L1079" s="259">
        <v>0</v>
      </c>
      <c r="M1079" s="259">
        <v>0</v>
      </c>
      <c r="N1079" s="259">
        <v>0</v>
      </c>
      <c r="O1079" s="259">
        <v>0</v>
      </c>
      <c r="P1079" s="259">
        <v>0</v>
      </c>
      <c r="Q1079" s="259">
        <v>0</v>
      </c>
      <c r="R1079" s="259">
        <v>0</v>
      </c>
      <c r="S1079" s="259">
        <v>0</v>
      </c>
      <c r="T1079" s="260">
        <v>0</v>
      </c>
      <c r="U1079" s="261">
        <v>0</v>
      </c>
      <c r="V1079" s="259">
        <v>0</v>
      </c>
      <c r="W1079" s="259">
        <v>0</v>
      </c>
      <c r="X1079" s="259">
        <v>0</v>
      </c>
      <c r="Y1079" s="259">
        <v>0</v>
      </c>
      <c r="Z1079" s="259">
        <v>0</v>
      </c>
      <c r="AA1079" s="259">
        <v>0</v>
      </c>
      <c r="AB1079" s="259">
        <v>0</v>
      </c>
      <c r="AC1079" s="259">
        <v>0</v>
      </c>
      <c r="AD1079" s="259">
        <v>0</v>
      </c>
      <c r="AE1079" s="262">
        <v>0</v>
      </c>
      <c r="AF1079" s="258">
        <v>0</v>
      </c>
      <c r="AG1079" s="259">
        <v>0</v>
      </c>
      <c r="AH1079" s="259">
        <v>0</v>
      </c>
      <c r="AI1079" s="259">
        <v>0</v>
      </c>
      <c r="AJ1079" s="259">
        <v>0</v>
      </c>
      <c r="AK1079" s="259">
        <v>0</v>
      </c>
      <c r="AL1079" s="259">
        <v>0</v>
      </c>
      <c r="AM1079" s="259">
        <v>0</v>
      </c>
      <c r="AN1079" s="259">
        <v>0</v>
      </c>
      <c r="AO1079" s="262">
        <v>0</v>
      </c>
      <c r="AP1079" s="247"/>
      <c r="AQ1079" s="263">
        <v>0</v>
      </c>
      <c r="AR1079" s="264">
        <v>0</v>
      </c>
      <c r="AS1079" s="264">
        <v>0</v>
      </c>
      <c r="AT1079" s="264">
        <v>0</v>
      </c>
      <c r="AU1079" s="264">
        <v>0</v>
      </c>
      <c r="AV1079" s="264">
        <v>0</v>
      </c>
      <c r="AW1079" s="264">
        <v>0</v>
      </c>
      <c r="AX1079" s="264">
        <v>0</v>
      </c>
      <c r="AY1079" s="264">
        <v>0</v>
      </c>
      <c r="AZ1079" s="264">
        <v>0</v>
      </c>
      <c r="BA1079" s="264">
        <v>0</v>
      </c>
      <c r="BB1079" s="265">
        <v>0</v>
      </c>
    </row>
    <row r="1080" spans="2:54" s="213" customFormat="1" ht="12.75" x14ac:dyDescent="0.2">
      <c r="B1080" s="266" t="s">
        <v>718</v>
      </c>
      <c r="C1080" s="267"/>
      <c r="D1080" s="268"/>
      <c r="E1080" s="269" t="s">
        <v>2678</v>
      </c>
      <c r="F1080" s="267"/>
      <c r="G1080" s="267"/>
      <c r="H1080" s="255" t="s">
        <v>2679</v>
      </c>
      <c r="I1080" s="256">
        <v>33604</v>
      </c>
      <c r="J1080" s="257">
        <v>10</v>
      </c>
      <c r="K1080" s="258">
        <v>0</v>
      </c>
      <c r="L1080" s="259">
        <v>0</v>
      </c>
      <c r="M1080" s="259">
        <v>0</v>
      </c>
      <c r="N1080" s="259">
        <v>0</v>
      </c>
      <c r="O1080" s="259">
        <v>0</v>
      </c>
      <c r="P1080" s="259">
        <v>0</v>
      </c>
      <c r="Q1080" s="259">
        <v>0</v>
      </c>
      <c r="R1080" s="259">
        <v>0</v>
      </c>
      <c r="S1080" s="259">
        <v>0</v>
      </c>
      <c r="T1080" s="260">
        <v>0</v>
      </c>
      <c r="U1080" s="261">
        <v>0</v>
      </c>
      <c r="V1080" s="259">
        <v>0</v>
      </c>
      <c r="W1080" s="259">
        <v>0</v>
      </c>
      <c r="X1080" s="259">
        <v>0</v>
      </c>
      <c r="Y1080" s="259">
        <v>0</v>
      </c>
      <c r="Z1080" s="259">
        <v>0</v>
      </c>
      <c r="AA1080" s="259">
        <v>0</v>
      </c>
      <c r="AB1080" s="259">
        <v>0</v>
      </c>
      <c r="AC1080" s="259">
        <v>0</v>
      </c>
      <c r="AD1080" s="259">
        <v>0</v>
      </c>
      <c r="AE1080" s="262">
        <v>0</v>
      </c>
      <c r="AF1080" s="258">
        <v>0</v>
      </c>
      <c r="AG1080" s="259">
        <v>0</v>
      </c>
      <c r="AH1080" s="259">
        <v>0</v>
      </c>
      <c r="AI1080" s="259">
        <v>0</v>
      </c>
      <c r="AJ1080" s="259">
        <v>0</v>
      </c>
      <c r="AK1080" s="259">
        <v>0</v>
      </c>
      <c r="AL1080" s="259">
        <v>0</v>
      </c>
      <c r="AM1080" s="259">
        <v>0</v>
      </c>
      <c r="AN1080" s="259">
        <v>0</v>
      </c>
      <c r="AO1080" s="262">
        <v>0</v>
      </c>
      <c r="AP1080" s="247"/>
      <c r="AQ1080" s="263">
        <v>0</v>
      </c>
      <c r="AR1080" s="264">
        <v>0</v>
      </c>
      <c r="AS1080" s="264">
        <v>0</v>
      </c>
      <c r="AT1080" s="264">
        <v>0</v>
      </c>
      <c r="AU1080" s="264">
        <v>0</v>
      </c>
      <c r="AV1080" s="264">
        <v>0</v>
      </c>
      <c r="AW1080" s="264">
        <v>0</v>
      </c>
      <c r="AX1080" s="264">
        <v>0</v>
      </c>
      <c r="AY1080" s="264">
        <v>0</v>
      </c>
      <c r="AZ1080" s="264">
        <v>0</v>
      </c>
      <c r="BA1080" s="264">
        <v>0</v>
      </c>
      <c r="BB1080" s="265">
        <v>0</v>
      </c>
    </row>
    <row r="1081" spans="2:54" s="213" customFormat="1" ht="12.75" x14ac:dyDescent="0.2">
      <c r="B1081" s="266" t="s">
        <v>1865</v>
      </c>
      <c r="C1081" s="267"/>
      <c r="D1081" s="268"/>
      <c r="E1081" s="269" t="s">
        <v>2680</v>
      </c>
      <c r="F1081" s="267"/>
      <c r="G1081" s="267"/>
      <c r="H1081" s="255" t="s">
        <v>2681</v>
      </c>
      <c r="I1081" s="256">
        <v>37257</v>
      </c>
      <c r="J1081" s="257">
        <v>7</v>
      </c>
      <c r="K1081" s="258">
        <v>0</v>
      </c>
      <c r="L1081" s="259">
        <v>0</v>
      </c>
      <c r="M1081" s="259">
        <v>0</v>
      </c>
      <c r="N1081" s="259">
        <v>0</v>
      </c>
      <c r="O1081" s="259">
        <v>0</v>
      </c>
      <c r="P1081" s="259">
        <v>0</v>
      </c>
      <c r="Q1081" s="259">
        <v>0</v>
      </c>
      <c r="R1081" s="259">
        <v>0</v>
      </c>
      <c r="S1081" s="259">
        <v>0</v>
      </c>
      <c r="T1081" s="260">
        <v>0</v>
      </c>
      <c r="U1081" s="261">
        <v>0</v>
      </c>
      <c r="V1081" s="259">
        <v>0</v>
      </c>
      <c r="W1081" s="259">
        <v>0</v>
      </c>
      <c r="X1081" s="259">
        <v>0</v>
      </c>
      <c r="Y1081" s="259">
        <v>0</v>
      </c>
      <c r="Z1081" s="259">
        <v>0</v>
      </c>
      <c r="AA1081" s="259">
        <v>0</v>
      </c>
      <c r="AB1081" s="259">
        <v>0</v>
      </c>
      <c r="AC1081" s="259">
        <v>0</v>
      </c>
      <c r="AD1081" s="259">
        <v>0</v>
      </c>
      <c r="AE1081" s="262">
        <v>0</v>
      </c>
      <c r="AF1081" s="258">
        <v>0</v>
      </c>
      <c r="AG1081" s="259">
        <v>0</v>
      </c>
      <c r="AH1081" s="259">
        <v>0</v>
      </c>
      <c r="AI1081" s="259">
        <v>0</v>
      </c>
      <c r="AJ1081" s="259">
        <v>0</v>
      </c>
      <c r="AK1081" s="259">
        <v>0</v>
      </c>
      <c r="AL1081" s="259">
        <v>0</v>
      </c>
      <c r="AM1081" s="259">
        <v>0</v>
      </c>
      <c r="AN1081" s="259">
        <v>0</v>
      </c>
      <c r="AO1081" s="262">
        <v>0</v>
      </c>
      <c r="AP1081" s="247"/>
      <c r="AQ1081" s="263">
        <v>0</v>
      </c>
      <c r="AR1081" s="264">
        <v>0</v>
      </c>
      <c r="AS1081" s="264">
        <v>0</v>
      </c>
      <c r="AT1081" s="264">
        <v>0</v>
      </c>
      <c r="AU1081" s="264">
        <v>0</v>
      </c>
      <c r="AV1081" s="264">
        <v>0</v>
      </c>
      <c r="AW1081" s="264">
        <v>0</v>
      </c>
      <c r="AX1081" s="264">
        <v>0</v>
      </c>
      <c r="AY1081" s="264">
        <v>0</v>
      </c>
      <c r="AZ1081" s="264">
        <v>0</v>
      </c>
      <c r="BA1081" s="264">
        <v>0</v>
      </c>
      <c r="BB1081" s="265">
        <v>0</v>
      </c>
    </row>
    <row r="1082" spans="2:54" s="213" customFormat="1" ht="12.75" x14ac:dyDescent="0.2">
      <c r="B1082" s="266" t="s">
        <v>1865</v>
      </c>
      <c r="C1082" s="267"/>
      <c r="D1082" s="268"/>
      <c r="E1082" s="269" t="s">
        <v>2680</v>
      </c>
      <c r="F1082" s="267"/>
      <c r="G1082" s="267"/>
      <c r="H1082" s="255" t="s">
        <v>2682</v>
      </c>
      <c r="I1082" s="256">
        <v>36892</v>
      </c>
      <c r="J1082" s="257">
        <v>7</v>
      </c>
      <c r="K1082" s="258">
        <v>0</v>
      </c>
      <c r="L1082" s="259">
        <v>0</v>
      </c>
      <c r="M1082" s="259">
        <v>0</v>
      </c>
      <c r="N1082" s="259">
        <v>0</v>
      </c>
      <c r="O1082" s="259">
        <v>0</v>
      </c>
      <c r="P1082" s="259">
        <v>0</v>
      </c>
      <c r="Q1082" s="259">
        <v>0</v>
      </c>
      <c r="R1082" s="259">
        <v>0</v>
      </c>
      <c r="S1082" s="259">
        <v>0</v>
      </c>
      <c r="T1082" s="260">
        <v>0</v>
      </c>
      <c r="U1082" s="261">
        <v>0</v>
      </c>
      <c r="V1082" s="259">
        <v>0</v>
      </c>
      <c r="W1082" s="259">
        <v>0</v>
      </c>
      <c r="X1082" s="259">
        <v>0</v>
      </c>
      <c r="Y1082" s="259">
        <v>0</v>
      </c>
      <c r="Z1082" s="259">
        <v>0</v>
      </c>
      <c r="AA1082" s="259">
        <v>0</v>
      </c>
      <c r="AB1082" s="259">
        <v>0</v>
      </c>
      <c r="AC1082" s="259">
        <v>0</v>
      </c>
      <c r="AD1082" s="259">
        <v>0</v>
      </c>
      <c r="AE1082" s="262">
        <v>0</v>
      </c>
      <c r="AF1082" s="258">
        <v>0</v>
      </c>
      <c r="AG1082" s="259">
        <v>0</v>
      </c>
      <c r="AH1082" s="259">
        <v>0</v>
      </c>
      <c r="AI1082" s="259">
        <v>0</v>
      </c>
      <c r="AJ1082" s="259">
        <v>0</v>
      </c>
      <c r="AK1082" s="259">
        <v>0</v>
      </c>
      <c r="AL1082" s="259">
        <v>0</v>
      </c>
      <c r="AM1082" s="259">
        <v>0</v>
      </c>
      <c r="AN1082" s="259">
        <v>0</v>
      </c>
      <c r="AO1082" s="262">
        <v>0</v>
      </c>
      <c r="AP1082" s="247"/>
      <c r="AQ1082" s="263">
        <v>0</v>
      </c>
      <c r="AR1082" s="264">
        <v>0</v>
      </c>
      <c r="AS1082" s="264">
        <v>0</v>
      </c>
      <c r="AT1082" s="264">
        <v>0</v>
      </c>
      <c r="AU1082" s="264">
        <v>0</v>
      </c>
      <c r="AV1082" s="264">
        <v>0</v>
      </c>
      <c r="AW1082" s="264">
        <v>0</v>
      </c>
      <c r="AX1082" s="264">
        <v>0</v>
      </c>
      <c r="AY1082" s="264">
        <v>0</v>
      </c>
      <c r="AZ1082" s="264">
        <v>0</v>
      </c>
      <c r="BA1082" s="264">
        <v>0</v>
      </c>
      <c r="BB1082" s="265">
        <v>0</v>
      </c>
    </row>
    <row r="1083" spans="2:54" s="213" customFormat="1" ht="12.75" x14ac:dyDescent="0.2">
      <c r="B1083" s="266" t="s">
        <v>1865</v>
      </c>
      <c r="C1083" s="267"/>
      <c r="D1083" s="268"/>
      <c r="E1083" s="269" t="s">
        <v>2680</v>
      </c>
      <c r="F1083" s="267"/>
      <c r="G1083" s="267"/>
      <c r="H1083" s="255" t="s">
        <v>2683</v>
      </c>
      <c r="I1083" s="256">
        <v>36892</v>
      </c>
      <c r="J1083" s="257">
        <v>7</v>
      </c>
      <c r="K1083" s="258">
        <v>0</v>
      </c>
      <c r="L1083" s="259">
        <v>0</v>
      </c>
      <c r="M1083" s="259">
        <v>0</v>
      </c>
      <c r="N1083" s="259">
        <v>0</v>
      </c>
      <c r="O1083" s="259">
        <v>0</v>
      </c>
      <c r="P1083" s="259">
        <v>0</v>
      </c>
      <c r="Q1083" s="259">
        <v>0</v>
      </c>
      <c r="R1083" s="259">
        <v>0</v>
      </c>
      <c r="S1083" s="259">
        <v>0</v>
      </c>
      <c r="T1083" s="260">
        <v>0</v>
      </c>
      <c r="U1083" s="261">
        <v>0</v>
      </c>
      <c r="V1083" s="259">
        <v>0</v>
      </c>
      <c r="W1083" s="259">
        <v>0</v>
      </c>
      <c r="X1083" s="259">
        <v>0</v>
      </c>
      <c r="Y1083" s="259">
        <v>0</v>
      </c>
      <c r="Z1083" s="259">
        <v>0</v>
      </c>
      <c r="AA1083" s="259">
        <v>0</v>
      </c>
      <c r="AB1083" s="259">
        <v>0</v>
      </c>
      <c r="AC1083" s="259">
        <v>0</v>
      </c>
      <c r="AD1083" s="259">
        <v>0</v>
      </c>
      <c r="AE1083" s="262">
        <v>0</v>
      </c>
      <c r="AF1083" s="258">
        <v>0</v>
      </c>
      <c r="AG1083" s="259">
        <v>0</v>
      </c>
      <c r="AH1083" s="259">
        <v>0</v>
      </c>
      <c r="AI1083" s="259">
        <v>0</v>
      </c>
      <c r="AJ1083" s="259">
        <v>0</v>
      </c>
      <c r="AK1083" s="259">
        <v>0</v>
      </c>
      <c r="AL1083" s="259">
        <v>0</v>
      </c>
      <c r="AM1083" s="259">
        <v>0</v>
      </c>
      <c r="AN1083" s="259">
        <v>0</v>
      </c>
      <c r="AO1083" s="262">
        <v>0</v>
      </c>
      <c r="AP1083" s="247"/>
      <c r="AQ1083" s="263">
        <v>0</v>
      </c>
      <c r="AR1083" s="264">
        <v>0</v>
      </c>
      <c r="AS1083" s="264">
        <v>0</v>
      </c>
      <c r="AT1083" s="264">
        <v>0</v>
      </c>
      <c r="AU1083" s="264">
        <v>0</v>
      </c>
      <c r="AV1083" s="264">
        <v>0</v>
      </c>
      <c r="AW1083" s="264">
        <v>0</v>
      </c>
      <c r="AX1083" s="264">
        <v>0</v>
      </c>
      <c r="AY1083" s="264">
        <v>0</v>
      </c>
      <c r="AZ1083" s="264">
        <v>0</v>
      </c>
      <c r="BA1083" s="264">
        <v>0</v>
      </c>
      <c r="BB1083" s="265">
        <v>0</v>
      </c>
    </row>
    <row r="1084" spans="2:54" s="213" customFormat="1" ht="12.75" x14ac:dyDescent="0.2">
      <c r="B1084" s="266" t="s">
        <v>1865</v>
      </c>
      <c r="C1084" s="267"/>
      <c r="D1084" s="268"/>
      <c r="E1084" s="269" t="s">
        <v>2684</v>
      </c>
      <c r="F1084" s="267"/>
      <c r="G1084" s="267"/>
      <c r="H1084" s="255" t="s">
        <v>2685</v>
      </c>
      <c r="I1084" s="256">
        <v>36892</v>
      </c>
      <c r="J1084" s="257">
        <v>7</v>
      </c>
      <c r="K1084" s="258">
        <v>0</v>
      </c>
      <c r="L1084" s="259">
        <v>0</v>
      </c>
      <c r="M1084" s="259">
        <v>0</v>
      </c>
      <c r="N1084" s="259">
        <v>0</v>
      </c>
      <c r="O1084" s="259">
        <v>0</v>
      </c>
      <c r="P1084" s="259">
        <v>0</v>
      </c>
      <c r="Q1084" s="259">
        <v>0</v>
      </c>
      <c r="R1084" s="259">
        <v>0</v>
      </c>
      <c r="S1084" s="259">
        <v>0</v>
      </c>
      <c r="T1084" s="260">
        <v>0</v>
      </c>
      <c r="U1084" s="261">
        <v>0</v>
      </c>
      <c r="V1084" s="259">
        <v>0</v>
      </c>
      <c r="W1084" s="259">
        <v>0</v>
      </c>
      <c r="X1084" s="259">
        <v>0</v>
      </c>
      <c r="Y1084" s="259">
        <v>0</v>
      </c>
      <c r="Z1084" s="259">
        <v>0</v>
      </c>
      <c r="AA1084" s="259">
        <v>0</v>
      </c>
      <c r="AB1084" s="259">
        <v>0</v>
      </c>
      <c r="AC1084" s="259">
        <v>0</v>
      </c>
      <c r="AD1084" s="259">
        <v>0</v>
      </c>
      <c r="AE1084" s="262">
        <v>0</v>
      </c>
      <c r="AF1084" s="258">
        <v>0</v>
      </c>
      <c r="AG1084" s="259">
        <v>0</v>
      </c>
      <c r="AH1084" s="259">
        <v>0</v>
      </c>
      <c r="AI1084" s="259">
        <v>0</v>
      </c>
      <c r="AJ1084" s="259">
        <v>0</v>
      </c>
      <c r="AK1084" s="259">
        <v>0</v>
      </c>
      <c r="AL1084" s="259">
        <v>0</v>
      </c>
      <c r="AM1084" s="259">
        <v>0</v>
      </c>
      <c r="AN1084" s="259">
        <v>0</v>
      </c>
      <c r="AO1084" s="262">
        <v>0</v>
      </c>
      <c r="AP1084" s="247"/>
      <c r="AQ1084" s="263">
        <v>0</v>
      </c>
      <c r="AR1084" s="264">
        <v>0</v>
      </c>
      <c r="AS1084" s="264">
        <v>0</v>
      </c>
      <c r="AT1084" s="264">
        <v>0</v>
      </c>
      <c r="AU1084" s="264">
        <v>0</v>
      </c>
      <c r="AV1084" s="264">
        <v>0</v>
      </c>
      <c r="AW1084" s="264">
        <v>0</v>
      </c>
      <c r="AX1084" s="264">
        <v>0</v>
      </c>
      <c r="AY1084" s="264">
        <v>0</v>
      </c>
      <c r="AZ1084" s="264">
        <v>0</v>
      </c>
      <c r="BA1084" s="264">
        <v>0</v>
      </c>
      <c r="BB1084" s="265">
        <v>0</v>
      </c>
    </row>
    <row r="1085" spans="2:54" s="213" customFormat="1" ht="12.75" x14ac:dyDescent="0.2">
      <c r="B1085" s="266" t="s">
        <v>1865</v>
      </c>
      <c r="C1085" s="267"/>
      <c r="D1085" s="268"/>
      <c r="E1085" s="269" t="s">
        <v>2686</v>
      </c>
      <c r="F1085" s="267"/>
      <c r="G1085" s="267"/>
      <c r="H1085" s="255" t="s">
        <v>2687</v>
      </c>
      <c r="I1085" s="256">
        <v>36892</v>
      </c>
      <c r="J1085" s="257">
        <v>7</v>
      </c>
      <c r="K1085" s="258">
        <v>0</v>
      </c>
      <c r="L1085" s="259">
        <v>0</v>
      </c>
      <c r="M1085" s="259">
        <v>0</v>
      </c>
      <c r="N1085" s="259">
        <v>0</v>
      </c>
      <c r="O1085" s="259">
        <v>0</v>
      </c>
      <c r="P1085" s="259">
        <v>0</v>
      </c>
      <c r="Q1085" s="259">
        <v>0</v>
      </c>
      <c r="R1085" s="259">
        <v>0</v>
      </c>
      <c r="S1085" s="259">
        <v>0</v>
      </c>
      <c r="T1085" s="260">
        <v>0</v>
      </c>
      <c r="U1085" s="261">
        <v>0</v>
      </c>
      <c r="V1085" s="259">
        <v>0</v>
      </c>
      <c r="W1085" s="259">
        <v>0</v>
      </c>
      <c r="X1085" s="259">
        <v>0</v>
      </c>
      <c r="Y1085" s="259">
        <v>0</v>
      </c>
      <c r="Z1085" s="259">
        <v>0</v>
      </c>
      <c r="AA1085" s="259">
        <v>0</v>
      </c>
      <c r="AB1085" s="259">
        <v>0</v>
      </c>
      <c r="AC1085" s="259">
        <v>0</v>
      </c>
      <c r="AD1085" s="259">
        <v>0</v>
      </c>
      <c r="AE1085" s="262">
        <v>0</v>
      </c>
      <c r="AF1085" s="258">
        <v>0</v>
      </c>
      <c r="AG1085" s="259">
        <v>0</v>
      </c>
      <c r="AH1085" s="259">
        <v>0</v>
      </c>
      <c r="AI1085" s="259">
        <v>0</v>
      </c>
      <c r="AJ1085" s="259">
        <v>0</v>
      </c>
      <c r="AK1085" s="259">
        <v>0</v>
      </c>
      <c r="AL1085" s="259">
        <v>0</v>
      </c>
      <c r="AM1085" s="259">
        <v>0</v>
      </c>
      <c r="AN1085" s="259">
        <v>0</v>
      </c>
      <c r="AO1085" s="262">
        <v>0</v>
      </c>
      <c r="AP1085" s="247"/>
      <c r="AQ1085" s="263">
        <v>0</v>
      </c>
      <c r="AR1085" s="264">
        <v>0</v>
      </c>
      <c r="AS1085" s="264">
        <v>0</v>
      </c>
      <c r="AT1085" s="264">
        <v>0</v>
      </c>
      <c r="AU1085" s="264">
        <v>0</v>
      </c>
      <c r="AV1085" s="264">
        <v>0</v>
      </c>
      <c r="AW1085" s="264">
        <v>0</v>
      </c>
      <c r="AX1085" s="264">
        <v>0</v>
      </c>
      <c r="AY1085" s="264">
        <v>0</v>
      </c>
      <c r="AZ1085" s="264">
        <v>0</v>
      </c>
      <c r="BA1085" s="264">
        <v>0</v>
      </c>
      <c r="BB1085" s="265">
        <v>0</v>
      </c>
    </row>
    <row r="1086" spans="2:54" s="213" customFormat="1" ht="12.75" x14ac:dyDescent="0.2">
      <c r="B1086" s="266" t="s">
        <v>1865</v>
      </c>
      <c r="C1086" s="267"/>
      <c r="D1086" s="268"/>
      <c r="E1086" s="269" t="s">
        <v>2688</v>
      </c>
      <c r="F1086" s="267"/>
      <c r="G1086" s="267"/>
      <c r="H1086" s="255" t="s">
        <v>2689</v>
      </c>
      <c r="I1086" s="256">
        <v>37987</v>
      </c>
      <c r="J1086" s="257">
        <v>7</v>
      </c>
      <c r="K1086" s="258">
        <v>0</v>
      </c>
      <c r="L1086" s="259">
        <v>0</v>
      </c>
      <c r="M1086" s="259">
        <v>0</v>
      </c>
      <c r="N1086" s="259">
        <v>0</v>
      </c>
      <c r="O1086" s="259">
        <v>0</v>
      </c>
      <c r="P1086" s="259">
        <v>0</v>
      </c>
      <c r="Q1086" s="259">
        <v>0</v>
      </c>
      <c r="R1086" s="259">
        <v>0</v>
      </c>
      <c r="S1086" s="259">
        <v>0</v>
      </c>
      <c r="T1086" s="260">
        <v>0</v>
      </c>
      <c r="U1086" s="261">
        <v>0</v>
      </c>
      <c r="V1086" s="259">
        <v>0</v>
      </c>
      <c r="W1086" s="259">
        <v>0</v>
      </c>
      <c r="X1086" s="259">
        <v>0</v>
      </c>
      <c r="Y1086" s="259">
        <v>0</v>
      </c>
      <c r="Z1086" s="259">
        <v>0</v>
      </c>
      <c r="AA1086" s="259">
        <v>0</v>
      </c>
      <c r="AB1086" s="259">
        <v>0</v>
      </c>
      <c r="AC1086" s="259">
        <v>0</v>
      </c>
      <c r="AD1086" s="259">
        <v>0</v>
      </c>
      <c r="AE1086" s="262">
        <v>0</v>
      </c>
      <c r="AF1086" s="258">
        <v>0</v>
      </c>
      <c r="AG1086" s="259">
        <v>0</v>
      </c>
      <c r="AH1086" s="259">
        <v>0</v>
      </c>
      <c r="AI1086" s="259">
        <v>0</v>
      </c>
      <c r="AJ1086" s="259">
        <v>0</v>
      </c>
      <c r="AK1086" s="259">
        <v>0</v>
      </c>
      <c r="AL1086" s="259">
        <v>0</v>
      </c>
      <c r="AM1086" s="259">
        <v>0</v>
      </c>
      <c r="AN1086" s="259">
        <v>0</v>
      </c>
      <c r="AO1086" s="262">
        <v>0</v>
      </c>
      <c r="AP1086" s="247"/>
      <c r="AQ1086" s="263">
        <v>0</v>
      </c>
      <c r="AR1086" s="264">
        <v>0</v>
      </c>
      <c r="AS1086" s="264">
        <v>0</v>
      </c>
      <c r="AT1086" s="264">
        <v>0</v>
      </c>
      <c r="AU1086" s="264">
        <v>0</v>
      </c>
      <c r="AV1086" s="264">
        <v>0</v>
      </c>
      <c r="AW1086" s="264">
        <v>0</v>
      </c>
      <c r="AX1086" s="264">
        <v>0</v>
      </c>
      <c r="AY1086" s="264">
        <v>0</v>
      </c>
      <c r="AZ1086" s="264">
        <v>0</v>
      </c>
      <c r="BA1086" s="264">
        <v>0</v>
      </c>
      <c r="BB1086" s="265">
        <v>0</v>
      </c>
    </row>
    <row r="1087" spans="2:54" s="213" customFormat="1" ht="12.75" x14ac:dyDescent="0.2">
      <c r="B1087" s="266" t="s">
        <v>718</v>
      </c>
      <c r="C1087" s="267"/>
      <c r="D1087" s="268"/>
      <c r="E1087" s="269" t="s">
        <v>2690</v>
      </c>
      <c r="F1087" s="267"/>
      <c r="G1087" s="267"/>
      <c r="H1087" s="255" t="s">
        <v>2691</v>
      </c>
      <c r="I1087" s="256">
        <v>33604</v>
      </c>
      <c r="J1087" s="257">
        <v>10</v>
      </c>
      <c r="K1087" s="258">
        <v>0</v>
      </c>
      <c r="L1087" s="259">
        <v>0</v>
      </c>
      <c r="M1087" s="259">
        <v>0</v>
      </c>
      <c r="N1087" s="259">
        <v>0</v>
      </c>
      <c r="O1087" s="259">
        <v>0</v>
      </c>
      <c r="P1087" s="259">
        <v>0</v>
      </c>
      <c r="Q1087" s="259">
        <v>0</v>
      </c>
      <c r="R1087" s="259">
        <v>0</v>
      </c>
      <c r="S1087" s="259">
        <v>0</v>
      </c>
      <c r="T1087" s="260">
        <v>0</v>
      </c>
      <c r="U1087" s="261">
        <v>0</v>
      </c>
      <c r="V1087" s="259">
        <v>0</v>
      </c>
      <c r="W1087" s="259">
        <v>0</v>
      </c>
      <c r="X1087" s="259">
        <v>0</v>
      </c>
      <c r="Y1087" s="259">
        <v>0</v>
      </c>
      <c r="Z1087" s="259">
        <v>0</v>
      </c>
      <c r="AA1087" s="259">
        <v>0</v>
      </c>
      <c r="AB1087" s="259">
        <v>0</v>
      </c>
      <c r="AC1087" s="259">
        <v>0</v>
      </c>
      <c r="AD1087" s="259">
        <v>0</v>
      </c>
      <c r="AE1087" s="262">
        <v>0</v>
      </c>
      <c r="AF1087" s="258">
        <v>0</v>
      </c>
      <c r="AG1087" s="259">
        <v>0</v>
      </c>
      <c r="AH1087" s="259">
        <v>0</v>
      </c>
      <c r="AI1087" s="259">
        <v>0</v>
      </c>
      <c r="AJ1087" s="259">
        <v>0</v>
      </c>
      <c r="AK1087" s="259">
        <v>0</v>
      </c>
      <c r="AL1087" s="259">
        <v>0</v>
      </c>
      <c r="AM1087" s="259">
        <v>0</v>
      </c>
      <c r="AN1087" s="259">
        <v>0</v>
      </c>
      <c r="AO1087" s="262">
        <v>0</v>
      </c>
      <c r="AP1087" s="247"/>
      <c r="AQ1087" s="263">
        <v>0</v>
      </c>
      <c r="AR1087" s="264">
        <v>0</v>
      </c>
      <c r="AS1087" s="264">
        <v>0</v>
      </c>
      <c r="AT1087" s="264">
        <v>0</v>
      </c>
      <c r="AU1087" s="264">
        <v>0</v>
      </c>
      <c r="AV1087" s="264">
        <v>0</v>
      </c>
      <c r="AW1087" s="264">
        <v>0</v>
      </c>
      <c r="AX1087" s="264">
        <v>0</v>
      </c>
      <c r="AY1087" s="264">
        <v>0</v>
      </c>
      <c r="AZ1087" s="264">
        <v>0</v>
      </c>
      <c r="BA1087" s="264">
        <v>0</v>
      </c>
      <c r="BB1087" s="265">
        <v>0</v>
      </c>
    </row>
    <row r="1088" spans="2:54" s="213" customFormat="1" ht="12.75" x14ac:dyDescent="0.2">
      <c r="B1088" s="266" t="s">
        <v>718</v>
      </c>
      <c r="C1088" s="267"/>
      <c r="D1088" s="268"/>
      <c r="E1088" s="269" t="s">
        <v>2692</v>
      </c>
      <c r="F1088" s="267"/>
      <c r="G1088" s="267"/>
      <c r="H1088" s="255" t="s">
        <v>2693</v>
      </c>
      <c r="I1088" s="256">
        <v>34335</v>
      </c>
      <c r="J1088" s="257">
        <v>10</v>
      </c>
      <c r="K1088" s="258">
        <v>0</v>
      </c>
      <c r="L1088" s="259">
        <v>0</v>
      </c>
      <c r="M1088" s="259">
        <v>0</v>
      </c>
      <c r="N1088" s="259">
        <v>0</v>
      </c>
      <c r="O1088" s="259">
        <v>0</v>
      </c>
      <c r="P1088" s="259">
        <v>0</v>
      </c>
      <c r="Q1088" s="259">
        <v>0</v>
      </c>
      <c r="R1088" s="259">
        <v>0</v>
      </c>
      <c r="S1088" s="259">
        <v>0</v>
      </c>
      <c r="T1088" s="260">
        <v>0</v>
      </c>
      <c r="U1088" s="261">
        <v>0</v>
      </c>
      <c r="V1088" s="259">
        <v>0</v>
      </c>
      <c r="W1088" s="259">
        <v>0</v>
      </c>
      <c r="X1088" s="259">
        <v>0</v>
      </c>
      <c r="Y1088" s="259">
        <v>0</v>
      </c>
      <c r="Z1088" s="259">
        <v>0</v>
      </c>
      <c r="AA1088" s="259">
        <v>0</v>
      </c>
      <c r="AB1088" s="259">
        <v>0</v>
      </c>
      <c r="AC1088" s="259">
        <v>0</v>
      </c>
      <c r="AD1088" s="259">
        <v>0</v>
      </c>
      <c r="AE1088" s="262">
        <v>0</v>
      </c>
      <c r="AF1088" s="258">
        <v>0</v>
      </c>
      <c r="AG1088" s="259">
        <v>0</v>
      </c>
      <c r="AH1088" s="259">
        <v>0</v>
      </c>
      <c r="AI1088" s="259">
        <v>0</v>
      </c>
      <c r="AJ1088" s="259">
        <v>0</v>
      </c>
      <c r="AK1088" s="259">
        <v>0</v>
      </c>
      <c r="AL1088" s="259">
        <v>0</v>
      </c>
      <c r="AM1088" s="259">
        <v>0</v>
      </c>
      <c r="AN1088" s="259">
        <v>0</v>
      </c>
      <c r="AO1088" s="262">
        <v>0</v>
      </c>
      <c r="AP1088" s="247"/>
      <c r="AQ1088" s="263">
        <v>0</v>
      </c>
      <c r="AR1088" s="264">
        <v>0</v>
      </c>
      <c r="AS1088" s="264">
        <v>0</v>
      </c>
      <c r="AT1088" s="264">
        <v>0</v>
      </c>
      <c r="AU1088" s="264">
        <v>0</v>
      </c>
      <c r="AV1088" s="264">
        <v>0</v>
      </c>
      <c r="AW1088" s="264">
        <v>0</v>
      </c>
      <c r="AX1088" s="264">
        <v>0</v>
      </c>
      <c r="AY1088" s="264">
        <v>0</v>
      </c>
      <c r="AZ1088" s="264">
        <v>0</v>
      </c>
      <c r="BA1088" s="264">
        <v>0</v>
      </c>
      <c r="BB1088" s="265">
        <v>0</v>
      </c>
    </row>
    <row r="1089" spans="2:54" s="213" customFormat="1" ht="12.75" x14ac:dyDescent="0.2">
      <c r="B1089" s="266" t="s">
        <v>1878</v>
      </c>
      <c r="C1089" s="267"/>
      <c r="D1089" s="268"/>
      <c r="E1089" s="269" t="s">
        <v>2694</v>
      </c>
      <c r="F1089" s="267"/>
      <c r="G1089" s="267"/>
      <c r="H1089" s="255" t="s">
        <v>2695</v>
      </c>
      <c r="I1089" s="256">
        <v>35431</v>
      </c>
      <c r="J1089" s="257">
        <v>7</v>
      </c>
      <c r="K1089" s="258">
        <v>0</v>
      </c>
      <c r="L1089" s="259">
        <v>0</v>
      </c>
      <c r="M1089" s="259">
        <v>0</v>
      </c>
      <c r="N1089" s="259">
        <v>0</v>
      </c>
      <c r="O1089" s="259">
        <v>0</v>
      </c>
      <c r="P1089" s="259">
        <v>0</v>
      </c>
      <c r="Q1089" s="259">
        <v>0</v>
      </c>
      <c r="R1089" s="259">
        <v>0</v>
      </c>
      <c r="S1089" s="259">
        <v>0</v>
      </c>
      <c r="T1089" s="260">
        <v>0</v>
      </c>
      <c r="U1089" s="261">
        <v>0</v>
      </c>
      <c r="V1089" s="259">
        <v>0</v>
      </c>
      <c r="W1089" s="259">
        <v>0</v>
      </c>
      <c r="X1089" s="259">
        <v>0</v>
      </c>
      <c r="Y1089" s="259">
        <v>0</v>
      </c>
      <c r="Z1089" s="259">
        <v>0</v>
      </c>
      <c r="AA1089" s="259">
        <v>0</v>
      </c>
      <c r="AB1089" s="259">
        <v>0</v>
      </c>
      <c r="AC1089" s="259">
        <v>0</v>
      </c>
      <c r="AD1089" s="259">
        <v>0</v>
      </c>
      <c r="AE1089" s="262">
        <v>0</v>
      </c>
      <c r="AF1089" s="258">
        <v>0</v>
      </c>
      <c r="AG1089" s="259">
        <v>0</v>
      </c>
      <c r="AH1089" s="259">
        <v>0</v>
      </c>
      <c r="AI1089" s="259">
        <v>0</v>
      </c>
      <c r="AJ1089" s="259">
        <v>0</v>
      </c>
      <c r="AK1089" s="259">
        <v>0</v>
      </c>
      <c r="AL1089" s="259">
        <v>0</v>
      </c>
      <c r="AM1089" s="259">
        <v>0</v>
      </c>
      <c r="AN1089" s="259">
        <v>0</v>
      </c>
      <c r="AO1089" s="262">
        <v>0</v>
      </c>
      <c r="AP1089" s="247"/>
      <c r="AQ1089" s="263">
        <v>0</v>
      </c>
      <c r="AR1089" s="264">
        <v>0</v>
      </c>
      <c r="AS1089" s="264">
        <v>0</v>
      </c>
      <c r="AT1089" s="264">
        <v>0</v>
      </c>
      <c r="AU1089" s="264">
        <v>0</v>
      </c>
      <c r="AV1089" s="264">
        <v>0</v>
      </c>
      <c r="AW1089" s="264">
        <v>0</v>
      </c>
      <c r="AX1089" s="264">
        <v>0</v>
      </c>
      <c r="AY1089" s="264">
        <v>0</v>
      </c>
      <c r="AZ1089" s="264">
        <v>0</v>
      </c>
      <c r="BA1089" s="264">
        <v>0</v>
      </c>
      <c r="BB1089" s="265">
        <v>0</v>
      </c>
    </row>
    <row r="1090" spans="2:54" s="213" customFormat="1" ht="12.75" x14ac:dyDescent="0.2">
      <c r="B1090" s="266" t="s">
        <v>1160</v>
      </c>
      <c r="C1090" s="267"/>
      <c r="D1090" s="268"/>
      <c r="E1090" s="269" t="s">
        <v>2696</v>
      </c>
      <c r="F1090" s="267"/>
      <c r="G1090" s="267"/>
      <c r="H1090" s="255" t="s">
        <v>2697</v>
      </c>
      <c r="I1090" s="256">
        <v>35796</v>
      </c>
      <c r="J1090" s="257">
        <v>10</v>
      </c>
      <c r="K1090" s="258">
        <v>0</v>
      </c>
      <c r="L1090" s="259">
        <v>0</v>
      </c>
      <c r="M1090" s="259">
        <v>0</v>
      </c>
      <c r="N1090" s="259">
        <v>0</v>
      </c>
      <c r="O1090" s="259">
        <v>0</v>
      </c>
      <c r="P1090" s="259">
        <v>0</v>
      </c>
      <c r="Q1090" s="259">
        <v>0</v>
      </c>
      <c r="R1090" s="259">
        <v>0</v>
      </c>
      <c r="S1090" s="259">
        <v>0</v>
      </c>
      <c r="T1090" s="260">
        <v>0</v>
      </c>
      <c r="U1090" s="261">
        <v>0</v>
      </c>
      <c r="V1090" s="259">
        <v>0</v>
      </c>
      <c r="W1090" s="259">
        <v>0</v>
      </c>
      <c r="X1090" s="259">
        <v>0</v>
      </c>
      <c r="Y1090" s="259">
        <v>0</v>
      </c>
      <c r="Z1090" s="259">
        <v>0</v>
      </c>
      <c r="AA1090" s="259">
        <v>0</v>
      </c>
      <c r="AB1090" s="259">
        <v>0</v>
      </c>
      <c r="AC1090" s="259">
        <v>0</v>
      </c>
      <c r="AD1090" s="259">
        <v>0</v>
      </c>
      <c r="AE1090" s="262">
        <v>0</v>
      </c>
      <c r="AF1090" s="258">
        <v>0</v>
      </c>
      <c r="AG1090" s="259">
        <v>0</v>
      </c>
      <c r="AH1090" s="259">
        <v>0</v>
      </c>
      <c r="AI1090" s="259">
        <v>0</v>
      </c>
      <c r="AJ1090" s="259">
        <v>0</v>
      </c>
      <c r="AK1090" s="259">
        <v>0</v>
      </c>
      <c r="AL1090" s="259">
        <v>0</v>
      </c>
      <c r="AM1090" s="259">
        <v>0</v>
      </c>
      <c r="AN1090" s="259">
        <v>0</v>
      </c>
      <c r="AO1090" s="262">
        <v>0</v>
      </c>
      <c r="AP1090" s="247"/>
      <c r="AQ1090" s="263">
        <v>0</v>
      </c>
      <c r="AR1090" s="264">
        <v>0</v>
      </c>
      <c r="AS1090" s="264">
        <v>0</v>
      </c>
      <c r="AT1090" s="264">
        <v>0</v>
      </c>
      <c r="AU1090" s="264">
        <v>0</v>
      </c>
      <c r="AV1090" s="264">
        <v>0</v>
      </c>
      <c r="AW1090" s="264">
        <v>0</v>
      </c>
      <c r="AX1090" s="264">
        <v>0</v>
      </c>
      <c r="AY1090" s="264">
        <v>0</v>
      </c>
      <c r="AZ1090" s="264">
        <v>0</v>
      </c>
      <c r="BA1090" s="264">
        <v>0</v>
      </c>
      <c r="BB1090" s="265">
        <v>0</v>
      </c>
    </row>
    <row r="1091" spans="2:54" s="213" customFormat="1" ht="12.75" x14ac:dyDescent="0.2">
      <c r="B1091" s="266" t="s">
        <v>863</v>
      </c>
      <c r="C1091" s="267"/>
      <c r="D1091" s="268"/>
      <c r="E1091" s="269" t="s">
        <v>2698</v>
      </c>
      <c r="F1091" s="267"/>
      <c r="G1091" s="267"/>
      <c r="H1091" s="255" t="s">
        <v>2699</v>
      </c>
      <c r="I1091" s="256">
        <v>36526</v>
      </c>
      <c r="J1091" s="257">
        <v>7</v>
      </c>
      <c r="K1091" s="258">
        <v>0</v>
      </c>
      <c r="L1091" s="259">
        <v>0</v>
      </c>
      <c r="M1091" s="259">
        <v>0</v>
      </c>
      <c r="N1091" s="259">
        <v>0</v>
      </c>
      <c r="O1091" s="259">
        <v>0</v>
      </c>
      <c r="P1091" s="259">
        <v>0</v>
      </c>
      <c r="Q1091" s="259">
        <v>0</v>
      </c>
      <c r="R1091" s="259">
        <v>0</v>
      </c>
      <c r="S1091" s="259">
        <v>0</v>
      </c>
      <c r="T1091" s="260">
        <v>0</v>
      </c>
      <c r="U1091" s="261">
        <v>0</v>
      </c>
      <c r="V1091" s="259">
        <v>0</v>
      </c>
      <c r="W1091" s="259">
        <v>0</v>
      </c>
      <c r="X1091" s="259">
        <v>0</v>
      </c>
      <c r="Y1091" s="259">
        <v>0</v>
      </c>
      <c r="Z1091" s="259">
        <v>0</v>
      </c>
      <c r="AA1091" s="259">
        <v>0</v>
      </c>
      <c r="AB1091" s="259">
        <v>0</v>
      </c>
      <c r="AC1091" s="259">
        <v>0</v>
      </c>
      <c r="AD1091" s="259">
        <v>0</v>
      </c>
      <c r="AE1091" s="262">
        <v>0</v>
      </c>
      <c r="AF1091" s="258">
        <v>0</v>
      </c>
      <c r="AG1091" s="259">
        <v>0</v>
      </c>
      <c r="AH1091" s="259">
        <v>0</v>
      </c>
      <c r="AI1091" s="259">
        <v>0</v>
      </c>
      <c r="AJ1091" s="259">
        <v>0</v>
      </c>
      <c r="AK1091" s="259">
        <v>0</v>
      </c>
      <c r="AL1091" s="259">
        <v>0</v>
      </c>
      <c r="AM1091" s="259">
        <v>0</v>
      </c>
      <c r="AN1091" s="259">
        <v>0</v>
      </c>
      <c r="AO1091" s="262">
        <v>0</v>
      </c>
      <c r="AP1091" s="247"/>
      <c r="AQ1091" s="263">
        <v>0</v>
      </c>
      <c r="AR1091" s="264">
        <v>0</v>
      </c>
      <c r="AS1091" s="264">
        <v>0</v>
      </c>
      <c r="AT1091" s="264">
        <v>0</v>
      </c>
      <c r="AU1091" s="264">
        <v>0</v>
      </c>
      <c r="AV1091" s="264">
        <v>0</v>
      </c>
      <c r="AW1091" s="264">
        <v>0</v>
      </c>
      <c r="AX1091" s="264">
        <v>0</v>
      </c>
      <c r="AY1091" s="264">
        <v>0</v>
      </c>
      <c r="AZ1091" s="264">
        <v>0</v>
      </c>
      <c r="BA1091" s="264">
        <v>0</v>
      </c>
      <c r="BB1091" s="265">
        <v>0</v>
      </c>
    </row>
    <row r="1092" spans="2:54" s="213" customFormat="1" ht="12.75" x14ac:dyDescent="0.2">
      <c r="B1092" s="266" t="s">
        <v>863</v>
      </c>
      <c r="C1092" s="267"/>
      <c r="D1092" s="268"/>
      <c r="E1092" s="269" t="s">
        <v>2700</v>
      </c>
      <c r="F1092" s="267"/>
      <c r="G1092" s="267"/>
      <c r="H1092" s="255" t="s">
        <v>2701</v>
      </c>
      <c r="I1092" s="256">
        <v>37257</v>
      </c>
      <c r="J1092" s="257">
        <v>7</v>
      </c>
      <c r="K1092" s="258">
        <v>0</v>
      </c>
      <c r="L1092" s="259">
        <v>0</v>
      </c>
      <c r="M1092" s="259">
        <v>0</v>
      </c>
      <c r="N1092" s="259">
        <v>0</v>
      </c>
      <c r="O1092" s="259">
        <v>0</v>
      </c>
      <c r="P1092" s="259">
        <v>0</v>
      </c>
      <c r="Q1092" s="259">
        <v>0</v>
      </c>
      <c r="R1092" s="259">
        <v>0</v>
      </c>
      <c r="S1092" s="259">
        <v>0</v>
      </c>
      <c r="T1092" s="260">
        <v>0</v>
      </c>
      <c r="U1092" s="261">
        <v>0</v>
      </c>
      <c r="V1092" s="259">
        <v>0</v>
      </c>
      <c r="W1092" s="259">
        <v>0</v>
      </c>
      <c r="X1092" s="259">
        <v>0</v>
      </c>
      <c r="Y1092" s="259">
        <v>0</v>
      </c>
      <c r="Z1092" s="259">
        <v>0</v>
      </c>
      <c r="AA1092" s="259">
        <v>0</v>
      </c>
      <c r="AB1092" s="259">
        <v>0</v>
      </c>
      <c r="AC1092" s="259">
        <v>0</v>
      </c>
      <c r="AD1092" s="259">
        <v>0</v>
      </c>
      <c r="AE1092" s="262">
        <v>0</v>
      </c>
      <c r="AF1092" s="258">
        <v>0</v>
      </c>
      <c r="AG1092" s="259">
        <v>0</v>
      </c>
      <c r="AH1092" s="259">
        <v>0</v>
      </c>
      <c r="AI1092" s="259">
        <v>0</v>
      </c>
      <c r="AJ1092" s="259">
        <v>0</v>
      </c>
      <c r="AK1092" s="259">
        <v>0</v>
      </c>
      <c r="AL1092" s="259">
        <v>0</v>
      </c>
      <c r="AM1092" s="259">
        <v>0</v>
      </c>
      <c r="AN1092" s="259">
        <v>0</v>
      </c>
      <c r="AO1092" s="262">
        <v>0</v>
      </c>
      <c r="AP1092" s="247"/>
      <c r="AQ1092" s="263">
        <v>0</v>
      </c>
      <c r="AR1092" s="264">
        <v>0</v>
      </c>
      <c r="AS1092" s="264">
        <v>0</v>
      </c>
      <c r="AT1092" s="264">
        <v>0</v>
      </c>
      <c r="AU1092" s="264">
        <v>0</v>
      </c>
      <c r="AV1092" s="264">
        <v>0</v>
      </c>
      <c r="AW1092" s="264">
        <v>0</v>
      </c>
      <c r="AX1092" s="264">
        <v>0</v>
      </c>
      <c r="AY1092" s="264">
        <v>0</v>
      </c>
      <c r="AZ1092" s="264">
        <v>0</v>
      </c>
      <c r="BA1092" s="264">
        <v>0</v>
      </c>
      <c r="BB1092" s="265">
        <v>0</v>
      </c>
    </row>
    <row r="1093" spans="2:54" s="213" customFormat="1" ht="12.75" x14ac:dyDescent="0.2">
      <c r="B1093" s="266" t="s">
        <v>1160</v>
      </c>
      <c r="C1093" s="267"/>
      <c r="D1093" s="268"/>
      <c r="E1093" s="269" t="s">
        <v>2696</v>
      </c>
      <c r="F1093" s="267"/>
      <c r="G1093" s="267"/>
      <c r="H1093" s="255" t="s">
        <v>2702</v>
      </c>
      <c r="I1093" s="256">
        <v>35796</v>
      </c>
      <c r="J1093" s="257">
        <v>10</v>
      </c>
      <c r="K1093" s="258">
        <v>0</v>
      </c>
      <c r="L1093" s="259">
        <v>0</v>
      </c>
      <c r="M1093" s="259">
        <v>0</v>
      </c>
      <c r="N1093" s="259">
        <v>0</v>
      </c>
      <c r="O1093" s="259">
        <v>0</v>
      </c>
      <c r="P1093" s="259">
        <v>0</v>
      </c>
      <c r="Q1093" s="259">
        <v>0</v>
      </c>
      <c r="R1093" s="259">
        <v>0</v>
      </c>
      <c r="S1093" s="259">
        <v>0</v>
      </c>
      <c r="T1093" s="260">
        <v>0</v>
      </c>
      <c r="U1093" s="261">
        <v>0</v>
      </c>
      <c r="V1093" s="259">
        <v>0</v>
      </c>
      <c r="W1093" s="259">
        <v>0</v>
      </c>
      <c r="X1093" s="259">
        <v>0</v>
      </c>
      <c r="Y1093" s="259">
        <v>0</v>
      </c>
      <c r="Z1093" s="259">
        <v>0</v>
      </c>
      <c r="AA1093" s="259">
        <v>0</v>
      </c>
      <c r="AB1093" s="259">
        <v>0</v>
      </c>
      <c r="AC1093" s="259">
        <v>0</v>
      </c>
      <c r="AD1093" s="259">
        <v>0</v>
      </c>
      <c r="AE1093" s="262">
        <v>0</v>
      </c>
      <c r="AF1093" s="258">
        <v>0</v>
      </c>
      <c r="AG1093" s="259">
        <v>0</v>
      </c>
      <c r="AH1093" s="259">
        <v>0</v>
      </c>
      <c r="AI1093" s="259">
        <v>0</v>
      </c>
      <c r="AJ1093" s="259">
        <v>0</v>
      </c>
      <c r="AK1093" s="259">
        <v>0</v>
      </c>
      <c r="AL1093" s="259">
        <v>0</v>
      </c>
      <c r="AM1093" s="259">
        <v>0</v>
      </c>
      <c r="AN1093" s="259">
        <v>0</v>
      </c>
      <c r="AO1093" s="262">
        <v>0</v>
      </c>
      <c r="AP1093" s="247"/>
      <c r="AQ1093" s="263">
        <v>0</v>
      </c>
      <c r="AR1093" s="264">
        <v>0</v>
      </c>
      <c r="AS1093" s="264">
        <v>0</v>
      </c>
      <c r="AT1093" s="264">
        <v>0</v>
      </c>
      <c r="AU1093" s="264">
        <v>0</v>
      </c>
      <c r="AV1093" s="264">
        <v>0</v>
      </c>
      <c r="AW1093" s="264">
        <v>0</v>
      </c>
      <c r="AX1093" s="264">
        <v>0</v>
      </c>
      <c r="AY1093" s="264">
        <v>0</v>
      </c>
      <c r="AZ1093" s="264">
        <v>0</v>
      </c>
      <c r="BA1093" s="264">
        <v>0</v>
      </c>
      <c r="BB1093" s="265">
        <v>0</v>
      </c>
    </row>
    <row r="1094" spans="2:54" s="213" customFormat="1" ht="12.75" x14ac:dyDescent="0.2">
      <c r="B1094" s="266" t="s">
        <v>718</v>
      </c>
      <c r="C1094" s="267"/>
      <c r="D1094" s="268"/>
      <c r="E1094" s="269" t="s">
        <v>2703</v>
      </c>
      <c r="F1094" s="267"/>
      <c r="G1094" s="267"/>
      <c r="H1094" s="255" t="s">
        <v>2704</v>
      </c>
      <c r="I1094" s="256">
        <v>37622</v>
      </c>
      <c r="J1094" s="257">
        <v>10</v>
      </c>
      <c r="K1094" s="258">
        <v>0</v>
      </c>
      <c r="L1094" s="259">
        <v>0</v>
      </c>
      <c r="M1094" s="259">
        <v>0</v>
      </c>
      <c r="N1094" s="259">
        <v>0</v>
      </c>
      <c r="O1094" s="259">
        <v>0</v>
      </c>
      <c r="P1094" s="259">
        <v>0</v>
      </c>
      <c r="Q1094" s="259">
        <v>0</v>
      </c>
      <c r="R1094" s="259">
        <v>0</v>
      </c>
      <c r="S1094" s="259">
        <v>0</v>
      </c>
      <c r="T1094" s="260">
        <v>0</v>
      </c>
      <c r="U1094" s="261">
        <v>0</v>
      </c>
      <c r="V1094" s="259">
        <v>0</v>
      </c>
      <c r="W1094" s="259">
        <v>0</v>
      </c>
      <c r="X1094" s="259">
        <v>0</v>
      </c>
      <c r="Y1094" s="259">
        <v>0</v>
      </c>
      <c r="Z1094" s="259">
        <v>0</v>
      </c>
      <c r="AA1094" s="259">
        <v>0</v>
      </c>
      <c r="AB1094" s="259">
        <v>0</v>
      </c>
      <c r="AC1094" s="259">
        <v>0</v>
      </c>
      <c r="AD1094" s="259">
        <v>0</v>
      </c>
      <c r="AE1094" s="262">
        <v>0</v>
      </c>
      <c r="AF1094" s="258">
        <v>0</v>
      </c>
      <c r="AG1094" s="259">
        <v>0</v>
      </c>
      <c r="AH1094" s="259">
        <v>0</v>
      </c>
      <c r="AI1094" s="259">
        <v>0</v>
      </c>
      <c r="AJ1094" s="259">
        <v>0</v>
      </c>
      <c r="AK1094" s="259">
        <v>0</v>
      </c>
      <c r="AL1094" s="259">
        <v>0</v>
      </c>
      <c r="AM1094" s="259">
        <v>0</v>
      </c>
      <c r="AN1094" s="259">
        <v>0</v>
      </c>
      <c r="AO1094" s="262">
        <v>0</v>
      </c>
      <c r="AP1094" s="247"/>
      <c r="AQ1094" s="263">
        <v>0</v>
      </c>
      <c r="AR1094" s="264">
        <v>0</v>
      </c>
      <c r="AS1094" s="264">
        <v>0</v>
      </c>
      <c r="AT1094" s="264">
        <v>0</v>
      </c>
      <c r="AU1094" s="264">
        <v>0</v>
      </c>
      <c r="AV1094" s="264">
        <v>0</v>
      </c>
      <c r="AW1094" s="264">
        <v>0</v>
      </c>
      <c r="AX1094" s="264">
        <v>0</v>
      </c>
      <c r="AY1094" s="264">
        <v>0</v>
      </c>
      <c r="AZ1094" s="264">
        <v>0</v>
      </c>
      <c r="BA1094" s="264">
        <v>0</v>
      </c>
      <c r="BB1094" s="265">
        <v>0</v>
      </c>
    </row>
    <row r="1095" spans="2:54" s="213" customFormat="1" ht="12.75" x14ac:dyDescent="0.2">
      <c r="B1095" s="266" t="s">
        <v>1865</v>
      </c>
      <c r="C1095" s="267"/>
      <c r="D1095" s="268"/>
      <c r="E1095" s="269" t="s">
        <v>1917</v>
      </c>
      <c r="F1095" s="267"/>
      <c r="G1095" s="267"/>
      <c r="H1095" s="255" t="s">
        <v>2705</v>
      </c>
      <c r="I1095" s="256">
        <v>37622</v>
      </c>
      <c r="J1095" s="257">
        <v>7</v>
      </c>
      <c r="K1095" s="258">
        <v>0</v>
      </c>
      <c r="L1095" s="259">
        <v>0</v>
      </c>
      <c r="M1095" s="259">
        <v>0</v>
      </c>
      <c r="N1095" s="259">
        <v>0</v>
      </c>
      <c r="O1095" s="259">
        <v>0</v>
      </c>
      <c r="P1095" s="259">
        <v>0</v>
      </c>
      <c r="Q1095" s="259">
        <v>0</v>
      </c>
      <c r="R1095" s="259">
        <v>0</v>
      </c>
      <c r="S1095" s="259">
        <v>0</v>
      </c>
      <c r="T1095" s="260">
        <v>0</v>
      </c>
      <c r="U1095" s="261">
        <v>0</v>
      </c>
      <c r="V1095" s="259">
        <v>0</v>
      </c>
      <c r="W1095" s="259">
        <v>0</v>
      </c>
      <c r="X1095" s="259">
        <v>0</v>
      </c>
      <c r="Y1095" s="259">
        <v>0</v>
      </c>
      <c r="Z1095" s="259">
        <v>0</v>
      </c>
      <c r="AA1095" s="259">
        <v>0</v>
      </c>
      <c r="AB1095" s="259">
        <v>0</v>
      </c>
      <c r="AC1095" s="259">
        <v>0</v>
      </c>
      <c r="AD1095" s="259">
        <v>0</v>
      </c>
      <c r="AE1095" s="262">
        <v>0</v>
      </c>
      <c r="AF1095" s="258">
        <v>0</v>
      </c>
      <c r="AG1095" s="259">
        <v>0</v>
      </c>
      <c r="AH1095" s="259">
        <v>0</v>
      </c>
      <c r="AI1095" s="259">
        <v>0</v>
      </c>
      <c r="AJ1095" s="259">
        <v>0</v>
      </c>
      <c r="AK1095" s="259">
        <v>0</v>
      </c>
      <c r="AL1095" s="259">
        <v>0</v>
      </c>
      <c r="AM1095" s="259">
        <v>0</v>
      </c>
      <c r="AN1095" s="259">
        <v>0</v>
      </c>
      <c r="AO1095" s="262">
        <v>0</v>
      </c>
      <c r="AP1095" s="247"/>
      <c r="AQ1095" s="263">
        <v>0</v>
      </c>
      <c r="AR1095" s="264">
        <v>0</v>
      </c>
      <c r="AS1095" s="264">
        <v>0</v>
      </c>
      <c r="AT1095" s="264">
        <v>0</v>
      </c>
      <c r="AU1095" s="264">
        <v>0</v>
      </c>
      <c r="AV1095" s="264">
        <v>0</v>
      </c>
      <c r="AW1095" s="264">
        <v>0</v>
      </c>
      <c r="AX1095" s="264">
        <v>0</v>
      </c>
      <c r="AY1095" s="264">
        <v>0</v>
      </c>
      <c r="AZ1095" s="264">
        <v>0</v>
      </c>
      <c r="BA1095" s="264">
        <v>0</v>
      </c>
      <c r="BB1095" s="265">
        <v>0</v>
      </c>
    </row>
    <row r="1096" spans="2:54" s="213" customFormat="1" ht="12.75" x14ac:dyDescent="0.2">
      <c r="B1096" s="266" t="s">
        <v>1865</v>
      </c>
      <c r="C1096" s="267"/>
      <c r="D1096" s="268"/>
      <c r="E1096" s="269" t="s">
        <v>1917</v>
      </c>
      <c r="F1096" s="267"/>
      <c r="G1096" s="267"/>
      <c r="H1096" s="255" t="s">
        <v>2706</v>
      </c>
      <c r="I1096" s="256">
        <v>37622</v>
      </c>
      <c r="J1096" s="257">
        <v>7</v>
      </c>
      <c r="K1096" s="258">
        <v>0</v>
      </c>
      <c r="L1096" s="259">
        <v>0</v>
      </c>
      <c r="M1096" s="259">
        <v>0</v>
      </c>
      <c r="N1096" s="259">
        <v>0</v>
      </c>
      <c r="O1096" s="259">
        <v>0</v>
      </c>
      <c r="P1096" s="259">
        <v>0</v>
      </c>
      <c r="Q1096" s="259">
        <v>0</v>
      </c>
      <c r="R1096" s="259">
        <v>0</v>
      </c>
      <c r="S1096" s="259">
        <v>0</v>
      </c>
      <c r="T1096" s="260">
        <v>0</v>
      </c>
      <c r="U1096" s="261">
        <v>0</v>
      </c>
      <c r="V1096" s="259">
        <v>0</v>
      </c>
      <c r="W1096" s="259">
        <v>0</v>
      </c>
      <c r="X1096" s="259">
        <v>0</v>
      </c>
      <c r="Y1096" s="259">
        <v>0</v>
      </c>
      <c r="Z1096" s="259">
        <v>0</v>
      </c>
      <c r="AA1096" s="259">
        <v>0</v>
      </c>
      <c r="AB1096" s="259">
        <v>0</v>
      </c>
      <c r="AC1096" s="259">
        <v>0</v>
      </c>
      <c r="AD1096" s="259">
        <v>0</v>
      </c>
      <c r="AE1096" s="262">
        <v>0</v>
      </c>
      <c r="AF1096" s="258">
        <v>0</v>
      </c>
      <c r="AG1096" s="259">
        <v>0</v>
      </c>
      <c r="AH1096" s="259">
        <v>0</v>
      </c>
      <c r="AI1096" s="259">
        <v>0</v>
      </c>
      <c r="AJ1096" s="259">
        <v>0</v>
      </c>
      <c r="AK1096" s="259">
        <v>0</v>
      </c>
      <c r="AL1096" s="259">
        <v>0</v>
      </c>
      <c r="AM1096" s="259">
        <v>0</v>
      </c>
      <c r="AN1096" s="259">
        <v>0</v>
      </c>
      <c r="AO1096" s="262">
        <v>0</v>
      </c>
      <c r="AP1096" s="247"/>
      <c r="AQ1096" s="263">
        <v>0</v>
      </c>
      <c r="AR1096" s="264">
        <v>0</v>
      </c>
      <c r="AS1096" s="264">
        <v>0</v>
      </c>
      <c r="AT1096" s="264">
        <v>0</v>
      </c>
      <c r="AU1096" s="264">
        <v>0</v>
      </c>
      <c r="AV1096" s="264">
        <v>0</v>
      </c>
      <c r="AW1096" s="264">
        <v>0</v>
      </c>
      <c r="AX1096" s="264">
        <v>0</v>
      </c>
      <c r="AY1096" s="264">
        <v>0</v>
      </c>
      <c r="AZ1096" s="264">
        <v>0</v>
      </c>
      <c r="BA1096" s="264">
        <v>0</v>
      </c>
      <c r="BB1096" s="265">
        <v>0</v>
      </c>
    </row>
    <row r="1097" spans="2:54" s="213" customFormat="1" ht="12.75" x14ac:dyDescent="0.2">
      <c r="B1097" s="266" t="s">
        <v>1878</v>
      </c>
      <c r="C1097" s="267"/>
      <c r="D1097" s="268"/>
      <c r="E1097" s="269" t="s">
        <v>2707</v>
      </c>
      <c r="F1097" s="267"/>
      <c r="G1097" s="267"/>
      <c r="H1097" s="255" t="s">
        <v>2708</v>
      </c>
      <c r="I1097" s="256">
        <v>37622</v>
      </c>
      <c r="J1097" s="257">
        <v>7</v>
      </c>
      <c r="K1097" s="258">
        <v>0</v>
      </c>
      <c r="L1097" s="259">
        <v>0</v>
      </c>
      <c r="M1097" s="259">
        <v>0</v>
      </c>
      <c r="N1097" s="259">
        <v>0</v>
      </c>
      <c r="O1097" s="259">
        <v>0</v>
      </c>
      <c r="P1097" s="259">
        <v>0</v>
      </c>
      <c r="Q1097" s="259">
        <v>0</v>
      </c>
      <c r="R1097" s="259">
        <v>0</v>
      </c>
      <c r="S1097" s="259">
        <v>0</v>
      </c>
      <c r="T1097" s="260">
        <v>0</v>
      </c>
      <c r="U1097" s="261">
        <v>0</v>
      </c>
      <c r="V1097" s="259">
        <v>0</v>
      </c>
      <c r="W1097" s="259">
        <v>0</v>
      </c>
      <c r="X1097" s="259">
        <v>0</v>
      </c>
      <c r="Y1097" s="259">
        <v>0</v>
      </c>
      <c r="Z1097" s="259">
        <v>0</v>
      </c>
      <c r="AA1097" s="259">
        <v>0</v>
      </c>
      <c r="AB1097" s="259">
        <v>0</v>
      </c>
      <c r="AC1097" s="259">
        <v>0</v>
      </c>
      <c r="AD1097" s="259">
        <v>0</v>
      </c>
      <c r="AE1097" s="262">
        <v>0</v>
      </c>
      <c r="AF1097" s="258">
        <v>0</v>
      </c>
      <c r="AG1097" s="259">
        <v>0</v>
      </c>
      <c r="AH1097" s="259">
        <v>0</v>
      </c>
      <c r="AI1097" s="259">
        <v>0</v>
      </c>
      <c r="AJ1097" s="259">
        <v>0</v>
      </c>
      <c r="AK1097" s="259">
        <v>0</v>
      </c>
      <c r="AL1097" s="259">
        <v>0</v>
      </c>
      <c r="AM1097" s="259">
        <v>0</v>
      </c>
      <c r="AN1097" s="259">
        <v>0</v>
      </c>
      <c r="AO1097" s="262">
        <v>0</v>
      </c>
      <c r="AP1097" s="247"/>
      <c r="AQ1097" s="263">
        <v>0</v>
      </c>
      <c r="AR1097" s="264">
        <v>0</v>
      </c>
      <c r="AS1097" s="264">
        <v>0</v>
      </c>
      <c r="AT1097" s="264">
        <v>0</v>
      </c>
      <c r="AU1097" s="264">
        <v>0</v>
      </c>
      <c r="AV1097" s="264">
        <v>0</v>
      </c>
      <c r="AW1097" s="264">
        <v>0</v>
      </c>
      <c r="AX1097" s="264">
        <v>0</v>
      </c>
      <c r="AY1097" s="264">
        <v>0</v>
      </c>
      <c r="AZ1097" s="264">
        <v>0</v>
      </c>
      <c r="BA1097" s="264">
        <v>0</v>
      </c>
      <c r="BB1097" s="265">
        <v>0</v>
      </c>
    </row>
    <row r="1098" spans="2:54" s="213" customFormat="1" ht="12.75" x14ac:dyDescent="0.2">
      <c r="B1098" s="266" t="s">
        <v>1343</v>
      </c>
      <c r="C1098" s="267"/>
      <c r="D1098" s="268"/>
      <c r="E1098" s="269" t="s">
        <v>2709</v>
      </c>
      <c r="F1098" s="267"/>
      <c r="G1098" s="267"/>
      <c r="H1098" s="255" t="s">
        <v>2710</v>
      </c>
      <c r="I1098" s="256">
        <v>33604</v>
      </c>
      <c r="J1098" s="257">
        <v>7</v>
      </c>
      <c r="K1098" s="258">
        <v>0</v>
      </c>
      <c r="L1098" s="259">
        <v>0</v>
      </c>
      <c r="M1098" s="259">
        <v>0</v>
      </c>
      <c r="N1098" s="259">
        <v>0</v>
      </c>
      <c r="O1098" s="259">
        <v>0</v>
      </c>
      <c r="P1098" s="259">
        <v>0</v>
      </c>
      <c r="Q1098" s="259">
        <v>0</v>
      </c>
      <c r="R1098" s="259">
        <v>0</v>
      </c>
      <c r="S1098" s="259">
        <v>0</v>
      </c>
      <c r="T1098" s="260">
        <v>0</v>
      </c>
      <c r="U1098" s="261">
        <v>0</v>
      </c>
      <c r="V1098" s="259">
        <v>0</v>
      </c>
      <c r="W1098" s="259">
        <v>0</v>
      </c>
      <c r="X1098" s="259">
        <v>0</v>
      </c>
      <c r="Y1098" s="259">
        <v>0</v>
      </c>
      <c r="Z1098" s="259">
        <v>0</v>
      </c>
      <c r="AA1098" s="259">
        <v>0</v>
      </c>
      <c r="AB1098" s="259">
        <v>0</v>
      </c>
      <c r="AC1098" s="259">
        <v>0</v>
      </c>
      <c r="AD1098" s="259">
        <v>0</v>
      </c>
      <c r="AE1098" s="262">
        <v>0</v>
      </c>
      <c r="AF1098" s="258">
        <v>0</v>
      </c>
      <c r="AG1098" s="259">
        <v>0</v>
      </c>
      <c r="AH1098" s="259">
        <v>0</v>
      </c>
      <c r="AI1098" s="259">
        <v>0</v>
      </c>
      <c r="AJ1098" s="259">
        <v>0</v>
      </c>
      <c r="AK1098" s="259">
        <v>0</v>
      </c>
      <c r="AL1098" s="259">
        <v>0</v>
      </c>
      <c r="AM1098" s="259">
        <v>0</v>
      </c>
      <c r="AN1098" s="259">
        <v>0</v>
      </c>
      <c r="AO1098" s="262">
        <v>0</v>
      </c>
      <c r="AP1098" s="247"/>
      <c r="AQ1098" s="263">
        <v>0</v>
      </c>
      <c r="AR1098" s="264">
        <v>0</v>
      </c>
      <c r="AS1098" s="264">
        <v>0</v>
      </c>
      <c r="AT1098" s="264">
        <v>0</v>
      </c>
      <c r="AU1098" s="264">
        <v>0</v>
      </c>
      <c r="AV1098" s="264">
        <v>0</v>
      </c>
      <c r="AW1098" s="264">
        <v>0</v>
      </c>
      <c r="AX1098" s="264">
        <v>0</v>
      </c>
      <c r="AY1098" s="264">
        <v>0</v>
      </c>
      <c r="AZ1098" s="264">
        <v>0</v>
      </c>
      <c r="BA1098" s="264">
        <v>0</v>
      </c>
      <c r="BB1098" s="265">
        <v>0</v>
      </c>
    </row>
    <row r="1099" spans="2:54" s="213" customFormat="1" ht="12.75" x14ac:dyDescent="0.2">
      <c r="B1099" s="266" t="s">
        <v>1865</v>
      </c>
      <c r="C1099" s="267"/>
      <c r="D1099" s="268"/>
      <c r="E1099" s="269" t="s">
        <v>2711</v>
      </c>
      <c r="F1099" s="267"/>
      <c r="G1099" s="267"/>
      <c r="H1099" s="255" t="s">
        <v>2712</v>
      </c>
      <c r="I1099" s="256">
        <v>33970</v>
      </c>
      <c r="J1099" s="257">
        <v>7</v>
      </c>
      <c r="K1099" s="258">
        <v>0</v>
      </c>
      <c r="L1099" s="259">
        <v>0</v>
      </c>
      <c r="M1099" s="259">
        <v>0</v>
      </c>
      <c r="N1099" s="259">
        <v>0</v>
      </c>
      <c r="O1099" s="259">
        <v>0</v>
      </c>
      <c r="P1099" s="259">
        <v>0</v>
      </c>
      <c r="Q1099" s="259">
        <v>0</v>
      </c>
      <c r="R1099" s="259">
        <v>0</v>
      </c>
      <c r="S1099" s="259">
        <v>0</v>
      </c>
      <c r="T1099" s="260">
        <v>0</v>
      </c>
      <c r="U1099" s="261">
        <v>0</v>
      </c>
      <c r="V1099" s="259">
        <v>0</v>
      </c>
      <c r="W1099" s="259">
        <v>0</v>
      </c>
      <c r="X1099" s="259">
        <v>0</v>
      </c>
      <c r="Y1099" s="259">
        <v>0</v>
      </c>
      <c r="Z1099" s="259">
        <v>0</v>
      </c>
      <c r="AA1099" s="259">
        <v>0</v>
      </c>
      <c r="AB1099" s="259">
        <v>0</v>
      </c>
      <c r="AC1099" s="259">
        <v>0</v>
      </c>
      <c r="AD1099" s="259">
        <v>0</v>
      </c>
      <c r="AE1099" s="262">
        <v>0</v>
      </c>
      <c r="AF1099" s="258">
        <v>0</v>
      </c>
      <c r="AG1099" s="259">
        <v>0</v>
      </c>
      <c r="AH1099" s="259">
        <v>0</v>
      </c>
      <c r="AI1099" s="259">
        <v>0</v>
      </c>
      <c r="AJ1099" s="259">
        <v>0</v>
      </c>
      <c r="AK1099" s="259">
        <v>0</v>
      </c>
      <c r="AL1099" s="259">
        <v>0</v>
      </c>
      <c r="AM1099" s="259">
        <v>0</v>
      </c>
      <c r="AN1099" s="259">
        <v>0</v>
      </c>
      <c r="AO1099" s="262">
        <v>0</v>
      </c>
      <c r="AP1099" s="247"/>
      <c r="AQ1099" s="263">
        <v>0</v>
      </c>
      <c r="AR1099" s="264">
        <v>0</v>
      </c>
      <c r="AS1099" s="264">
        <v>0</v>
      </c>
      <c r="AT1099" s="264">
        <v>0</v>
      </c>
      <c r="AU1099" s="264">
        <v>0</v>
      </c>
      <c r="AV1099" s="264">
        <v>0</v>
      </c>
      <c r="AW1099" s="264">
        <v>0</v>
      </c>
      <c r="AX1099" s="264">
        <v>0</v>
      </c>
      <c r="AY1099" s="264">
        <v>0</v>
      </c>
      <c r="AZ1099" s="264">
        <v>0</v>
      </c>
      <c r="BA1099" s="264">
        <v>0</v>
      </c>
      <c r="BB1099" s="265">
        <v>0</v>
      </c>
    </row>
    <row r="1100" spans="2:54" s="213" customFormat="1" ht="12.75" x14ac:dyDescent="0.2">
      <c r="B1100" s="266" t="s">
        <v>718</v>
      </c>
      <c r="C1100" s="267"/>
      <c r="D1100" s="268"/>
      <c r="E1100" s="269" t="s">
        <v>2713</v>
      </c>
      <c r="F1100" s="267"/>
      <c r="G1100" s="267"/>
      <c r="H1100" s="255" t="s">
        <v>2714</v>
      </c>
      <c r="I1100" s="256">
        <v>34335</v>
      </c>
      <c r="J1100" s="257">
        <v>10</v>
      </c>
      <c r="K1100" s="258">
        <v>0</v>
      </c>
      <c r="L1100" s="259">
        <v>0</v>
      </c>
      <c r="M1100" s="259">
        <v>0</v>
      </c>
      <c r="N1100" s="259">
        <v>0</v>
      </c>
      <c r="O1100" s="259">
        <v>0</v>
      </c>
      <c r="P1100" s="259">
        <v>0</v>
      </c>
      <c r="Q1100" s="259">
        <v>0</v>
      </c>
      <c r="R1100" s="259">
        <v>0</v>
      </c>
      <c r="S1100" s="259">
        <v>0</v>
      </c>
      <c r="T1100" s="260">
        <v>0</v>
      </c>
      <c r="U1100" s="261">
        <v>0</v>
      </c>
      <c r="V1100" s="259">
        <v>0</v>
      </c>
      <c r="W1100" s="259">
        <v>0</v>
      </c>
      <c r="X1100" s="259">
        <v>0</v>
      </c>
      <c r="Y1100" s="259">
        <v>0</v>
      </c>
      <c r="Z1100" s="259">
        <v>0</v>
      </c>
      <c r="AA1100" s="259">
        <v>0</v>
      </c>
      <c r="AB1100" s="259">
        <v>0</v>
      </c>
      <c r="AC1100" s="259">
        <v>0</v>
      </c>
      <c r="AD1100" s="259">
        <v>0</v>
      </c>
      <c r="AE1100" s="262">
        <v>0</v>
      </c>
      <c r="AF1100" s="258">
        <v>0</v>
      </c>
      <c r="AG1100" s="259">
        <v>0</v>
      </c>
      <c r="AH1100" s="259">
        <v>0</v>
      </c>
      <c r="AI1100" s="259">
        <v>0</v>
      </c>
      <c r="AJ1100" s="259">
        <v>0</v>
      </c>
      <c r="AK1100" s="259">
        <v>0</v>
      </c>
      <c r="AL1100" s="259">
        <v>0</v>
      </c>
      <c r="AM1100" s="259">
        <v>0</v>
      </c>
      <c r="AN1100" s="259">
        <v>0</v>
      </c>
      <c r="AO1100" s="262">
        <v>0</v>
      </c>
      <c r="AP1100" s="247"/>
      <c r="AQ1100" s="263">
        <v>0</v>
      </c>
      <c r="AR1100" s="264">
        <v>0</v>
      </c>
      <c r="AS1100" s="264">
        <v>0</v>
      </c>
      <c r="AT1100" s="264">
        <v>0</v>
      </c>
      <c r="AU1100" s="264">
        <v>0</v>
      </c>
      <c r="AV1100" s="264">
        <v>0</v>
      </c>
      <c r="AW1100" s="264">
        <v>0</v>
      </c>
      <c r="AX1100" s="264">
        <v>0</v>
      </c>
      <c r="AY1100" s="264">
        <v>0</v>
      </c>
      <c r="AZ1100" s="264">
        <v>0</v>
      </c>
      <c r="BA1100" s="264">
        <v>0</v>
      </c>
      <c r="BB1100" s="265">
        <v>0</v>
      </c>
    </row>
    <row r="1101" spans="2:54" s="213" customFormat="1" ht="12.75" x14ac:dyDescent="0.2">
      <c r="B1101" s="266" t="s">
        <v>718</v>
      </c>
      <c r="C1101" s="267"/>
      <c r="D1101" s="268"/>
      <c r="E1101" s="269" t="s">
        <v>2715</v>
      </c>
      <c r="F1101" s="267"/>
      <c r="G1101" s="267"/>
      <c r="H1101" s="255" t="s">
        <v>2716</v>
      </c>
      <c r="I1101" s="256">
        <v>33604</v>
      </c>
      <c r="J1101" s="257">
        <v>10</v>
      </c>
      <c r="K1101" s="258">
        <v>0</v>
      </c>
      <c r="L1101" s="259">
        <v>0</v>
      </c>
      <c r="M1101" s="259">
        <v>0</v>
      </c>
      <c r="N1101" s="259">
        <v>0</v>
      </c>
      <c r="O1101" s="259">
        <v>0</v>
      </c>
      <c r="P1101" s="259">
        <v>0</v>
      </c>
      <c r="Q1101" s="259">
        <v>0</v>
      </c>
      <c r="R1101" s="259">
        <v>0</v>
      </c>
      <c r="S1101" s="259">
        <v>0</v>
      </c>
      <c r="T1101" s="260">
        <v>0</v>
      </c>
      <c r="U1101" s="261">
        <v>0</v>
      </c>
      <c r="V1101" s="259">
        <v>0</v>
      </c>
      <c r="W1101" s="259">
        <v>0</v>
      </c>
      <c r="X1101" s="259">
        <v>0</v>
      </c>
      <c r="Y1101" s="259">
        <v>0</v>
      </c>
      <c r="Z1101" s="259">
        <v>0</v>
      </c>
      <c r="AA1101" s="259">
        <v>0</v>
      </c>
      <c r="AB1101" s="259">
        <v>0</v>
      </c>
      <c r="AC1101" s="259">
        <v>0</v>
      </c>
      <c r="AD1101" s="259">
        <v>0</v>
      </c>
      <c r="AE1101" s="262">
        <v>0</v>
      </c>
      <c r="AF1101" s="258">
        <v>0</v>
      </c>
      <c r="AG1101" s="259">
        <v>0</v>
      </c>
      <c r="AH1101" s="259">
        <v>0</v>
      </c>
      <c r="AI1101" s="259">
        <v>0</v>
      </c>
      <c r="AJ1101" s="259">
        <v>0</v>
      </c>
      <c r="AK1101" s="259">
        <v>0</v>
      </c>
      <c r="AL1101" s="259">
        <v>0</v>
      </c>
      <c r="AM1101" s="259">
        <v>0</v>
      </c>
      <c r="AN1101" s="259">
        <v>0</v>
      </c>
      <c r="AO1101" s="262">
        <v>0</v>
      </c>
      <c r="AP1101" s="247"/>
      <c r="AQ1101" s="263">
        <v>0</v>
      </c>
      <c r="AR1101" s="264">
        <v>0</v>
      </c>
      <c r="AS1101" s="264">
        <v>0</v>
      </c>
      <c r="AT1101" s="264">
        <v>0</v>
      </c>
      <c r="AU1101" s="264">
        <v>0</v>
      </c>
      <c r="AV1101" s="264">
        <v>0</v>
      </c>
      <c r="AW1101" s="264">
        <v>0</v>
      </c>
      <c r="AX1101" s="264">
        <v>0</v>
      </c>
      <c r="AY1101" s="264">
        <v>0</v>
      </c>
      <c r="AZ1101" s="264">
        <v>0</v>
      </c>
      <c r="BA1101" s="264">
        <v>0</v>
      </c>
      <c r="BB1101" s="265">
        <v>0</v>
      </c>
    </row>
    <row r="1102" spans="2:54" s="213" customFormat="1" ht="12.75" x14ac:dyDescent="0.2">
      <c r="B1102" s="266" t="s">
        <v>718</v>
      </c>
      <c r="C1102" s="267"/>
      <c r="D1102" s="268"/>
      <c r="E1102" s="269" t="s">
        <v>2717</v>
      </c>
      <c r="F1102" s="267"/>
      <c r="G1102" s="267"/>
      <c r="H1102" s="255" t="s">
        <v>2718</v>
      </c>
      <c r="I1102" s="256">
        <v>33604</v>
      </c>
      <c r="J1102" s="257">
        <v>10</v>
      </c>
      <c r="K1102" s="258">
        <v>0</v>
      </c>
      <c r="L1102" s="259">
        <v>0</v>
      </c>
      <c r="M1102" s="259">
        <v>0</v>
      </c>
      <c r="N1102" s="259">
        <v>0</v>
      </c>
      <c r="O1102" s="259">
        <v>0</v>
      </c>
      <c r="P1102" s="259">
        <v>0</v>
      </c>
      <c r="Q1102" s="259">
        <v>0</v>
      </c>
      <c r="R1102" s="259">
        <v>0</v>
      </c>
      <c r="S1102" s="259">
        <v>0</v>
      </c>
      <c r="T1102" s="260">
        <v>0</v>
      </c>
      <c r="U1102" s="261">
        <v>0</v>
      </c>
      <c r="V1102" s="259">
        <v>0</v>
      </c>
      <c r="W1102" s="259">
        <v>0</v>
      </c>
      <c r="X1102" s="259">
        <v>0</v>
      </c>
      <c r="Y1102" s="259">
        <v>0</v>
      </c>
      <c r="Z1102" s="259">
        <v>0</v>
      </c>
      <c r="AA1102" s="259">
        <v>0</v>
      </c>
      <c r="AB1102" s="259">
        <v>0</v>
      </c>
      <c r="AC1102" s="259">
        <v>0</v>
      </c>
      <c r="AD1102" s="259">
        <v>0</v>
      </c>
      <c r="AE1102" s="262">
        <v>0</v>
      </c>
      <c r="AF1102" s="258">
        <v>0</v>
      </c>
      <c r="AG1102" s="259">
        <v>0</v>
      </c>
      <c r="AH1102" s="259">
        <v>0</v>
      </c>
      <c r="AI1102" s="259">
        <v>0</v>
      </c>
      <c r="AJ1102" s="259">
        <v>0</v>
      </c>
      <c r="AK1102" s="259">
        <v>0</v>
      </c>
      <c r="AL1102" s="259">
        <v>0</v>
      </c>
      <c r="AM1102" s="259">
        <v>0</v>
      </c>
      <c r="AN1102" s="259">
        <v>0</v>
      </c>
      <c r="AO1102" s="262">
        <v>0</v>
      </c>
      <c r="AP1102" s="247"/>
      <c r="AQ1102" s="263">
        <v>0</v>
      </c>
      <c r="AR1102" s="264">
        <v>0</v>
      </c>
      <c r="AS1102" s="264">
        <v>0</v>
      </c>
      <c r="AT1102" s="264">
        <v>0</v>
      </c>
      <c r="AU1102" s="264">
        <v>0</v>
      </c>
      <c r="AV1102" s="264">
        <v>0</v>
      </c>
      <c r="AW1102" s="264">
        <v>0</v>
      </c>
      <c r="AX1102" s="264">
        <v>0</v>
      </c>
      <c r="AY1102" s="264">
        <v>0</v>
      </c>
      <c r="AZ1102" s="264">
        <v>0</v>
      </c>
      <c r="BA1102" s="264">
        <v>0</v>
      </c>
      <c r="BB1102" s="265">
        <v>0</v>
      </c>
    </row>
    <row r="1103" spans="2:54" s="213" customFormat="1" ht="12.75" x14ac:dyDescent="0.2">
      <c r="B1103" s="266" t="s">
        <v>718</v>
      </c>
      <c r="C1103" s="267"/>
      <c r="D1103" s="268"/>
      <c r="E1103" s="269" t="s">
        <v>2719</v>
      </c>
      <c r="F1103" s="267"/>
      <c r="G1103" s="267"/>
      <c r="H1103" s="255" t="s">
        <v>2720</v>
      </c>
      <c r="I1103" s="256">
        <v>33604</v>
      </c>
      <c r="J1103" s="257">
        <v>10</v>
      </c>
      <c r="K1103" s="258">
        <v>0</v>
      </c>
      <c r="L1103" s="259">
        <v>0</v>
      </c>
      <c r="M1103" s="259">
        <v>0</v>
      </c>
      <c r="N1103" s="259">
        <v>0</v>
      </c>
      <c r="O1103" s="259">
        <v>0</v>
      </c>
      <c r="P1103" s="259">
        <v>0</v>
      </c>
      <c r="Q1103" s="259">
        <v>0</v>
      </c>
      <c r="R1103" s="259">
        <v>0</v>
      </c>
      <c r="S1103" s="259">
        <v>0</v>
      </c>
      <c r="T1103" s="260">
        <v>0</v>
      </c>
      <c r="U1103" s="261">
        <v>0</v>
      </c>
      <c r="V1103" s="259">
        <v>0</v>
      </c>
      <c r="W1103" s="259">
        <v>0</v>
      </c>
      <c r="X1103" s="259">
        <v>0</v>
      </c>
      <c r="Y1103" s="259">
        <v>0</v>
      </c>
      <c r="Z1103" s="259">
        <v>0</v>
      </c>
      <c r="AA1103" s="259">
        <v>0</v>
      </c>
      <c r="AB1103" s="259">
        <v>0</v>
      </c>
      <c r="AC1103" s="259">
        <v>0</v>
      </c>
      <c r="AD1103" s="259">
        <v>0</v>
      </c>
      <c r="AE1103" s="262">
        <v>0</v>
      </c>
      <c r="AF1103" s="258">
        <v>0</v>
      </c>
      <c r="AG1103" s="259">
        <v>0</v>
      </c>
      <c r="AH1103" s="259">
        <v>0</v>
      </c>
      <c r="AI1103" s="259">
        <v>0</v>
      </c>
      <c r="AJ1103" s="259">
        <v>0</v>
      </c>
      <c r="AK1103" s="259">
        <v>0</v>
      </c>
      <c r="AL1103" s="259">
        <v>0</v>
      </c>
      <c r="AM1103" s="259">
        <v>0</v>
      </c>
      <c r="AN1103" s="259">
        <v>0</v>
      </c>
      <c r="AO1103" s="262">
        <v>0</v>
      </c>
      <c r="AP1103" s="247"/>
      <c r="AQ1103" s="263">
        <v>0</v>
      </c>
      <c r="AR1103" s="264">
        <v>0</v>
      </c>
      <c r="AS1103" s="264">
        <v>0</v>
      </c>
      <c r="AT1103" s="264">
        <v>0</v>
      </c>
      <c r="AU1103" s="264">
        <v>0</v>
      </c>
      <c r="AV1103" s="264">
        <v>0</v>
      </c>
      <c r="AW1103" s="264">
        <v>0</v>
      </c>
      <c r="AX1103" s="264">
        <v>0</v>
      </c>
      <c r="AY1103" s="264">
        <v>0</v>
      </c>
      <c r="AZ1103" s="264">
        <v>0</v>
      </c>
      <c r="BA1103" s="264">
        <v>0</v>
      </c>
      <c r="BB1103" s="265">
        <v>0</v>
      </c>
    </row>
    <row r="1104" spans="2:54" s="213" customFormat="1" ht="12.75" x14ac:dyDescent="0.2">
      <c r="B1104" s="266" t="s">
        <v>1878</v>
      </c>
      <c r="C1104" s="267"/>
      <c r="D1104" s="268"/>
      <c r="E1104" s="269" t="s">
        <v>2721</v>
      </c>
      <c r="F1104" s="267"/>
      <c r="G1104" s="267"/>
      <c r="H1104" s="255" t="s">
        <v>2722</v>
      </c>
      <c r="I1104" s="256">
        <v>33970</v>
      </c>
      <c r="J1104" s="257">
        <v>7</v>
      </c>
      <c r="K1104" s="258">
        <v>0</v>
      </c>
      <c r="L1104" s="259">
        <v>0</v>
      </c>
      <c r="M1104" s="259">
        <v>0</v>
      </c>
      <c r="N1104" s="259">
        <v>0</v>
      </c>
      <c r="O1104" s="259">
        <v>0</v>
      </c>
      <c r="P1104" s="259">
        <v>0</v>
      </c>
      <c r="Q1104" s="259">
        <v>0</v>
      </c>
      <c r="R1104" s="259">
        <v>0</v>
      </c>
      <c r="S1104" s="259">
        <v>0</v>
      </c>
      <c r="T1104" s="260">
        <v>0</v>
      </c>
      <c r="U1104" s="261">
        <v>0</v>
      </c>
      <c r="V1104" s="259">
        <v>0</v>
      </c>
      <c r="W1104" s="259">
        <v>0</v>
      </c>
      <c r="X1104" s="259">
        <v>0</v>
      </c>
      <c r="Y1104" s="259">
        <v>0</v>
      </c>
      <c r="Z1104" s="259">
        <v>0</v>
      </c>
      <c r="AA1104" s="259">
        <v>0</v>
      </c>
      <c r="AB1104" s="259">
        <v>0</v>
      </c>
      <c r="AC1104" s="259">
        <v>0</v>
      </c>
      <c r="AD1104" s="259">
        <v>0</v>
      </c>
      <c r="AE1104" s="262">
        <v>0</v>
      </c>
      <c r="AF1104" s="258">
        <v>0</v>
      </c>
      <c r="AG1104" s="259">
        <v>0</v>
      </c>
      <c r="AH1104" s="259">
        <v>0</v>
      </c>
      <c r="AI1104" s="259">
        <v>0</v>
      </c>
      <c r="AJ1104" s="259">
        <v>0</v>
      </c>
      <c r="AK1104" s="259">
        <v>0</v>
      </c>
      <c r="AL1104" s="259">
        <v>0</v>
      </c>
      <c r="AM1104" s="259">
        <v>0</v>
      </c>
      <c r="AN1104" s="259">
        <v>0</v>
      </c>
      <c r="AO1104" s="262">
        <v>0</v>
      </c>
      <c r="AP1104" s="247"/>
      <c r="AQ1104" s="263">
        <v>0</v>
      </c>
      <c r="AR1104" s="264">
        <v>0</v>
      </c>
      <c r="AS1104" s="264">
        <v>0</v>
      </c>
      <c r="AT1104" s="264">
        <v>0</v>
      </c>
      <c r="AU1104" s="264">
        <v>0</v>
      </c>
      <c r="AV1104" s="264">
        <v>0</v>
      </c>
      <c r="AW1104" s="264">
        <v>0</v>
      </c>
      <c r="AX1104" s="264">
        <v>0</v>
      </c>
      <c r="AY1104" s="264">
        <v>0</v>
      </c>
      <c r="AZ1104" s="264">
        <v>0</v>
      </c>
      <c r="BA1104" s="264">
        <v>0</v>
      </c>
      <c r="BB1104" s="265">
        <v>0</v>
      </c>
    </row>
    <row r="1105" spans="2:54" s="213" customFormat="1" ht="12.75" x14ac:dyDescent="0.2">
      <c r="B1105" s="266" t="s">
        <v>1865</v>
      </c>
      <c r="C1105" s="267"/>
      <c r="D1105" s="268"/>
      <c r="E1105" s="269" t="s">
        <v>2723</v>
      </c>
      <c r="F1105" s="267"/>
      <c r="G1105" s="267"/>
      <c r="H1105" s="255" t="s">
        <v>2724</v>
      </c>
      <c r="I1105" s="256">
        <v>38309</v>
      </c>
      <c r="J1105" s="257">
        <v>7</v>
      </c>
      <c r="K1105" s="258">
        <v>0</v>
      </c>
      <c r="L1105" s="259">
        <v>0</v>
      </c>
      <c r="M1105" s="259">
        <v>0</v>
      </c>
      <c r="N1105" s="259">
        <v>0</v>
      </c>
      <c r="O1105" s="259">
        <v>0</v>
      </c>
      <c r="P1105" s="259">
        <v>0</v>
      </c>
      <c r="Q1105" s="259">
        <v>0</v>
      </c>
      <c r="R1105" s="259">
        <v>0</v>
      </c>
      <c r="S1105" s="259">
        <v>0</v>
      </c>
      <c r="T1105" s="260">
        <v>0</v>
      </c>
      <c r="U1105" s="261">
        <v>0</v>
      </c>
      <c r="V1105" s="259">
        <v>0</v>
      </c>
      <c r="W1105" s="259">
        <v>0</v>
      </c>
      <c r="X1105" s="259">
        <v>0</v>
      </c>
      <c r="Y1105" s="259">
        <v>0</v>
      </c>
      <c r="Z1105" s="259">
        <v>0</v>
      </c>
      <c r="AA1105" s="259">
        <v>0</v>
      </c>
      <c r="AB1105" s="259">
        <v>0</v>
      </c>
      <c r="AC1105" s="259">
        <v>0</v>
      </c>
      <c r="AD1105" s="259">
        <v>0</v>
      </c>
      <c r="AE1105" s="262">
        <v>0</v>
      </c>
      <c r="AF1105" s="258">
        <v>0</v>
      </c>
      <c r="AG1105" s="259">
        <v>0</v>
      </c>
      <c r="AH1105" s="259">
        <v>0</v>
      </c>
      <c r="AI1105" s="259">
        <v>0</v>
      </c>
      <c r="AJ1105" s="259">
        <v>0</v>
      </c>
      <c r="AK1105" s="259">
        <v>0</v>
      </c>
      <c r="AL1105" s="259">
        <v>0</v>
      </c>
      <c r="AM1105" s="259">
        <v>0</v>
      </c>
      <c r="AN1105" s="259">
        <v>0</v>
      </c>
      <c r="AO1105" s="262">
        <v>0</v>
      </c>
      <c r="AP1105" s="247"/>
      <c r="AQ1105" s="263">
        <v>0</v>
      </c>
      <c r="AR1105" s="264">
        <v>0</v>
      </c>
      <c r="AS1105" s="264">
        <v>0</v>
      </c>
      <c r="AT1105" s="264">
        <v>0</v>
      </c>
      <c r="AU1105" s="264">
        <v>0</v>
      </c>
      <c r="AV1105" s="264">
        <v>0</v>
      </c>
      <c r="AW1105" s="264">
        <v>0</v>
      </c>
      <c r="AX1105" s="264">
        <v>0</v>
      </c>
      <c r="AY1105" s="264">
        <v>0</v>
      </c>
      <c r="AZ1105" s="264">
        <v>0</v>
      </c>
      <c r="BA1105" s="264">
        <v>0</v>
      </c>
      <c r="BB1105" s="265">
        <v>0</v>
      </c>
    </row>
    <row r="1106" spans="2:54" s="213" customFormat="1" ht="12.75" x14ac:dyDescent="0.2">
      <c r="B1106" s="266" t="s">
        <v>1865</v>
      </c>
      <c r="C1106" s="267"/>
      <c r="D1106" s="268"/>
      <c r="E1106" s="269" t="s">
        <v>2725</v>
      </c>
      <c r="F1106" s="267"/>
      <c r="G1106" s="267"/>
      <c r="H1106" s="255" t="s">
        <v>2726</v>
      </c>
      <c r="I1106" s="256">
        <v>38383</v>
      </c>
      <c r="J1106" s="257">
        <v>7</v>
      </c>
      <c r="K1106" s="258">
        <v>0</v>
      </c>
      <c r="L1106" s="259">
        <v>0</v>
      </c>
      <c r="M1106" s="259">
        <v>0</v>
      </c>
      <c r="N1106" s="259">
        <v>0</v>
      </c>
      <c r="O1106" s="259">
        <v>0</v>
      </c>
      <c r="P1106" s="259">
        <v>0</v>
      </c>
      <c r="Q1106" s="259">
        <v>0</v>
      </c>
      <c r="R1106" s="259">
        <v>0</v>
      </c>
      <c r="S1106" s="259">
        <v>0</v>
      </c>
      <c r="T1106" s="260">
        <v>0</v>
      </c>
      <c r="U1106" s="261">
        <v>0</v>
      </c>
      <c r="V1106" s="259">
        <v>0</v>
      </c>
      <c r="W1106" s="259">
        <v>0</v>
      </c>
      <c r="X1106" s="259">
        <v>0</v>
      </c>
      <c r="Y1106" s="259">
        <v>0</v>
      </c>
      <c r="Z1106" s="259">
        <v>0</v>
      </c>
      <c r="AA1106" s="259">
        <v>0</v>
      </c>
      <c r="AB1106" s="259">
        <v>0</v>
      </c>
      <c r="AC1106" s="259">
        <v>0</v>
      </c>
      <c r="AD1106" s="259">
        <v>0</v>
      </c>
      <c r="AE1106" s="262">
        <v>0</v>
      </c>
      <c r="AF1106" s="258">
        <v>0</v>
      </c>
      <c r="AG1106" s="259">
        <v>0</v>
      </c>
      <c r="AH1106" s="259">
        <v>0</v>
      </c>
      <c r="AI1106" s="259">
        <v>0</v>
      </c>
      <c r="AJ1106" s="259">
        <v>0</v>
      </c>
      <c r="AK1106" s="259">
        <v>0</v>
      </c>
      <c r="AL1106" s="259">
        <v>0</v>
      </c>
      <c r="AM1106" s="259">
        <v>0</v>
      </c>
      <c r="AN1106" s="259">
        <v>0</v>
      </c>
      <c r="AO1106" s="262">
        <v>0</v>
      </c>
      <c r="AP1106" s="247"/>
      <c r="AQ1106" s="263">
        <v>0</v>
      </c>
      <c r="AR1106" s="264">
        <v>0</v>
      </c>
      <c r="AS1106" s="264">
        <v>0</v>
      </c>
      <c r="AT1106" s="264">
        <v>0</v>
      </c>
      <c r="AU1106" s="264">
        <v>0</v>
      </c>
      <c r="AV1106" s="264">
        <v>0</v>
      </c>
      <c r="AW1106" s="264">
        <v>0</v>
      </c>
      <c r="AX1106" s="264">
        <v>0</v>
      </c>
      <c r="AY1106" s="264">
        <v>0</v>
      </c>
      <c r="AZ1106" s="264">
        <v>0</v>
      </c>
      <c r="BA1106" s="264">
        <v>0</v>
      </c>
      <c r="BB1106" s="265">
        <v>0</v>
      </c>
    </row>
    <row r="1107" spans="2:54" s="213" customFormat="1" ht="12.75" x14ac:dyDescent="0.2">
      <c r="B1107" s="266" t="s">
        <v>1865</v>
      </c>
      <c r="C1107" s="267"/>
      <c r="D1107" s="268"/>
      <c r="E1107" s="269" t="s">
        <v>2727</v>
      </c>
      <c r="F1107" s="267"/>
      <c r="G1107" s="267"/>
      <c r="H1107" s="255" t="s">
        <v>2728</v>
      </c>
      <c r="I1107" s="256">
        <v>38573</v>
      </c>
      <c r="J1107" s="257">
        <v>7</v>
      </c>
      <c r="K1107" s="258">
        <v>0</v>
      </c>
      <c r="L1107" s="259">
        <v>0</v>
      </c>
      <c r="M1107" s="259">
        <v>0</v>
      </c>
      <c r="N1107" s="259">
        <v>0</v>
      </c>
      <c r="O1107" s="259">
        <v>0</v>
      </c>
      <c r="P1107" s="259">
        <v>0</v>
      </c>
      <c r="Q1107" s="259">
        <v>0</v>
      </c>
      <c r="R1107" s="259">
        <v>0</v>
      </c>
      <c r="S1107" s="259">
        <v>0</v>
      </c>
      <c r="T1107" s="260">
        <v>0</v>
      </c>
      <c r="U1107" s="261">
        <v>0</v>
      </c>
      <c r="V1107" s="259">
        <v>0</v>
      </c>
      <c r="W1107" s="259">
        <v>0</v>
      </c>
      <c r="X1107" s="259">
        <v>0</v>
      </c>
      <c r="Y1107" s="259">
        <v>0</v>
      </c>
      <c r="Z1107" s="259">
        <v>0</v>
      </c>
      <c r="AA1107" s="259">
        <v>0</v>
      </c>
      <c r="AB1107" s="259">
        <v>0</v>
      </c>
      <c r="AC1107" s="259">
        <v>0</v>
      </c>
      <c r="AD1107" s="259">
        <v>0</v>
      </c>
      <c r="AE1107" s="262">
        <v>0</v>
      </c>
      <c r="AF1107" s="258">
        <v>0</v>
      </c>
      <c r="AG1107" s="259">
        <v>0</v>
      </c>
      <c r="AH1107" s="259">
        <v>0</v>
      </c>
      <c r="AI1107" s="259">
        <v>0</v>
      </c>
      <c r="AJ1107" s="259">
        <v>0</v>
      </c>
      <c r="AK1107" s="259">
        <v>0</v>
      </c>
      <c r="AL1107" s="259">
        <v>0</v>
      </c>
      <c r="AM1107" s="259">
        <v>0</v>
      </c>
      <c r="AN1107" s="259">
        <v>0</v>
      </c>
      <c r="AO1107" s="262">
        <v>0</v>
      </c>
      <c r="AP1107" s="247"/>
      <c r="AQ1107" s="263">
        <v>0</v>
      </c>
      <c r="AR1107" s="264">
        <v>0</v>
      </c>
      <c r="AS1107" s="264">
        <v>0</v>
      </c>
      <c r="AT1107" s="264">
        <v>0</v>
      </c>
      <c r="AU1107" s="264">
        <v>0</v>
      </c>
      <c r="AV1107" s="264">
        <v>0</v>
      </c>
      <c r="AW1107" s="264">
        <v>0</v>
      </c>
      <c r="AX1107" s="264">
        <v>0</v>
      </c>
      <c r="AY1107" s="264">
        <v>0</v>
      </c>
      <c r="AZ1107" s="264">
        <v>0</v>
      </c>
      <c r="BA1107" s="264">
        <v>0</v>
      </c>
      <c r="BB1107" s="265">
        <v>0</v>
      </c>
    </row>
    <row r="1108" spans="2:54" s="213" customFormat="1" ht="12.75" x14ac:dyDescent="0.2">
      <c r="B1108" s="266" t="s">
        <v>1865</v>
      </c>
      <c r="C1108" s="267"/>
      <c r="D1108" s="268"/>
      <c r="E1108" s="269" t="s">
        <v>2727</v>
      </c>
      <c r="F1108" s="267"/>
      <c r="G1108" s="267"/>
      <c r="H1108" s="255" t="s">
        <v>2729</v>
      </c>
      <c r="I1108" s="256">
        <v>38573</v>
      </c>
      <c r="J1108" s="257">
        <v>7</v>
      </c>
      <c r="K1108" s="258">
        <v>0</v>
      </c>
      <c r="L1108" s="259">
        <v>0</v>
      </c>
      <c r="M1108" s="259">
        <v>0</v>
      </c>
      <c r="N1108" s="259">
        <v>0</v>
      </c>
      <c r="O1108" s="259">
        <v>0</v>
      </c>
      <c r="P1108" s="259">
        <v>0</v>
      </c>
      <c r="Q1108" s="259">
        <v>0</v>
      </c>
      <c r="R1108" s="259">
        <v>0</v>
      </c>
      <c r="S1108" s="259">
        <v>0</v>
      </c>
      <c r="T1108" s="260">
        <v>0</v>
      </c>
      <c r="U1108" s="261">
        <v>0</v>
      </c>
      <c r="V1108" s="259">
        <v>0</v>
      </c>
      <c r="W1108" s="259">
        <v>0</v>
      </c>
      <c r="X1108" s="259">
        <v>0</v>
      </c>
      <c r="Y1108" s="259">
        <v>0</v>
      </c>
      <c r="Z1108" s="259">
        <v>0</v>
      </c>
      <c r="AA1108" s="259">
        <v>0</v>
      </c>
      <c r="AB1108" s="259">
        <v>0</v>
      </c>
      <c r="AC1108" s="259">
        <v>0</v>
      </c>
      <c r="AD1108" s="259">
        <v>0</v>
      </c>
      <c r="AE1108" s="262">
        <v>0</v>
      </c>
      <c r="AF1108" s="258">
        <v>0</v>
      </c>
      <c r="AG1108" s="259">
        <v>0</v>
      </c>
      <c r="AH1108" s="259">
        <v>0</v>
      </c>
      <c r="AI1108" s="259">
        <v>0</v>
      </c>
      <c r="AJ1108" s="259">
        <v>0</v>
      </c>
      <c r="AK1108" s="259">
        <v>0</v>
      </c>
      <c r="AL1108" s="259">
        <v>0</v>
      </c>
      <c r="AM1108" s="259">
        <v>0</v>
      </c>
      <c r="AN1108" s="259">
        <v>0</v>
      </c>
      <c r="AO1108" s="262">
        <v>0</v>
      </c>
      <c r="AP1108" s="247"/>
      <c r="AQ1108" s="263">
        <v>0</v>
      </c>
      <c r="AR1108" s="264">
        <v>0</v>
      </c>
      <c r="AS1108" s="264">
        <v>0</v>
      </c>
      <c r="AT1108" s="264">
        <v>0</v>
      </c>
      <c r="AU1108" s="264">
        <v>0</v>
      </c>
      <c r="AV1108" s="264">
        <v>0</v>
      </c>
      <c r="AW1108" s="264">
        <v>0</v>
      </c>
      <c r="AX1108" s="264">
        <v>0</v>
      </c>
      <c r="AY1108" s="264">
        <v>0</v>
      </c>
      <c r="AZ1108" s="264">
        <v>0</v>
      </c>
      <c r="BA1108" s="264">
        <v>0</v>
      </c>
      <c r="BB1108" s="265">
        <v>0</v>
      </c>
    </row>
    <row r="1109" spans="2:54" s="213" customFormat="1" ht="12.75" x14ac:dyDescent="0.2">
      <c r="B1109" s="266" t="s">
        <v>1865</v>
      </c>
      <c r="C1109" s="267"/>
      <c r="D1109" s="268"/>
      <c r="E1109" s="269" t="s">
        <v>2730</v>
      </c>
      <c r="F1109" s="267"/>
      <c r="G1109" s="267"/>
      <c r="H1109" s="255" t="s">
        <v>2731</v>
      </c>
      <c r="I1109" s="256">
        <v>38631</v>
      </c>
      <c r="J1109" s="257">
        <v>7</v>
      </c>
      <c r="K1109" s="258">
        <v>0</v>
      </c>
      <c r="L1109" s="259">
        <v>0</v>
      </c>
      <c r="M1109" s="259">
        <v>0</v>
      </c>
      <c r="N1109" s="259">
        <v>0</v>
      </c>
      <c r="O1109" s="259">
        <v>0</v>
      </c>
      <c r="P1109" s="259">
        <v>0</v>
      </c>
      <c r="Q1109" s="259">
        <v>0</v>
      </c>
      <c r="R1109" s="259">
        <v>0</v>
      </c>
      <c r="S1109" s="259">
        <v>0</v>
      </c>
      <c r="T1109" s="260">
        <v>0</v>
      </c>
      <c r="U1109" s="261">
        <v>0</v>
      </c>
      <c r="V1109" s="259">
        <v>0</v>
      </c>
      <c r="W1109" s="259">
        <v>0</v>
      </c>
      <c r="X1109" s="259">
        <v>0</v>
      </c>
      <c r="Y1109" s="259">
        <v>0</v>
      </c>
      <c r="Z1109" s="259">
        <v>0</v>
      </c>
      <c r="AA1109" s="259">
        <v>0</v>
      </c>
      <c r="AB1109" s="259">
        <v>0</v>
      </c>
      <c r="AC1109" s="259">
        <v>0</v>
      </c>
      <c r="AD1109" s="259">
        <v>0</v>
      </c>
      <c r="AE1109" s="262">
        <v>0</v>
      </c>
      <c r="AF1109" s="258">
        <v>0</v>
      </c>
      <c r="AG1109" s="259">
        <v>0</v>
      </c>
      <c r="AH1109" s="259">
        <v>0</v>
      </c>
      <c r="AI1109" s="259">
        <v>0</v>
      </c>
      <c r="AJ1109" s="259">
        <v>0</v>
      </c>
      <c r="AK1109" s="259">
        <v>0</v>
      </c>
      <c r="AL1109" s="259">
        <v>0</v>
      </c>
      <c r="AM1109" s="259">
        <v>0</v>
      </c>
      <c r="AN1109" s="259">
        <v>0</v>
      </c>
      <c r="AO1109" s="262">
        <v>0</v>
      </c>
      <c r="AP1109" s="247"/>
      <c r="AQ1109" s="263">
        <v>0</v>
      </c>
      <c r="AR1109" s="264">
        <v>0</v>
      </c>
      <c r="AS1109" s="264">
        <v>0</v>
      </c>
      <c r="AT1109" s="264">
        <v>0</v>
      </c>
      <c r="AU1109" s="264">
        <v>0</v>
      </c>
      <c r="AV1109" s="264">
        <v>0</v>
      </c>
      <c r="AW1109" s="264">
        <v>0</v>
      </c>
      <c r="AX1109" s="264">
        <v>0</v>
      </c>
      <c r="AY1109" s="264">
        <v>0</v>
      </c>
      <c r="AZ1109" s="264">
        <v>0</v>
      </c>
      <c r="BA1109" s="264">
        <v>0</v>
      </c>
      <c r="BB1109" s="265">
        <v>0</v>
      </c>
    </row>
    <row r="1110" spans="2:54" s="213" customFormat="1" ht="12.75" x14ac:dyDescent="0.2">
      <c r="B1110" s="266" t="s">
        <v>1865</v>
      </c>
      <c r="C1110" s="267"/>
      <c r="D1110" s="268"/>
      <c r="E1110" s="269" t="s">
        <v>2730</v>
      </c>
      <c r="F1110" s="267"/>
      <c r="G1110" s="267"/>
      <c r="H1110" s="255" t="s">
        <v>2732</v>
      </c>
      <c r="I1110" s="256">
        <v>38631</v>
      </c>
      <c r="J1110" s="257">
        <v>7</v>
      </c>
      <c r="K1110" s="258">
        <v>0</v>
      </c>
      <c r="L1110" s="259">
        <v>0</v>
      </c>
      <c r="M1110" s="259">
        <v>0</v>
      </c>
      <c r="N1110" s="259">
        <v>0</v>
      </c>
      <c r="O1110" s="259">
        <v>0</v>
      </c>
      <c r="P1110" s="259">
        <v>0</v>
      </c>
      <c r="Q1110" s="259">
        <v>0</v>
      </c>
      <c r="R1110" s="259">
        <v>0</v>
      </c>
      <c r="S1110" s="259">
        <v>0</v>
      </c>
      <c r="T1110" s="260">
        <v>0</v>
      </c>
      <c r="U1110" s="261">
        <v>0</v>
      </c>
      <c r="V1110" s="259">
        <v>0</v>
      </c>
      <c r="W1110" s="259">
        <v>0</v>
      </c>
      <c r="X1110" s="259">
        <v>0</v>
      </c>
      <c r="Y1110" s="259">
        <v>0</v>
      </c>
      <c r="Z1110" s="259">
        <v>0</v>
      </c>
      <c r="AA1110" s="259">
        <v>0</v>
      </c>
      <c r="AB1110" s="259">
        <v>0</v>
      </c>
      <c r="AC1110" s="259">
        <v>0</v>
      </c>
      <c r="AD1110" s="259">
        <v>0</v>
      </c>
      <c r="AE1110" s="262">
        <v>0</v>
      </c>
      <c r="AF1110" s="258">
        <v>0</v>
      </c>
      <c r="AG1110" s="259">
        <v>0</v>
      </c>
      <c r="AH1110" s="259">
        <v>0</v>
      </c>
      <c r="AI1110" s="259">
        <v>0</v>
      </c>
      <c r="AJ1110" s="259">
        <v>0</v>
      </c>
      <c r="AK1110" s="259">
        <v>0</v>
      </c>
      <c r="AL1110" s="259">
        <v>0</v>
      </c>
      <c r="AM1110" s="259">
        <v>0</v>
      </c>
      <c r="AN1110" s="259">
        <v>0</v>
      </c>
      <c r="AO1110" s="262">
        <v>0</v>
      </c>
      <c r="AP1110" s="247"/>
      <c r="AQ1110" s="263">
        <v>0</v>
      </c>
      <c r="AR1110" s="264">
        <v>0</v>
      </c>
      <c r="AS1110" s="264">
        <v>0</v>
      </c>
      <c r="AT1110" s="264">
        <v>0</v>
      </c>
      <c r="AU1110" s="264">
        <v>0</v>
      </c>
      <c r="AV1110" s="264">
        <v>0</v>
      </c>
      <c r="AW1110" s="264">
        <v>0</v>
      </c>
      <c r="AX1110" s="264">
        <v>0</v>
      </c>
      <c r="AY1110" s="264">
        <v>0</v>
      </c>
      <c r="AZ1110" s="264">
        <v>0</v>
      </c>
      <c r="BA1110" s="264">
        <v>0</v>
      </c>
      <c r="BB1110" s="265">
        <v>0</v>
      </c>
    </row>
    <row r="1111" spans="2:54" s="213" customFormat="1" ht="12.75" x14ac:dyDescent="0.2">
      <c r="B1111" s="266" t="s">
        <v>2051</v>
      </c>
      <c r="C1111" s="267"/>
      <c r="D1111" s="268"/>
      <c r="E1111" s="269" t="s">
        <v>2733</v>
      </c>
      <c r="F1111" s="267"/>
      <c r="G1111" s="267"/>
      <c r="H1111" s="255" t="s">
        <v>2734</v>
      </c>
      <c r="I1111" s="256">
        <v>34335</v>
      </c>
      <c r="J1111" s="257">
        <v>16</v>
      </c>
      <c r="K1111" s="258">
        <v>0</v>
      </c>
      <c r="L1111" s="259">
        <v>0</v>
      </c>
      <c r="M1111" s="259">
        <v>0</v>
      </c>
      <c r="N1111" s="259">
        <v>0</v>
      </c>
      <c r="O1111" s="259">
        <v>0</v>
      </c>
      <c r="P1111" s="259">
        <v>0</v>
      </c>
      <c r="Q1111" s="259">
        <v>0</v>
      </c>
      <c r="R1111" s="259">
        <v>0</v>
      </c>
      <c r="S1111" s="259">
        <v>0</v>
      </c>
      <c r="T1111" s="260">
        <v>0</v>
      </c>
      <c r="U1111" s="261">
        <v>0</v>
      </c>
      <c r="V1111" s="259">
        <v>0</v>
      </c>
      <c r="W1111" s="259">
        <v>0</v>
      </c>
      <c r="X1111" s="259">
        <v>0</v>
      </c>
      <c r="Y1111" s="259">
        <v>0</v>
      </c>
      <c r="Z1111" s="259">
        <v>0</v>
      </c>
      <c r="AA1111" s="259">
        <v>0</v>
      </c>
      <c r="AB1111" s="259">
        <v>0</v>
      </c>
      <c r="AC1111" s="259">
        <v>0</v>
      </c>
      <c r="AD1111" s="259">
        <v>0</v>
      </c>
      <c r="AE1111" s="262">
        <v>0</v>
      </c>
      <c r="AF1111" s="258">
        <v>0</v>
      </c>
      <c r="AG1111" s="259">
        <v>0</v>
      </c>
      <c r="AH1111" s="259">
        <v>0</v>
      </c>
      <c r="AI1111" s="259">
        <v>0</v>
      </c>
      <c r="AJ1111" s="259">
        <v>0</v>
      </c>
      <c r="AK1111" s="259">
        <v>0</v>
      </c>
      <c r="AL1111" s="259">
        <v>0</v>
      </c>
      <c r="AM1111" s="259">
        <v>0</v>
      </c>
      <c r="AN1111" s="259">
        <v>0</v>
      </c>
      <c r="AO1111" s="262">
        <v>0</v>
      </c>
      <c r="AP1111" s="247"/>
      <c r="AQ1111" s="263">
        <v>0</v>
      </c>
      <c r="AR1111" s="264">
        <v>0</v>
      </c>
      <c r="AS1111" s="264">
        <v>0</v>
      </c>
      <c r="AT1111" s="264">
        <v>0</v>
      </c>
      <c r="AU1111" s="264">
        <v>0</v>
      </c>
      <c r="AV1111" s="264">
        <v>0</v>
      </c>
      <c r="AW1111" s="264">
        <v>0</v>
      </c>
      <c r="AX1111" s="264">
        <v>0</v>
      </c>
      <c r="AY1111" s="264">
        <v>0</v>
      </c>
      <c r="AZ1111" s="264">
        <v>0</v>
      </c>
      <c r="BA1111" s="264">
        <v>0</v>
      </c>
      <c r="BB1111" s="265">
        <v>0</v>
      </c>
    </row>
    <row r="1112" spans="2:54" s="213" customFormat="1" ht="12.75" x14ac:dyDescent="0.2">
      <c r="B1112" s="266" t="s">
        <v>2051</v>
      </c>
      <c r="C1112" s="267"/>
      <c r="D1112" s="268"/>
      <c r="E1112" s="269" t="s">
        <v>2735</v>
      </c>
      <c r="F1112" s="267"/>
      <c r="G1112" s="267"/>
      <c r="H1112" s="255" t="s">
        <v>2736</v>
      </c>
      <c r="I1112" s="256">
        <v>34700</v>
      </c>
      <c r="J1112" s="257">
        <v>16</v>
      </c>
      <c r="K1112" s="258">
        <v>0</v>
      </c>
      <c r="L1112" s="259">
        <v>0</v>
      </c>
      <c r="M1112" s="259">
        <v>0</v>
      </c>
      <c r="N1112" s="259">
        <v>0</v>
      </c>
      <c r="O1112" s="259">
        <v>0</v>
      </c>
      <c r="P1112" s="259">
        <v>0</v>
      </c>
      <c r="Q1112" s="259">
        <v>0</v>
      </c>
      <c r="R1112" s="259">
        <v>0</v>
      </c>
      <c r="S1112" s="259">
        <v>0</v>
      </c>
      <c r="T1112" s="260">
        <v>0</v>
      </c>
      <c r="U1112" s="261">
        <v>0</v>
      </c>
      <c r="V1112" s="259">
        <v>0</v>
      </c>
      <c r="W1112" s="259">
        <v>0</v>
      </c>
      <c r="X1112" s="259">
        <v>0</v>
      </c>
      <c r="Y1112" s="259">
        <v>0</v>
      </c>
      <c r="Z1112" s="259">
        <v>0</v>
      </c>
      <c r="AA1112" s="259">
        <v>0</v>
      </c>
      <c r="AB1112" s="259">
        <v>0</v>
      </c>
      <c r="AC1112" s="259">
        <v>0</v>
      </c>
      <c r="AD1112" s="259">
        <v>0</v>
      </c>
      <c r="AE1112" s="262">
        <v>0</v>
      </c>
      <c r="AF1112" s="258">
        <v>0</v>
      </c>
      <c r="AG1112" s="259">
        <v>0</v>
      </c>
      <c r="AH1112" s="259">
        <v>0</v>
      </c>
      <c r="AI1112" s="259">
        <v>0</v>
      </c>
      <c r="AJ1112" s="259">
        <v>0</v>
      </c>
      <c r="AK1112" s="259">
        <v>0</v>
      </c>
      <c r="AL1112" s="259">
        <v>0</v>
      </c>
      <c r="AM1112" s="259">
        <v>0</v>
      </c>
      <c r="AN1112" s="259">
        <v>0</v>
      </c>
      <c r="AO1112" s="262">
        <v>0</v>
      </c>
      <c r="AP1112" s="247"/>
      <c r="AQ1112" s="263">
        <v>0</v>
      </c>
      <c r="AR1112" s="264">
        <v>0</v>
      </c>
      <c r="AS1112" s="264">
        <v>0</v>
      </c>
      <c r="AT1112" s="264">
        <v>0</v>
      </c>
      <c r="AU1112" s="264">
        <v>0</v>
      </c>
      <c r="AV1112" s="264">
        <v>0</v>
      </c>
      <c r="AW1112" s="264">
        <v>0</v>
      </c>
      <c r="AX1112" s="264">
        <v>0</v>
      </c>
      <c r="AY1112" s="264">
        <v>0</v>
      </c>
      <c r="AZ1112" s="264">
        <v>0</v>
      </c>
      <c r="BA1112" s="264">
        <v>0</v>
      </c>
      <c r="BB1112" s="265">
        <v>0</v>
      </c>
    </row>
    <row r="1113" spans="2:54" s="213" customFormat="1" ht="12.75" x14ac:dyDescent="0.2">
      <c r="B1113" s="266" t="s">
        <v>718</v>
      </c>
      <c r="C1113" s="267"/>
      <c r="D1113" s="268"/>
      <c r="E1113" s="269" t="s">
        <v>2737</v>
      </c>
      <c r="F1113" s="267"/>
      <c r="G1113" s="267"/>
      <c r="H1113" s="255" t="s">
        <v>2738</v>
      </c>
      <c r="I1113" s="256">
        <v>33604</v>
      </c>
      <c r="J1113" s="257">
        <v>10</v>
      </c>
      <c r="K1113" s="258">
        <v>0</v>
      </c>
      <c r="L1113" s="259">
        <v>0</v>
      </c>
      <c r="M1113" s="259">
        <v>0</v>
      </c>
      <c r="N1113" s="259">
        <v>0</v>
      </c>
      <c r="O1113" s="259">
        <v>0</v>
      </c>
      <c r="P1113" s="259">
        <v>0</v>
      </c>
      <c r="Q1113" s="259">
        <v>0</v>
      </c>
      <c r="R1113" s="259">
        <v>0</v>
      </c>
      <c r="S1113" s="259">
        <v>0</v>
      </c>
      <c r="T1113" s="260">
        <v>0</v>
      </c>
      <c r="U1113" s="261">
        <v>0</v>
      </c>
      <c r="V1113" s="259">
        <v>0</v>
      </c>
      <c r="W1113" s="259">
        <v>0</v>
      </c>
      <c r="X1113" s="259">
        <v>0</v>
      </c>
      <c r="Y1113" s="259">
        <v>0</v>
      </c>
      <c r="Z1113" s="259">
        <v>0</v>
      </c>
      <c r="AA1113" s="259">
        <v>0</v>
      </c>
      <c r="AB1113" s="259">
        <v>0</v>
      </c>
      <c r="AC1113" s="259">
        <v>0</v>
      </c>
      <c r="AD1113" s="259">
        <v>0</v>
      </c>
      <c r="AE1113" s="262">
        <v>0</v>
      </c>
      <c r="AF1113" s="258">
        <v>0</v>
      </c>
      <c r="AG1113" s="259">
        <v>0</v>
      </c>
      <c r="AH1113" s="259">
        <v>0</v>
      </c>
      <c r="AI1113" s="259">
        <v>0</v>
      </c>
      <c r="AJ1113" s="259">
        <v>0</v>
      </c>
      <c r="AK1113" s="259">
        <v>0</v>
      </c>
      <c r="AL1113" s="259">
        <v>0</v>
      </c>
      <c r="AM1113" s="259">
        <v>0</v>
      </c>
      <c r="AN1113" s="259">
        <v>0</v>
      </c>
      <c r="AO1113" s="262">
        <v>0</v>
      </c>
      <c r="AP1113" s="247"/>
      <c r="AQ1113" s="263">
        <v>0</v>
      </c>
      <c r="AR1113" s="264">
        <v>0</v>
      </c>
      <c r="AS1113" s="264">
        <v>0</v>
      </c>
      <c r="AT1113" s="264">
        <v>0</v>
      </c>
      <c r="AU1113" s="264">
        <v>0</v>
      </c>
      <c r="AV1113" s="264">
        <v>0</v>
      </c>
      <c r="AW1113" s="264">
        <v>0</v>
      </c>
      <c r="AX1113" s="264">
        <v>0</v>
      </c>
      <c r="AY1113" s="264">
        <v>0</v>
      </c>
      <c r="AZ1113" s="264">
        <v>0</v>
      </c>
      <c r="BA1113" s="264">
        <v>0</v>
      </c>
      <c r="BB1113" s="265">
        <v>0</v>
      </c>
    </row>
    <row r="1114" spans="2:54" s="213" customFormat="1" ht="12.75" x14ac:dyDescent="0.2">
      <c r="B1114" s="266" t="s">
        <v>718</v>
      </c>
      <c r="C1114" s="267"/>
      <c r="D1114" s="268"/>
      <c r="E1114" s="269" t="s">
        <v>2739</v>
      </c>
      <c r="F1114" s="267"/>
      <c r="G1114" s="267"/>
      <c r="H1114" s="255" t="s">
        <v>2740</v>
      </c>
      <c r="I1114" s="256">
        <v>33604</v>
      </c>
      <c r="J1114" s="257">
        <v>10</v>
      </c>
      <c r="K1114" s="258">
        <v>0</v>
      </c>
      <c r="L1114" s="259">
        <v>0</v>
      </c>
      <c r="M1114" s="259">
        <v>0</v>
      </c>
      <c r="N1114" s="259">
        <v>0</v>
      </c>
      <c r="O1114" s="259">
        <v>0</v>
      </c>
      <c r="P1114" s="259">
        <v>0</v>
      </c>
      <c r="Q1114" s="259">
        <v>0</v>
      </c>
      <c r="R1114" s="259">
        <v>0</v>
      </c>
      <c r="S1114" s="259">
        <v>0</v>
      </c>
      <c r="T1114" s="260">
        <v>0</v>
      </c>
      <c r="U1114" s="261">
        <v>0</v>
      </c>
      <c r="V1114" s="259">
        <v>0</v>
      </c>
      <c r="W1114" s="259">
        <v>0</v>
      </c>
      <c r="X1114" s="259">
        <v>0</v>
      </c>
      <c r="Y1114" s="259">
        <v>0</v>
      </c>
      <c r="Z1114" s="259">
        <v>0</v>
      </c>
      <c r="AA1114" s="259">
        <v>0</v>
      </c>
      <c r="AB1114" s="259">
        <v>0</v>
      </c>
      <c r="AC1114" s="259">
        <v>0</v>
      </c>
      <c r="AD1114" s="259">
        <v>0</v>
      </c>
      <c r="AE1114" s="262">
        <v>0</v>
      </c>
      <c r="AF1114" s="258">
        <v>0</v>
      </c>
      <c r="AG1114" s="259">
        <v>0</v>
      </c>
      <c r="AH1114" s="259">
        <v>0</v>
      </c>
      <c r="AI1114" s="259">
        <v>0</v>
      </c>
      <c r="AJ1114" s="259">
        <v>0</v>
      </c>
      <c r="AK1114" s="259">
        <v>0</v>
      </c>
      <c r="AL1114" s="259">
        <v>0</v>
      </c>
      <c r="AM1114" s="259">
        <v>0</v>
      </c>
      <c r="AN1114" s="259">
        <v>0</v>
      </c>
      <c r="AO1114" s="262">
        <v>0</v>
      </c>
      <c r="AP1114" s="247"/>
      <c r="AQ1114" s="263">
        <v>0</v>
      </c>
      <c r="AR1114" s="264">
        <v>0</v>
      </c>
      <c r="AS1114" s="264">
        <v>0</v>
      </c>
      <c r="AT1114" s="264">
        <v>0</v>
      </c>
      <c r="AU1114" s="264">
        <v>0</v>
      </c>
      <c r="AV1114" s="264">
        <v>0</v>
      </c>
      <c r="AW1114" s="264">
        <v>0</v>
      </c>
      <c r="AX1114" s="264">
        <v>0</v>
      </c>
      <c r="AY1114" s="264">
        <v>0</v>
      </c>
      <c r="AZ1114" s="264">
        <v>0</v>
      </c>
      <c r="BA1114" s="264">
        <v>0</v>
      </c>
      <c r="BB1114" s="265">
        <v>0</v>
      </c>
    </row>
    <row r="1115" spans="2:54" s="213" customFormat="1" ht="12.75" x14ac:dyDescent="0.2">
      <c r="B1115" s="266" t="s">
        <v>718</v>
      </c>
      <c r="C1115" s="267"/>
      <c r="D1115" s="268"/>
      <c r="E1115" s="269" t="s">
        <v>2741</v>
      </c>
      <c r="F1115" s="267"/>
      <c r="G1115" s="267"/>
      <c r="H1115" s="255" t="s">
        <v>2742</v>
      </c>
      <c r="I1115" s="256">
        <v>33604</v>
      </c>
      <c r="J1115" s="257">
        <v>10</v>
      </c>
      <c r="K1115" s="258">
        <v>0</v>
      </c>
      <c r="L1115" s="259">
        <v>0</v>
      </c>
      <c r="M1115" s="259">
        <v>0</v>
      </c>
      <c r="N1115" s="259">
        <v>0</v>
      </c>
      <c r="O1115" s="259">
        <v>0</v>
      </c>
      <c r="P1115" s="259">
        <v>0</v>
      </c>
      <c r="Q1115" s="259">
        <v>0</v>
      </c>
      <c r="R1115" s="259">
        <v>0</v>
      </c>
      <c r="S1115" s="259">
        <v>0</v>
      </c>
      <c r="T1115" s="260">
        <v>0</v>
      </c>
      <c r="U1115" s="261">
        <v>0</v>
      </c>
      <c r="V1115" s="259">
        <v>0</v>
      </c>
      <c r="W1115" s="259">
        <v>0</v>
      </c>
      <c r="X1115" s="259">
        <v>0</v>
      </c>
      <c r="Y1115" s="259">
        <v>0</v>
      </c>
      <c r="Z1115" s="259">
        <v>0</v>
      </c>
      <c r="AA1115" s="259">
        <v>0</v>
      </c>
      <c r="AB1115" s="259">
        <v>0</v>
      </c>
      <c r="AC1115" s="259">
        <v>0</v>
      </c>
      <c r="AD1115" s="259">
        <v>0</v>
      </c>
      <c r="AE1115" s="262">
        <v>0</v>
      </c>
      <c r="AF1115" s="258">
        <v>0</v>
      </c>
      <c r="AG1115" s="259">
        <v>0</v>
      </c>
      <c r="AH1115" s="259">
        <v>0</v>
      </c>
      <c r="AI1115" s="259">
        <v>0</v>
      </c>
      <c r="AJ1115" s="259">
        <v>0</v>
      </c>
      <c r="AK1115" s="259">
        <v>0</v>
      </c>
      <c r="AL1115" s="259">
        <v>0</v>
      </c>
      <c r="AM1115" s="259">
        <v>0</v>
      </c>
      <c r="AN1115" s="259">
        <v>0</v>
      </c>
      <c r="AO1115" s="262">
        <v>0</v>
      </c>
      <c r="AP1115" s="247"/>
      <c r="AQ1115" s="263">
        <v>0</v>
      </c>
      <c r="AR1115" s="264">
        <v>0</v>
      </c>
      <c r="AS1115" s="264">
        <v>0</v>
      </c>
      <c r="AT1115" s="264">
        <v>0</v>
      </c>
      <c r="AU1115" s="264">
        <v>0</v>
      </c>
      <c r="AV1115" s="264">
        <v>0</v>
      </c>
      <c r="AW1115" s="264">
        <v>0</v>
      </c>
      <c r="AX1115" s="264">
        <v>0</v>
      </c>
      <c r="AY1115" s="264">
        <v>0</v>
      </c>
      <c r="AZ1115" s="264">
        <v>0</v>
      </c>
      <c r="BA1115" s="264">
        <v>0</v>
      </c>
      <c r="BB1115" s="265">
        <v>0</v>
      </c>
    </row>
    <row r="1116" spans="2:54" s="213" customFormat="1" ht="12.75" x14ac:dyDescent="0.2">
      <c r="B1116" s="266" t="s">
        <v>1160</v>
      </c>
      <c r="C1116" s="267"/>
      <c r="D1116" s="268"/>
      <c r="E1116" s="269" t="s">
        <v>2743</v>
      </c>
      <c r="F1116" s="267"/>
      <c r="G1116" s="267"/>
      <c r="H1116" s="255" t="s">
        <v>2744</v>
      </c>
      <c r="I1116" s="256">
        <v>36892</v>
      </c>
      <c r="J1116" s="257">
        <v>10</v>
      </c>
      <c r="K1116" s="258">
        <v>0</v>
      </c>
      <c r="L1116" s="259">
        <v>0</v>
      </c>
      <c r="M1116" s="259">
        <v>0</v>
      </c>
      <c r="N1116" s="259">
        <v>0</v>
      </c>
      <c r="O1116" s="259">
        <v>0</v>
      </c>
      <c r="P1116" s="259">
        <v>0</v>
      </c>
      <c r="Q1116" s="259">
        <v>0</v>
      </c>
      <c r="R1116" s="259">
        <v>0</v>
      </c>
      <c r="S1116" s="259">
        <v>0</v>
      </c>
      <c r="T1116" s="260">
        <v>0</v>
      </c>
      <c r="U1116" s="261">
        <v>0</v>
      </c>
      <c r="V1116" s="259">
        <v>0</v>
      </c>
      <c r="W1116" s="259">
        <v>0</v>
      </c>
      <c r="X1116" s="259">
        <v>0</v>
      </c>
      <c r="Y1116" s="259">
        <v>0</v>
      </c>
      <c r="Z1116" s="259">
        <v>0</v>
      </c>
      <c r="AA1116" s="259">
        <v>0</v>
      </c>
      <c r="AB1116" s="259">
        <v>0</v>
      </c>
      <c r="AC1116" s="259">
        <v>0</v>
      </c>
      <c r="AD1116" s="259">
        <v>0</v>
      </c>
      <c r="AE1116" s="262">
        <v>0</v>
      </c>
      <c r="AF1116" s="258">
        <v>0</v>
      </c>
      <c r="AG1116" s="259">
        <v>0</v>
      </c>
      <c r="AH1116" s="259">
        <v>0</v>
      </c>
      <c r="AI1116" s="259">
        <v>0</v>
      </c>
      <c r="AJ1116" s="259">
        <v>0</v>
      </c>
      <c r="AK1116" s="259">
        <v>0</v>
      </c>
      <c r="AL1116" s="259">
        <v>0</v>
      </c>
      <c r="AM1116" s="259">
        <v>0</v>
      </c>
      <c r="AN1116" s="259">
        <v>0</v>
      </c>
      <c r="AO1116" s="262">
        <v>0</v>
      </c>
      <c r="AP1116" s="247"/>
      <c r="AQ1116" s="263">
        <v>0</v>
      </c>
      <c r="AR1116" s="264">
        <v>0</v>
      </c>
      <c r="AS1116" s="264">
        <v>0</v>
      </c>
      <c r="AT1116" s="264">
        <v>0</v>
      </c>
      <c r="AU1116" s="264">
        <v>0</v>
      </c>
      <c r="AV1116" s="264">
        <v>0</v>
      </c>
      <c r="AW1116" s="264">
        <v>0</v>
      </c>
      <c r="AX1116" s="264">
        <v>0</v>
      </c>
      <c r="AY1116" s="264">
        <v>0</v>
      </c>
      <c r="AZ1116" s="264">
        <v>0</v>
      </c>
      <c r="BA1116" s="264">
        <v>0</v>
      </c>
      <c r="BB1116" s="265">
        <v>0</v>
      </c>
    </row>
    <row r="1117" spans="2:54" s="213" customFormat="1" ht="12.75" x14ac:dyDescent="0.2">
      <c r="B1117" s="266" t="s">
        <v>1865</v>
      </c>
      <c r="C1117" s="267"/>
      <c r="D1117" s="268"/>
      <c r="E1117" s="269" t="s">
        <v>2745</v>
      </c>
      <c r="F1117" s="267"/>
      <c r="G1117" s="267"/>
      <c r="H1117" s="255" t="s">
        <v>2746</v>
      </c>
      <c r="I1117" s="256">
        <v>37257</v>
      </c>
      <c r="J1117" s="257">
        <v>7</v>
      </c>
      <c r="K1117" s="258">
        <v>0</v>
      </c>
      <c r="L1117" s="259">
        <v>0</v>
      </c>
      <c r="M1117" s="259">
        <v>0</v>
      </c>
      <c r="N1117" s="259">
        <v>0</v>
      </c>
      <c r="O1117" s="259">
        <v>0</v>
      </c>
      <c r="P1117" s="259">
        <v>0</v>
      </c>
      <c r="Q1117" s="259">
        <v>0</v>
      </c>
      <c r="R1117" s="259">
        <v>0</v>
      </c>
      <c r="S1117" s="259">
        <v>0</v>
      </c>
      <c r="T1117" s="260">
        <v>0</v>
      </c>
      <c r="U1117" s="261">
        <v>0</v>
      </c>
      <c r="V1117" s="259">
        <v>0</v>
      </c>
      <c r="W1117" s="259">
        <v>0</v>
      </c>
      <c r="X1117" s="259">
        <v>0</v>
      </c>
      <c r="Y1117" s="259">
        <v>0</v>
      </c>
      <c r="Z1117" s="259">
        <v>0</v>
      </c>
      <c r="AA1117" s="259">
        <v>0</v>
      </c>
      <c r="AB1117" s="259">
        <v>0</v>
      </c>
      <c r="AC1117" s="259">
        <v>0</v>
      </c>
      <c r="AD1117" s="259">
        <v>0</v>
      </c>
      <c r="AE1117" s="262">
        <v>0</v>
      </c>
      <c r="AF1117" s="258">
        <v>0</v>
      </c>
      <c r="AG1117" s="259">
        <v>0</v>
      </c>
      <c r="AH1117" s="259">
        <v>0</v>
      </c>
      <c r="AI1117" s="259">
        <v>0</v>
      </c>
      <c r="AJ1117" s="259">
        <v>0</v>
      </c>
      <c r="AK1117" s="259">
        <v>0</v>
      </c>
      <c r="AL1117" s="259">
        <v>0</v>
      </c>
      <c r="AM1117" s="259">
        <v>0</v>
      </c>
      <c r="AN1117" s="259">
        <v>0</v>
      </c>
      <c r="AO1117" s="262">
        <v>0</v>
      </c>
      <c r="AP1117" s="247"/>
      <c r="AQ1117" s="263">
        <v>0</v>
      </c>
      <c r="AR1117" s="264">
        <v>0</v>
      </c>
      <c r="AS1117" s="264">
        <v>0</v>
      </c>
      <c r="AT1117" s="264">
        <v>0</v>
      </c>
      <c r="AU1117" s="264">
        <v>0</v>
      </c>
      <c r="AV1117" s="264">
        <v>0</v>
      </c>
      <c r="AW1117" s="264">
        <v>0</v>
      </c>
      <c r="AX1117" s="264">
        <v>0</v>
      </c>
      <c r="AY1117" s="264">
        <v>0</v>
      </c>
      <c r="AZ1117" s="264">
        <v>0</v>
      </c>
      <c r="BA1117" s="264">
        <v>0</v>
      </c>
      <c r="BB1117" s="265">
        <v>0</v>
      </c>
    </row>
    <row r="1118" spans="2:54" s="213" customFormat="1" ht="12.75" x14ac:dyDescent="0.2">
      <c r="B1118" s="266" t="s">
        <v>718</v>
      </c>
      <c r="C1118" s="267"/>
      <c r="D1118" s="268"/>
      <c r="E1118" s="269" t="s">
        <v>2747</v>
      </c>
      <c r="F1118" s="267"/>
      <c r="G1118" s="267"/>
      <c r="H1118" s="255" t="s">
        <v>2748</v>
      </c>
      <c r="I1118" s="256">
        <v>31778</v>
      </c>
      <c r="J1118" s="257">
        <v>10</v>
      </c>
      <c r="K1118" s="258">
        <v>0</v>
      </c>
      <c r="L1118" s="259">
        <v>0</v>
      </c>
      <c r="M1118" s="259">
        <v>0</v>
      </c>
      <c r="N1118" s="259">
        <v>0</v>
      </c>
      <c r="O1118" s="259">
        <v>0</v>
      </c>
      <c r="P1118" s="259">
        <v>0</v>
      </c>
      <c r="Q1118" s="259">
        <v>0</v>
      </c>
      <c r="R1118" s="259">
        <v>0</v>
      </c>
      <c r="S1118" s="259">
        <v>0</v>
      </c>
      <c r="T1118" s="260">
        <v>0</v>
      </c>
      <c r="U1118" s="261">
        <v>0</v>
      </c>
      <c r="V1118" s="259">
        <v>0</v>
      </c>
      <c r="W1118" s="259">
        <v>0</v>
      </c>
      <c r="X1118" s="259">
        <v>0</v>
      </c>
      <c r="Y1118" s="259">
        <v>0</v>
      </c>
      <c r="Z1118" s="259">
        <v>0</v>
      </c>
      <c r="AA1118" s="259">
        <v>0</v>
      </c>
      <c r="AB1118" s="259">
        <v>0</v>
      </c>
      <c r="AC1118" s="259">
        <v>0</v>
      </c>
      <c r="AD1118" s="259">
        <v>0</v>
      </c>
      <c r="AE1118" s="262">
        <v>0</v>
      </c>
      <c r="AF1118" s="258">
        <v>0</v>
      </c>
      <c r="AG1118" s="259">
        <v>0</v>
      </c>
      <c r="AH1118" s="259">
        <v>0</v>
      </c>
      <c r="AI1118" s="259">
        <v>0</v>
      </c>
      <c r="AJ1118" s="259">
        <v>0</v>
      </c>
      <c r="AK1118" s="259">
        <v>0</v>
      </c>
      <c r="AL1118" s="259">
        <v>0</v>
      </c>
      <c r="AM1118" s="259">
        <v>0</v>
      </c>
      <c r="AN1118" s="259">
        <v>0</v>
      </c>
      <c r="AO1118" s="262">
        <v>0</v>
      </c>
      <c r="AP1118" s="247"/>
      <c r="AQ1118" s="263">
        <v>0</v>
      </c>
      <c r="AR1118" s="264">
        <v>0</v>
      </c>
      <c r="AS1118" s="264">
        <v>0</v>
      </c>
      <c r="AT1118" s="264">
        <v>0</v>
      </c>
      <c r="AU1118" s="264">
        <v>0</v>
      </c>
      <c r="AV1118" s="264">
        <v>0</v>
      </c>
      <c r="AW1118" s="264">
        <v>0</v>
      </c>
      <c r="AX1118" s="264">
        <v>0</v>
      </c>
      <c r="AY1118" s="264">
        <v>0</v>
      </c>
      <c r="AZ1118" s="264">
        <v>0</v>
      </c>
      <c r="BA1118" s="264">
        <v>0</v>
      </c>
      <c r="BB1118" s="265">
        <v>0</v>
      </c>
    </row>
    <row r="1119" spans="2:54" s="213" customFormat="1" ht="12.75" x14ac:dyDescent="0.2">
      <c r="B1119" s="266" t="s">
        <v>718</v>
      </c>
      <c r="C1119" s="267"/>
      <c r="D1119" s="268"/>
      <c r="E1119" s="269" t="s">
        <v>2749</v>
      </c>
      <c r="F1119" s="267"/>
      <c r="G1119" s="267"/>
      <c r="H1119" s="255" t="s">
        <v>2750</v>
      </c>
      <c r="I1119" s="256">
        <v>28491</v>
      </c>
      <c r="J1119" s="257">
        <v>10</v>
      </c>
      <c r="K1119" s="258">
        <v>0</v>
      </c>
      <c r="L1119" s="259">
        <v>0</v>
      </c>
      <c r="M1119" s="259">
        <v>0</v>
      </c>
      <c r="N1119" s="259">
        <v>0</v>
      </c>
      <c r="O1119" s="259">
        <v>0</v>
      </c>
      <c r="P1119" s="259">
        <v>0</v>
      </c>
      <c r="Q1119" s="259">
        <v>0</v>
      </c>
      <c r="R1119" s="259">
        <v>0</v>
      </c>
      <c r="S1119" s="259">
        <v>0</v>
      </c>
      <c r="T1119" s="260">
        <v>0</v>
      </c>
      <c r="U1119" s="261">
        <v>0</v>
      </c>
      <c r="V1119" s="259">
        <v>0</v>
      </c>
      <c r="W1119" s="259">
        <v>0</v>
      </c>
      <c r="X1119" s="259">
        <v>0</v>
      </c>
      <c r="Y1119" s="259">
        <v>0</v>
      </c>
      <c r="Z1119" s="259">
        <v>0</v>
      </c>
      <c r="AA1119" s="259">
        <v>0</v>
      </c>
      <c r="AB1119" s="259">
        <v>0</v>
      </c>
      <c r="AC1119" s="259">
        <v>0</v>
      </c>
      <c r="AD1119" s="259">
        <v>0</v>
      </c>
      <c r="AE1119" s="262">
        <v>0</v>
      </c>
      <c r="AF1119" s="258">
        <v>0</v>
      </c>
      <c r="AG1119" s="259">
        <v>0</v>
      </c>
      <c r="AH1119" s="259">
        <v>0</v>
      </c>
      <c r="AI1119" s="259">
        <v>0</v>
      </c>
      <c r="AJ1119" s="259">
        <v>0</v>
      </c>
      <c r="AK1119" s="259">
        <v>0</v>
      </c>
      <c r="AL1119" s="259">
        <v>0</v>
      </c>
      <c r="AM1119" s="259">
        <v>0</v>
      </c>
      <c r="AN1119" s="259">
        <v>0</v>
      </c>
      <c r="AO1119" s="262">
        <v>0</v>
      </c>
      <c r="AP1119" s="247"/>
      <c r="AQ1119" s="263">
        <v>0</v>
      </c>
      <c r="AR1119" s="264">
        <v>0</v>
      </c>
      <c r="AS1119" s="264">
        <v>0</v>
      </c>
      <c r="AT1119" s="264">
        <v>0</v>
      </c>
      <c r="AU1119" s="264">
        <v>0</v>
      </c>
      <c r="AV1119" s="264">
        <v>0</v>
      </c>
      <c r="AW1119" s="264">
        <v>0</v>
      </c>
      <c r="AX1119" s="264">
        <v>0</v>
      </c>
      <c r="AY1119" s="264">
        <v>0</v>
      </c>
      <c r="AZ1119" s="264">
        <v>0</v>
      </c>
      <c r="BA1119" s="264">
        <v>0</v>
      </c>
      <c r="BB1119" s="265">
        <v>0</v>
      </c>
    </row>
    <row r="1120" spans="2:54" s="213" customFormat="1" ht="12.75" x14ac:dyDescent="0.2">
      <c r="B1120" s="266" t="s">
        <v>718</v>
      </c>
      <c r="C1120" s="267"/>
      <c r="D1120" s="268"/>
      <c r="E1120" s="269" t="s">
        <v>2751</v>
      </c>
      <c r="F1120" s="267"/>
      <c r="G1120" s="267"/>
      <c r="H1120" s="255" t="s">
        <v>2752</v>
      </c>
      <c r="I1120" s="256">
        <v>29221</v>
      </c>
      <c r="J1120" s="257">
        <v>10</v>
      </c>
      <c r="K1120" s="258">
        <v>0</v>
      </c>
      <c r="L1120" s="259">
        <v>0</v>
      </c>
      <c r="M1120" s="259">
        <v>0</v>
      </c>
      <c r="N1120" s="259">
        <v>0</v>
      </c>
      <c r="O1120" s="259">
        <v>0</v>
      </c>
      <c r="P1120" s="259">
        <v>0</v>
      </c>
      <c r="Q1120" s="259">
        <v>0</v>
      </c>
      <c r="R1120" s="259">
        <v>0</v>
      </c>
      <c r="S1120" s="259">
        <v>0</v>
      </c>
      <c r="T1120" s="260">
        <v>0</v>
      </c>
      <c r="U1120" s="261">
        <v>0</v>
      </c>
      <c r="V1120" s="259">
        <v>0</v>
      </c>
      <c r="W1120" s="259">
        <v>0</v>
      </c>
      <c r="X1120" s="259">
        <v>0</v>
      </c>
      <c r="Y1120" s="259">
        <v>0</v>
      </c>
      <c r="Z1120" s="259">
        <v>0</v>
      </c>
      <c r="AA1120" s="259">
        <v>0</v>
      </c>
      <c r="AB1120" s="259">
        <v>0</v>
      </c>
      <c r="AC1120" s="259">
        <v>0</v>
      </c>
      <c r="AD1120" s="259">
        <v>0</v>
      </c>
      <c r="AE1120" s="262">
        <v>0</v>
      </c>
      <c r="AF1120" s="258">
        <v>0</v>
      </c>
      <c r="AG1120" s="259">
        <v>0</v>
      </c>
      <c r="AH1120" s="259">
        <v>0</v>
      </c>
      <c r="AI1120" s="259">
        <v>0</v>
      </c>
      <c r="AJ1120" s="259">
        <v>0</v>
      </c>
      <c r="AK1120" s="259">
        <v>0</v>
      </c>
      <c r="AL1120" s="259">
        <v>0</v>
      </c>
      <c r="AM1120" s="259">
        <v>0</v>
      </c>
      <c r="AN1120" s="259">
        <v>0</v>
      </c>
      <c r="AO1120" s="262">
        <v>0</v>
      </c>
      <c r="AP1120" s="247"/>
      <c r="AQ1120" s="263">
        <v>0</v>
      </c>
      <c r="AR1120" s="264">
        <v>0</v>
      </c>
      <c r="AS1120" s="264">
        <v>0</v>
      </c>
      <c r="AT1120" s="264">
        <v>0</v>
      </c>
      <c r="AU1120" s="264">
        <v>0</v>
      </c>
      <c r="AV1120" s="264">
        <v>0</v>
      </c>
      <c r="AW1120" s="264">
        <v>0</v>
      </c>
      <c r="AX1120" s="264">
        <v>0</v>
      </c>
      <c r="AY1120" s="264">
        <v>0</v>
      </c>
      <c r="AZ1120" s="264">
        <v>0</v>
      </c>
      <c r="BA1120" s="264">
        <v>0</v>
      </c>
      <c r="BB1120" s="265">
        <v>0</v>
      </c>
    </row>
    <row r="1121" spans="2:54" s="213" customFormat="1" ht="12.75" x14ac:dyDescent="0.2">
      <c r="B1121" s="266" t="s">
        <v>718</v>
      </c>
      <c r="C1121" s="267"/>
      <c r="D1121" s="268"/>
      <c r="E1121" s="269" t="s">
        <v>2753</v>
      </c>
      <c r="F1121" s="267"/>
      <c r="G1121" s="267"/>
      <c r="H1121" s="255" t="s">
        <v>2754</v>
      </c>
      <c r="I1121" s="256">
        <v>30682</v>
      </c>
      <c r="J1121" s="257">
        <v>10</v>
      </c>
      <c r="K1121" s="258">
        <v>0</v>
      </c>
      <c r="L1121" s="259">
        <v>0</v>
      </c>
      <c r="M1121" s="259">
        <v>0</v>
      </c>
      <c r="N1121" s="259">
        <v>0</v>
      </c>
      <c r="O1121" s="259">
        <v>0</v>
      </c>
      <c r="P1121" s="259">
        <v>0</v>
      </c>
      <c r="Q1121" s="259">
        <v>0</v>
      </c>
      <c r="R1121" s="259">
        <v>0</v>
      </c>
      <c r="S1121" s="259">
        <v>0</v>
      </c>
      <c r="T1121" s="260">
        <v>0</v>
      </c>
      <c r="U1121" s="261">
        <v>0</v>
      </c>
      <c r="V1121" s="259">
        <v>0</v>
      </c>
      <c r="W1121" s="259">
        <v>0</v>
      </c>
      <c r="X1121" s="259">
        <v>0</v>
      </c>
      <c r="Y1121" s="259">
        <v>0</v>
      </c>
      <c r="Z1121" s="259">
        <v>0</v>
      </c>
      <c r="AA1121" s="259">
        <v>0</v>
      </c>
      <c r="AB1121" s="259">
        <v>0</v>
      </c>
      <c r="AC1121" s="259">
        <v>0</v>
      </c>
      <c r="AD1121" s="259">
        <v>0</v>
      </c>
      <c r="AE1121" s="262">
        <v>0</v>
      </c>
      <c r="AF1121" s="258">
        <v>0</v>
      </c>
      <c r="AG1121" s="259">
        <v>0</v>
      </c>
      <c r="AH1121" s="259">
        <v>0</v>
      </c>
      <c r="AI1121" s="259">
        <v>0</v>
      </c>
      <c r="AJ1121" s="259">
        <v>0</v>
      </c>
      <c r="AK1121" s="259">
        <v>0</v>
      </c>
      <c r="AL1121" s="259">
        <v>0</v>
      </c>
      <c r="AM1121" s="259">
        <v>0</v>
      </c>
      <c r="AN1121" s="259">
        <v>0</v>
      </c>
      <c r="AO1121" s="262">
        <v>0</v>
      </c>
      <c r="AP1121" s="247"/>
      <c r="AQ1121" s="263">
        <v>0</v>
      </c>
      <c r="AR1121" s="264">
        <v>0</v>
      </c>
      <c r="AS1121" s="264">
        <v>0</v>
      </c>
      <c r="AT1121" s="264">
        <v>0</v>
      </c>
      <c r="AU1121" s="264">
        <v>0</v>
      </c>
      <c r="AV1121" s="264">
        <v>0</v>
      </c>
      <c r="AW1121" s="264">
        <v>0</v>
      </c>
      <c r="AX1121" s="264">
        <v>0</v>
      </c>
      <c r="AY1121" s="264">
        <v>0</v>
      </c>
      <c r="AZ1121" s="264">
        <v>0</v>
      </c>
      <c r="BA1121" s="264">
        <v>0</v>
      </c>
      <c r="BB1121" s="265">
        <v>0</v>
      </c>
    </row>
    <row r="1122" spans="2:54" s="213" customFormat="1" ht="12.75" x14ac:dyDescent="0.2">
      <c r="B1122" s="266" t="s">
        <v>718</v>
      </c>
      <c r="C1122" s="267"/>
      <c r="D1122" s="268"/>
      <c r="E1122" s="269" t="s">
        <v>2755</v>
      </c>
      <c r="F1122" s="267"/>
      <c r="G1122" s="267"/>
      <c r="H1122" s="255" t="s">
        <v>2756</v>
      </c>
      <c r="I1122" s="256">
        <v>28491</v>
      </c>
      <c r="J1122" s="257">
        <v>10</v>
      </c>
      <c r="K1122" s="258">
        <v>0</v>
      </c>
      <c r="L1122" s="259">
        <v>0</v>
      </c>
      <c r="M1122" s="259">
        <v>0</v>
      </c>
      <c r="N1122" s="259">
        <v>0</v>
      </c>
      <c r="O1122" s="259">
        <v>0</v>
      </c>
      <c r="P1122" s="259">
        <v>0</v>
      </c>
      <c r="Q1122" s="259">
        <v>0</v>
      </c>
      <c r="R1122" s="259">
        <v>0</v>
      </c>
      <c r="S1122" s="259">
        <v>0</v>
      </c>
      <c r="T1122" s="260">
        <v>0</v>
      </c>
      <c r="U1122" s="261">
        <v>0</v>
      </c>
      <c r="V1122" s="259">
        <v>0</v>
      </c>
      <c r="W1122" s="259">
        <v>0</v>
      </c>
      <c r="X1122" s="259">
        <v>0</v>
      </c>
      <c r="Y1122" s="259">
        <v>0</v>
      </c>
      <c r="Z1122" s="259">
        <v>0</v>
      </c>
      <c r="AA1122" s="259">
        <v>0</v>
      </c>
      <c r="AB1122" s="259">
        <v>0</v>
      </c>
      <c r="AC1122" s="259">
        <v>0</v>
      </c>
      <c r="AD1122" s="259">
        <v>0</v>
      </c>
      <c r="AE1122" s="262">
        <v>0</v>
      </c>
      <c r="AF1122" s="258">
        <v>0</v>
      </c>
      <c r="AG1122" s="259">
        <v>0</v>
      </c>
      <c r="AH1122" s="259">
        <v>0</v>
      </c>
      <c r="AI1122" s="259">
        <v>0</v>
      </c>
      <c r="AJ1122" s="259">
        <v>0</v>
      </c>
      <c r="AK1122" s="259">
        <v>0</v>
      </c>
      <c r="AL1122" s="259">
        <v>0</v>
      </c>
      <c r="AM1122" s="259">
        <v>0</v>
      </c>
      <c r="AN1122" s="259">
        <v>0</v>
      </c>
      <c r="AO1122" s="262">
        <v>0</v>
      </c>
      <c r="AP1122" s="247"/>
      <c r="AQ1122" s="263">
        <v>0</v>
      </c>
      <c r="AR1122" s="264">
        <v>0</v>
      </c>
      <c r="AS1122" s="264">
        <v>0</v>
      </c>
      <c r="AT1122" s="264">
        <v>0</v>
      </c>
      <c r="AU1122" s="264">
        <v>0</v>
      </c>
      <c r="AV1122" s="264">
        <v>0</v>
      </c>
      <c r="AW1122" s="264">
        <v>0</v>
      </c>
      <c r="AX1122" s="264">
        <v>0</v>
      </c>
      <c r="AY1122" s="264">
        <v>0</v>
      </c>
      <c r="AZ1122" s="264">
        <v>0</v>
      </c>
      <c r="BA1122" s="264">
        <v>0</v>
      </c>
      <c r="BB1122" s="265">
        <v>0</v>
      </c>
    </row>
    <row r="1123" spans="2:54" s="213" customFormat="1" ht="12.75" x14ac:dyDescent="0.2">
      <c r="B1123" s="266" t="s">
        <v>1160</v>
      </c>
      <c r="C1123" s="267"/>
      <c r="D1123" s="268"/>
      <c r="E1123" s="269" t="s">
        <v>2757</v>
      </c>
      <c r="F1123" s="267"/>
      <c r="G1123" s="267"/>
      <c r="H1123" s="255" t="s">
        <v>2758</v>
      </c>
      <c r="I1123" s="256">
        <v>37257</v>
      </c>
      <c r="J1123" s="257">
        <v>10</v>
      </c>
      <c r="K1123" s="258">
        <v>0</v>
      </c>
      <c r="L1123" s="259">
        <v>0</v>
      </c>
      <c r="M1123" s="259">
        <v>0</v>
      </c>
      <c r="N1123" s="259">
        <v>0</v>
      </c>
      <c r="O1123" s="259">
        <v>0</v>
      </c>
      <c r="P1123" s="259">
        <v>0</v>
      </c>
      <c r="Q1123" s="259">
        <v>0</v>
      </c>
      <c r="R1123" s="259">
        <v>0</v>
      </c>
      <c r="S1123" s="259">
        <v>0</v>
      </c>
      <c r="T1123" s="260">
        <v>0</v>
      </c>
      <c r="U1123" s="261">
        <v>0</v>
      </c>
      <c r="V1123" s="259">
        <v>0</v>
      </c>
      <c r="W1123" s="259">
        <v>0</v>
      </c>
      <c r="X1123" s="259">
        <v>0</v>
      </c>
      <c r="Y1123" s="259">
        <v>0</v>
      </c>
      <c r="Z1123" s="259">
        <v>0</v>
      </c>
      <c r="AA1123" s="259">
        <v>0</v>
      </c>
      <c r="AB1123" s="259">
        <v>0</v>
      </c>
      <c r="AC1123" s="259">
        <v>0</v>
      </c>
      <c r="AD1123" s="259">
        <v>0</v>
      </c>
      <c r="AE1123" s="262">
        <v>0</v>
      </c>
      <c r="AF1123" s="258">
        <v>0</v>
      </c>
      <c r="AG1123" s="259">
        <v>0</v>
      </c>
      <c r="AH1123" s="259">
        <v>0</v>
      </c>
      <c r="AI1123" s="259">
        <v>0</v>
      </c>
      <c r="AJ1123" s="259">
        <v>0</v>
      </c>
      <c r="AK1123" s="259">
        <v>0</v>
      </c>
      <c r="AL1123" s="259">
        <v>0</v>
      </c>
      <c r="AM1123" s="259">
        <v>0</v>
      </c>
      <c r="AN1123" s="259">
        <v>0</v>
      </c>
      <c r="AO1123" s="262">
        <v>0</v>
      </c>
      <c r="AP1123" s="247"/>
      <c r="AQ1123" s="263">
        <v>0</v>
      </c>
      <c r="AR1123" s="264">
        <v>0</v>
      </c>
      <c r="AS1123" s="264">
        <v>0</v>
      </c>
      <c r="AT1123" s="264">
        <v>0</v>
      </c>
      <c r="AU1123" s="264">
        <v>0</v>
      </c>
      <c r="AV1123" s="264">
        <v>0</v>
      </c>
      <c r="AW1123" s="264">
        <v>0</v>
      </c>
      <c r="AX1123" s="264">
        <v>0</v>
      </c>
      <c r="AY1123" s="264">
        <v>0</v>
      </c>
      <c r="AZ1123" s="264">
        <v>0</v>
      </c>
      <c r="BA1123" s="264">
        <v>0</v>
      </c>
      <c r="BB1123" s="265">
        <v>0</v>
      </c>
    </row>
    <row r="1124" spans="2:54" s="213" customFormat="1" ht="12.75" x14ac:dyDescent="0.2">
      <c r="B1124" s="266" t="s">
        <v>718</v>
      </c>
      <c r="C1124" s="267"/>
      <c r="D1124" s="268"/>
      <c r="E1124" s="269" t="s">
        <v>2759</v>
      </c>
      <c r="F1124" s="267"/>
      <c r="G1124" s="267"/>
      <c r="H1124" s="255" t="s">
        <v>2760</v>
      </c>
      <c r="I1124" s="256">
        <v>34335</v>
      </c>
      <c r="J1124" s="257">
        <v>10</v>
      </c>
      <c r="K1124" s="258">
        <v>0</v>
      </c>
      <c r="L1124" s="259">
        <v>0</v>
      </c>
      <c r="M1124" s="259">
        <v>0</v>
      </c>
      <c r="N1124" s="259">
        <v>0</v>
      </c>
      <c r="O1124" s="259">
        <v>0</v>
      </c>
      <c r="P1124" s="259">
        <v>0</v>
      </c>
      <c r="Q1124" s="259">
        <v>0</v>
      </c>
      <c r="R1124" s="259">
        <v>0</v>
      </c>
      <c r="S1124" s="259">
        <v>0</v>
      </c>
      <c r="T1124" s="260">
        <v>0</v>
      </c>
      <c r="U1124" s="261">
        <v>0</v>
      </c>
      <c r="V1124" s="259">
        <v>0</v>
      </c>
      <c r="W1124" s="259">
        <v>0</v>
      </c>
      <c r="X1124" s="259">
        <v>0</v>
      </c>
      <c r="Y1124" s="259">
        <v>0</v>
      </c>
      <c r="Z1124" s="259">
        <v>0</v>
      </c>
      <c r="AA1124" s="259">
        <v>0</v>
      </c>
      <c r="AB1124" s="259">
        <v>0</v>
      </c>
      <c r="AC1124" s="259">
        <v>0</v>
      </c>
      <c r="AD1124" s="259">
        <v>0</v>
      </c>
      <c r="AE1124" s="262">
        <v>0</v>
      </c>
      <c r="AF1124" s="258">
        <v>0</v>
      </c>
      <c r="AG1124" s="259">
        <v>0</v>
      </c>
      <c r="AH1124" s="259">
        <v>0</v>
      </c>
      <c r="AI1124" s="259">
        <v>0</v>
      </c>
      <c r="AJ1124" s="259">
        <v>0</v>
      </c>
      <c r="AK1124" s="259">
        <v>0</v>
      </c>
      <c r="AL1124" s="259">
        <v>0</v>
      </c>
      <c r="AM1124" s="259">
        <v>0</v>
      </c>
      <c r="AN1124" s="259">
        <v>0</v>
      </c>
      <c r="AO1124" s="262">
        <v>0</v>
      </c>
      <c r="AP1124" s="247"/>
      <c r="AQ1124" s="263">
        <v>0</v>
      </c>
      <c r="AR1124" s="264">
        <v>0</v>
      </c>
      <c r="AS1124" s="264">
        <v>0</v>
      </c>
      <c r="AT1124" s="264">
        <v>0</v>
      </c>
      <c r="AU1124" s="264">
        <v>0</v>
      </c>
      <c r="AV1124" s="264">
        <v>0</v>
      </c>
      <c r="AW1124" s="264">
        <v>0</v>
      </c>
      <c r="AX1124" s="264">
        <v>0</v>
      </c>
      <c r="AY1124" s="264">
        <v>0</v>
      </c>
      <c r="AZ1124" s="264">
        <v>0</v>
      </c>
      <c r="BA1124" s="264">
        <v>0</v>
      </c>
      <c r="BB1124" s="265">
        <v>0</v>
      </c>
    </row>
    <row r="1125" spans="2:54" s="213" customFormat="1" ht="12.75" x14ac:dyDescent="0.2">
      <c r="B1125" s="266" t="s">
        <v>718</v>
      </c>
      <c r="C1125" s="267"/>
      <c r="D1125" s="268"/>
      <c r="E1125" s="269" t="s">
        <v>2761</v>
      </c>
      <c r="F1125" s="267"/>
      <c r="G1125" s="267"/>
      <c r="H1125" s="255" t="s">
        <v>2762</v>
      </c>
      <c r="I1125" s="256">
        <v>36526</v>
      </c>
      <c r="J1125" s="257">
        <v>10</v>
      </c>
      <c r="K1125" s="258">
        <v>0</v>
      </c>
      <c r="L1125" s="259">
        <v>0</v>
      </c>
      <c r="M1125" s="259">
        <v>0</v>
      </c>
      <c r="N1125" s="259">
        <v>0</v>
      </c>
      <c r="O1125" s="259">
        <v>0</v>
      </c>
      <c r="P1125" s="259">
        <v>0</v>
      </c>
      <c r="Q1125" s="259">
        <v>0</v>
      </c>
      <c r="R1125" s="259">
        <v>0</v>
      </c>
      <c r="S1125" s="259">
        <v>0</v>
      </c>
      <c r="T1125" s="260">
        <v>0</v>
      </c>
      <c r="U1125" s="261">
        <v>0</v>
      </c>
      <c r="V1125" s="259">
        <v>0</v>
      </c>
      <c r="W1125" s="259">
        <v>0</v>
      </c>
      <c r="X1125" s="259">
        <v>0</v>
      </c>
      <c r="Y1125" s="259">
        <v>0</v>
      </c>
      <c r="Z1125" s="259">
        <v>0</v>
      </c>
      <c r="AA1125" s="259">
        <v>0</v>
      </c>
      <c r="AB1125" s="259">
        <v>0</v>
      </c>
      <c r="AC1125" s="259">
        <v>0</v>
      </c>
      <c r="AD1125" s="259">
        <v>0</v>
      </c>
      <c r="AE1125" s="262">
        <v>0</v>
      </c>
      <c r="AF1125" s="258">
        <v>0</v>
      </c>
      <c r="AG1125" s="259">
        <v>0</v>
      </c>
      <c r="AH1125" s="259">
        <v>0</v>
      </c>
      <c r="AI1125" s="259">
        <v>0</v>
      </c>
      <c r="AJ1125" s="259">
        <v>0</v>
      </c>
      <c r="AK1125" s="259">
        <v>0</v>
      </c>
      <c r="AL1125" s="259">
        <v>0</v>
      </c>
      <c r="AM1125" s="259">
        <v>0</v>
      </c>
      <c r="AN1125" s="259">
        <v>0</v>
      </c>
      <c r="AO1125" s="262">
        <v>0</v>
      </c>
      <c r="AP1125" s="247"/>
      <c r="AQ1125" s="263">
        <v>0</v>
      </c>
      <c r="AR1125" s="264">
        <v>0</v>
      </c>
      <c r="AS1125" s="264">
        <v>0</v>
      </c>
      <c r="AT1125" s="264">
        <v>0</v>
      </c>
      <c r="AU1125" s="264">
        <v>0</v>
      </c>
      <c r="AV1125" s="264">
        <v>0</v>
      </c>
      <c r="AW1125" s="264">
        <v>0</v>
      </c>
      <c r="AX1125" s="264">
        <v>0</v>
      </c>
      <c r="AY1125" s="264">
        <v>0</v>
      </c>
      <c r="AZ1125" s="264">
        <v>0</v>
      </c>
      <c r="BA1125" s="264">
        <v>0</v>
      </c>
      <c r="BB1125" s="265">
        <v>0</v>
      </c>
    </row>
    <row r="1126" spans="2:54" s="213" customFormat="1" ht="12.75" x14ac:dyDescent="0.2">
      <c r="B1126" s="266" t="s">
        <v>718</v>
      </c>
      <c r="C1126" s="267"/>
      <c r="D1126" s="268"/>
      <c r="E1126" s="269" t="s">
        <v>2763</v>
      </c>
      <c r="F1126" s="267"/>
      <c r="G1126" s="267"/>
      <c r="H1126" s="255" t="s">
        <v>2764</v>
      </c>
      <c r="I1126" s="256">
        <v>34335</v>
      </c>
      <c r="J1126" s="257">
        <v>10</v>
      </c>
      <c r="K1126" s="258">
        <v>0</v>
      </c>
      <c r="L1126" s="259">
        <v>0</v>
      </c>
      <c r="M1126" s="259">
        <v>0</v>
      </c>
      <c r="N1126" s="259">
        <v>0</v>
      </c>
      <c r="O1126" s="259">
        <v>0</v>
      </c>
      <c r="P1126" s="259">
        <v>0</v>
      </c>
      <c r="Q1126" s="259">
        <v>0</v>
      </c>
      <c r="R1126" s="259">
        <v>0</v>
      </c>
      <c r="S1126" s="259">
        <v>0</v>
      </c>
      <c r="T1126" s="260">
        <v>0</v>
      </c>
      <c r="U1126" s="261">
        <v>0</v>
      </c>
      <c r="V1126" s="259">
        <v>0</v>
      </c>
      <c r="W1126" s="259">
        <v>0</v>
      </c>
      <c r="X1126" s="259">
        <v>0</v>
      </c>
      <c r="Y1126" s="259">
        <v>0</v>
      </c>
      <c r="Z1126" s="259">
        <v>0</v>
      </c>
      <c r="AA1126" s="259">
        <v>0</v>
      </c>
      <c r="AB1126" s="259">
        <v>0</v>
      </c>
      <c r="AC1126" s="259">
        <v>0</v>
      </c>
      <c r="AD1126" s="259">
        <v>0</v>
      </c>
      <c r="AE1126" s="262">
        <v>0</v>
      </c>
      <c r="AF1126" s="258">
        <v>0</v>
      </c>
      <c r="AG1126" s="259">
        <v>0</v>
      </c>
      <c r="AH1126" s="259">
        <v>0</v>
      </c>
      <c r="AI1126" s="259">
        <v>0</v>
      </c>
      <c r="AJ1126" s="259">
        <v>0</v>
      </c>
      <c r="AK1126" s="259">
        <v>0</v>
      </c>
      <c r="AL1126" s="259">
        <v>0</v>
      </c>
      <c r="AM1126" s="259">
        <v>0</v>
      </c>
      <c r="AN1126" s="259">
        <v>0</v>
      </c>
      <c r="AO1126" s="262">
        <v>0</v>
      </c>
      <c r="AP1126" s="247"/>
      <c r="AQ1126" s="263">
        <v>0</v>
      </c>
      <c r="AR1126" s="264">
        <v>0</v>
      </c>
      <c r="AS1126" s="264">
        <v>0</v>
      </c>
      <c r="AT1126" s="264">
        <v>0</v>
      </c>
      <c r="AU1126" s="264">
        <v>0</v>
      </c>
      <c r="AV1126" s="264">
        <v>0</v>
      </c>
      <c r="AW1126" s="264">
        <v>0</v>
      </c>
      <c r="AX1126" s="264">
        <v>0</v>
      </c>
      <c r="AY1126" s="264">
        <v>0</v>
      </c>
      <c r="AZ1126" s="264">
        <v>0</v>
      </c>
      <c r="BA1126" s="264">
        <v>0</v>
      </c>
      <c r="BB1126" s="265">
        <v>0</v>
      </c>
    </row>
    <row r="1127" spans="2:54" s="213" customFormat="1" ht="12.75" x14ac:dyDescent="0.2">
      <c r="B1127" s="266" t="s">
        <v>1160</v>
      </c>
      <c r="C1127" s="267"/>
      <c r="D1127" s="268"/>
      <c r="E1127" s="269" t="s">
        <v>2765</v>
      </c>
      <c r="F1127" s="267"/>
      <c r="G1127" s="267"/>
      <c r="H1127" s="255" t="s">
        <v>2766</v>
      </c>
      <c r="I1127" s="256">
        <v>37622</v>
      </c>
      <c r="J1127" s="257">
        <v>10</v>
      </c>
      <c r="K1127" s="258">
        <v>0</v>
      </c>
      <c r="L1127" s="259">
        <v>0</v>
      </c>
      <c r="M1127" s="259">
        <v>0</v>
      </c>
      <c r="N1127" s="259">
        <v>0</v>
      </c>
      <c r="O1127" s="259">
        <v>0</v>
      </c>
      <c r="P1127" s="259">
        <v>0</v>
      </c>
      <c r="Q1127" s="259">
        <v>0</v>
      </c>
      <c r="R1127" s="259">
        <v>0</v>
      </c>
      <c r="S1127" s="259">
        <v>0</v>
      </c>
      <c r="T1127" s="260">
        <v>0</v>
      </c>
      <c r="U1127" s="261">
        <v>0</v>
      </c>
      <c r="V1127" s="259">
        <v>0</v>
      </c>
      <c r="W1127" s="259">
        <v>0</v>
      </c>
      <c r="X1127" s="259">
        <v>0</v>
      </c>
      <c r="Y1127" s="259">
        <v>0</v>
      </c>
      <c r="Z1127" s="259">
        <v>0</v>
      </c>
      <c r="AA1127" s="259">
        <v>0</v>
      </c>
      <c r="AB1127" s="259">
        <v>0</v>
      </c>
      <c r="AC1127" s="259">
        <v>0</v>
      </c>
      <c r="AD1127" s="259">
        <v>0</v>
      </c>
      <c r="AE1127" s="262">
        <v>0</v>
      </c>
      <c r="AF1127" s="258">
        <v>0</v>
      </c>
      <c r="AG1127" s="259">
        <v>0</v>
      </c>
      <c r="AH1127" s="259">
        <v>0</v>
      </c>
      <c r="AI1127" s="259">
        <v>0</v>
      </c>
      <c r="AJ1127" s="259">
        <v>0</v>
      </c>
      <c r="AK1127" s="259">
        <v>0</v>
      </c>
      <c r="AL1127" s="259">
        <v>0</v>
      </c>
      <c r="AM1127" s="259">
        <v>0</v>
      </c>
      <c r="AN1127" s="259">
        <v>0</v>
      </c>
      <c r="AO1127" s="262">
        <v>0</v>
      </c>
      <c r="AP1127" s="247"/>
      <c r="AQ1127" s="263">
        <v>0</v>
      </c>
      <c r="AR1127" s="264">
        <v>0</v>
      </c>
      <c r="AS1127" s="264">
        <v>0</v>
      </c>
      <c r="AT1127" s="264">
        <v>0</v>
      </c>
      <c r="AU1127" s="264">
        <v>0</v>
      </c>
      <c r="AV1127" s="264">
        <v>0</v>
      </c>
      <c r="AW1127" s="264">
        <v>0</v>
      </c>
      <c r="AX1127" s="264">
        <v>0</v>
      </c>
      <c r="AY1127" s="264">
        <v>0</v>
      </c>
      <c r="AZ1127" s="264">
        <v>0</v>
      </c>
      <c r="BA1127" s="264">
        <v>0</v>
      </c>
      <c r="BB1127" s="265">
        <v>0</v>
      </c>
    </row>
    <row r="1128" spans="2:54" s="213" customFormat="1" ht="12.75" x14ac:dyDescent="0.2">
      <c r="B1128" s="266" t="s">
        <v>1865</v>
      </c>
      <c r="C1128" s="267"/>
      <c r="D1128" s="268"/>
      <c r="E1128" s="269" t="s">
        <v>2767</v>
      </c>
      <c r="F1128" s="267"/>
      <c r="G1128" s="267"/>
      <c r="H1128" s="255" t="s">
        <v>2768</v>
      </c>
      <c r="I1128" s="256">
        <v>39326</v>
      </c>
      <c r="J1128" s="257">
        <v>7</v>
      </c>
      <c r="K1128" s="258">
        <v>0</v>
      </c>
      <c r="L1128" s="259">
        <v>0</v>
      </c>
      <c r="M1128" s="259">
        <v>0</v>
      </c>
      <c r="N1128" s="259">
        <v>0</v>
      </c>
      <c r="O1128" s="259">
        <v>0</v>
      </c>
      <c r="P1128" s="259">
        <v>0</v>
      </c>
      <c r="Q1128" s="259">
        <v>0</v>
      </c>
      <c r="R1128" s="259">
        <v>0</v>
      </c>
      <c r="S1128" s="259">
        <v>0</v>
      </c>
      <c r="T1128" s="260">
        <v>0</v>
      </c>
      <c r="U1128" s="261">
        <v>0</v>
      </c>
      <c r="V1128" s="259">
        <v>0</v>
      </c>
      <c r="W1128" s="259">
        <v>0</v>
      </c>
      <c r="X1128" s="259">
        <v>0</v>
      </c>
      <c r="Y1128" s="259">
        <v>0</v>
      </c>
      <c r="Z1128" s="259">
        <v>0</v>
      </c>
      <c r="AA1128" s="259">
        <v>0</v>
      </c>
      <c r="AB1128" s="259">
        <v>0</v>
      </c>
      <c r="AC1128" s="259">
        <v>0</v>
      </c>
      <c r="AD1128" s="259">
        <v>0</v>
      </c>
      <c r="AE1128" s="262">
        <v>0</v>
      </c>
      <c r="AF1128" s="258">
        <v>0</v>
      </c>
      <c r="AG1128" s="259">
        <v>0</v>
      </c>
      <c r="AH1128" s="259">
        <v>0</v>
      </c>
      <c r="AI1128" s="259">
        <v>0</v>
      </c>
      <c r="AJ1128" s="259">
        <v>0</v>
      </c>
      <c r="AK1128" s="259">
        <v>0</v>
      </c>
      <c r="AL1128" s="259">
        <v>0</v>
      </c>
      <c r="AM1128" s="259">
        <v>0</v>
      </c>
      <c r="AN1128" s="259">
        <v>0</v>
      </c>
      <c r="AO1128" s="262">
        <v>0</v>
      </c>
      <c r="AP1128" s="247"/>
      <c r="AQ1128" s="263">
        <v>0</v>
      </c>
      <c r="AR1128" s="264">
        <v>0</v>
      </c>
      <c r="AS1128" s="264">
        <v>0</v>
      </c>
      <c r="AT1128" s="264">
        <v>0</v>
      </c>
      <c r="AU1128" s="264">
        <v>0</v>
      </c>
      <c r="AV1128" s="264">
        <v>0</v>
      </c>
      <c r="AW1128" s="264">
        <v>0</v>
      </c>
      <c r="AX1128" s="264">
        <v>0</v>
      </c>
      <c r="AY1128" s="264">
        <v>0</v>
      </c>
      <c r="AZ1128" s="264">
        <v>0</v>
      </c>
      <c r="BA1128" s="264">
        <v>0</v>
      </c>
      <c r="BB1128" s="265">
        <v>0</v>
      </c>
    </row>
    <row r="1129" spans="2:54" s="213" customFormat="1" ht="12.75" x14ac:dyDescent="0.2">
      <c r="B1129" s="266" t="s">
        <v>1865</v>
      </c>
      <c r="C1129" s="267"/>
      <c r="D1129" s="268"/>
      <c r="E1129" s="269" t="s">
        <v>2767</v>
      </c>
      <c r="F1129" s="267"/>
      <c r="G1129" s="267"/>
      <c r="H1129" s="255" t="s">
        <v>2769</v>
      </c>
      <c r="I1129" s="256">
        <v>39326</v>
      </c>
      <c r="J1129" s="257">
        <v>7</v>
      </c>
      <c r="K1129" s="258">
        <v>0</v>
      </c>
      <c r="L1129" s="259">
        <v>0</v>
      </c>
      <c r="M1129" s="259">
        <v>0</v>
      </c>
      <c r="N1129" s="259">
        <v>0</v>
      </c>
      <c r="O1129" s="259">
        <v>0</v>
      </c>
      <c r="P1129" s="259">
        <v>0</v>
      </c>
      <c r="Q1129" s="259">
        <v>0</v>
      </c>
      <c r="R1129" s="259">
        <v>0</v>
      </c>
      <c r="S1129" s="259">
        <v>0</v>
      </c>
      <c r="T1129" s="260">
        <v>0</v>
      </c>
      <c r="U1129" s="261">
        <v>0</v>
      </c>
      <c r="V1129" s="259">
        <v>0</v>
      </c>
      <c r="W1129" s="259">
        <v>0</v>
      </c>
      <c r="X1129" s="259">
        <v>0</v>
      </c>
      <c r="Y1129" s="259">
        <v>0</v>
      </c>
      <c r="Z1129" s="259">
        <v>0</v>
      </c>
      <c r="AA1129" s="259">
        <v>0</v>
      </c>
      <c r="AB1129" s="259">
        <v>0</v>
      </c>
      <c r="AC1129" s="259">
        <v>0</v>
      </c>
      <c r="AD1129" s="259">
        <v>0</v>
      </c>
      <c r="AE1129" s="262">
        <v>0</v>
      </c>
      <c r="AF1129" s="258">
        <v>0</v>
      </c>
      <c r="AG1129" s="259">
        <v>0</v>
      </c>
      <c r="AH1129" s="259">
        <v>0</v>
      </c>
      <c r="AI1129" s="259">
        <v>0</v>
      </c>
      <c r="AJ1129" s="259">
        <v>0</v>
      </c>
      <c r="AK1129" s="259">
        <v>0</v>
      </c>
      <c r="AL1129" s="259">
        <v>0</v>
      </c>
      <c r="AM1129" s="259">
        <v>0</v>
      </c>
      <c r="AN1129" s="259">
        <v>0</v>
      </c>
      <c r="AO1129" s="262">
        <v>0</v>
      </c>
      <c r="AP1129" s="247"/>
      <c r="AQ1129" s="263">
        <v>0</v>
      </c>
      <c r="AR1129" s="264">
        <v>0</v>
      </c>
      <c r="AS1129" s="264">
        <v>0</v>
      </c>
      <c r="AT1129" s="264">
        <v>0</v>
      </c>
      <c r="AU1129" s="264">
        <v>0</v>
      </c>
      <c r="AV1129" s="264">
        <v>0</v>
      </c>
      <c r="AW1129" s="264">
        <v>0</v>
      </c>
      <c r="AX1129" s="264">
        <v>0</v>
      </c>
      <c r="AY1129" s="264">
        <v>0</v>
      </c>
      <c r="AZ1129" s="264">
        <v>0</v>
      </c>
      <c r="BA1129" s="264">
        <v>0</v>
      </c>
      <c r="BB1129" s="265">
        <v>0</v>
      </c>
    </row>
    <row r="1130" spans="2:54" s="213" customFormat="1" ht="12.75" x14ac:dyDescent="0.2">
      <c r="B1130" s="266" t="s">
        <v>1865</v>
      </c>
      <c r="C1130" s="267"/>
      <c r="D1130" s="268"/>
      <c r="E1130" s="269" t="s">
        <v>2770</v>
      </c>
      <c r="F1130" s="267"/>
      <c r="G1130" s="267"/>
      <c r="H1130" s="255" t="s">
        <v>2771</v>
      </c>
      <c r="I1130" s="256">
        <v>39326</v>
      </c>
      <c r="J1130" s="257">
        <v>7</v>
      </c>
      <c r="K1130" s="258">
        <v>0</v>
      </c>
      <c r="L1130" s="259">
        <v>0</v>
      </c>
      <c r="M1130" s="259">
        <v>0</v>
      </c>
      <c r="N1130" s="259">
        <v>0</v>
      </c>
      <c r="O1130" s="259">
        <v>0</v>
      </c>
      <c r="P1130" s="259">
        <v>0</v>
      </c>
      <c r="Q1130" s="259">
        <v>0</v>
      </c>
      <c r="R1130" s="259">
        <v>0</v>
      </c>
      <c r="S1130" s="259">
        <v>0</v>
      </c>
      <c r="T1130" s="260">
        <v>0</v>
      </c>
      <c r="U1130" s="261">
        <v>0</v>
      </c>
      <c r="V1130" s="259">
        <v>0</v>
      </c>
      <c r="W1130" s="259">
        <v>0</v>
      </c>
      <c r="X1130" s="259">
        <v>0</v>
      </c>
      <c r="Y1130" s="259">
        <v>0</v>
      </c>
      <c r="Z1130" s="259">
        <v>0</v>
      </c>
      <c r="AA1130" s="259">
        <v>0</v>
      </c>
      <c r="AB1130" s="259">
        <v>0</v>
      </c>
      <c r="AC1130" s="259">
        <v>0</v>
      </c>
      <c r="AD1130" s="259">
        <v>0</v>
      </c>
      <c r="AE1130" s="262">
        <v>0</v>
      </c>
      <c r="AF1130" s="258">
        <v>0</v>
      </c>
      <c r="AG1130" s="259">
        <v>0</v>
      </c>
      <c r="AH1130" s="259">
        <v>0</v>
      </c>
      <c r="AI1130" s="259">
        <v>0</v>
      </c>
      <c r="AJ1130" s="259">
        <v>0</v>
      </c>
      <c r="AK1130" s="259">
        <v>0</v>
      </c>
      <c r="AL1130" s="259">
        <v>0</v>
      </c>
      <c r="AM1130" s="259">
        <v>0</v>
      </c>
      <c r="AN1130" s="259">
        <v>0</v>
      </c>
      <c r="AO1130" s="262">
        <v>0</v>
      </c>
      <c r="AP1130" s="247"/>
      <c r="AQ1130" s="263">
        <v>0</v>
      </c>
      <c r="AR1130" s="264">
        <v>0</v>
      </c>
      <c r="AS1130" s="264">
        <v>0</v>
      </c>
      <c r="AT1130" s="264">
        <v>0</v>
      </c>
      <c r="AU1130" s="264">
        <v>0</v>
      </c>
      <c r="AV1130" s="264">
        <v>0</v>
      </c>
      <c r="AW1130" s="264">
        <v>0</v>
      </c>
      <c r="AX1130" s="264">
        <v>0</v>
      </c>
      <c r="AY1130" s="264">
        <v>0</v>
      </c>
      <c r="AZ1130" s="264">
        <v>0</v>
      </c>
      <c r="BA1130" s="264">
        <v>0</v>
      </c>
      <c r="BB1130" s="265">
        <v>0</v>
      </c>
    </row>
    <row r="1131" spans="2:54" s="213" customFormat="1" ht="12.75" x14ac:dyDescent="0.2">
      <c r="B1131" s="266" t="s">
        <v>1865</v>
      </c>
      <c r="C1131" s="267"/>
      <c r="D1131" s="268"/>
      <c r="E1131" s="269" t="s">
        <v>2770</v>
      </c>
      <c r="F1131" s="267"/>
      <c r="G1131" s="267"/>
      <c r="H1131" s="255" t="s">
        <v>2772</v>
      </c>
      <c r="I1131" s="256">
        <v>39326</v>
      </c>
      <c r="J1131" s="257">
        <v>7</v>
      </c>
      <c r="K1131" s="258">
        <v>0</v>
      </c>
      <c r="L1131" s="259">
        <v>0</v>
      </c>
      <c r="M1131" s="259">
        <v>0</v>
      </c>
      <c r="N1131" s="259">
        <v>0</v>
      </c>
      <c r="O1131" s="259">
        <v>0</v>
      </c>
      <c r="P1131" s="259">
        <v>0</v>
      </c>
      <c r="Q1131" s="259">
        <v>0</v>
      </c>
      <c r="R1131" s="259">
        <v>0</v>
      </c>
      <c r="S1131" s="259">
        <v>0</v>
      </c>
      <c r="T1131" s="260">
        <v>0</v>
      </c>
      <c r="U1131" s="261">
        <v>0</v>
      </c>
      <c r="V1131" s="259">
        <v>0</v>
      </c>
      <c r="W1131" s="259">
        <v>0</v>
      </c>
      <c r="X1131" s="259">
        <v>0</v>
      </c>
      <c r="Y1131" s="259">
        <v>0</v>
      </c>
      <c r="Z1131" s="259">
        <v>0</v>
      </c>
      <c r="AA1131" s="259">
        <v>0</v>
      </c>
      <c r="AB1131" s="259">
        <v>0</v>
      </c>
      <c r="AC1131" s="259">
        <v>0</v>
      </c>
      <c r="AD1131" s="259">
        <v>0</v>
      </c>
      <c r="AE1131" s="262">
        <v>0</v>
      </c>
      <c r="AF1131" s="258">
        <v>0</v>
      </c>
      <c r="AG1131" s="259">
        <v>0</v>
      </c>
      <c r="AH1131" s="259">
        <v>0</v>
      </c>
      <c r="AI1131" s="259">
        <v>0</v>
      </c>
      <c r="AJ1131" s="259">
        <v>0</v>
      </c>
      <c r="AK1131" s="259">
        <v>0</v>
      </c>
      <c r="AL1131" s="259">
        <v>0</v>
      </c>
      <c r="AM1131" s="259">
        <v>0</v>
      </c>
      <c r="AN1131" s="259">
        <v>0</v>
      </c>
      <c r="AO1131" s="262">
        <v>0</v>
      </c>
      <c r="AP1131" s="247"/>
      <c r="AQ1131" s="263">
        <v>0</v>
      </c>
      <c r="AR1131" s="264">
        <v>0</v>
      </c>
      <c r="AS1131" s="264">
        <v>0</v>
      </c>
      <c r="AT1131" s="264">
        <v>0</v>
      </c>
      <c r="AU1131" s="264">
        <v>0</v>
      </c>
      <c r="AV1131" s="264">
        <v>0</v>
      </c>
      <c r="AW1131" s="264">
        <v>0</v>
      </c>
      <c r="AX1131" s="264">
        <v>0</v>
      </c>
      <c r="AY1131" s="264">
        <v>0</v>
      </c>
      <c r="AZ1131" s="264">
        <v>0</v>
      </c>
      <c r="BA1131" s="264">
        <v>0</v>
      </c>
      <c r="BB1131" s="265">
        <v>0</v>
      </c>
    </row>
    <row r="1132" spans="2:54" s="213" customFormat="1" ht="12.75" x14ac:dyDescent="0.2">
      <c r="B1132" s="266" t="s">
        <v>1160</v>
      </c>
      <c r="C1132" s="267"/>
      <c r="D1132" s="268"/>
      <c r="E1132" s="269" t="s">
        <v>2773</v>
      </c>
      <c r="F1132" s="267"/>
      <c r="G1132" s="267"/>
      <c r="H1132" s="255" t="s">
        <v>2774</v>
      </c>
      <c r="I1132" s="256">
        <v>39387</v>
      </c>
      <c r="J1132" s="257">
        <v>10</v>
      </c>
      <c r="K1132" s="258">
        <v>0</v>
      </c>
      <c r="L1132" s="259">
        <v>0</v>
      </c>
      <c r="M1132" s="259">
        <v>0</v>
      </c>
      <c r="N1132" s="259">
        <v>0</v>
      </c>
      <c r="O1132" s="259">
        <v>0</v>
      </c>
      <c r="P1132" s="259">
        <v>0</v>
      </c>
      <c r="Q1132" s="259">
        <v>0</v>
      </c>
      <c r="R1132" s="259">
        <v>0</v>
      </c>
      <c r="S1132" s="259">
        <v>0</v>
      </c>
      <c r="T1132" s="260">
        <v>0</v>
      </c>
      <c r="U1132" s="261">
        <v>0</v>
      </c>
      <c r="V1132" s="259">
        <v>0</v>
      </c>
      <c r="W1132" s="259">
        <v>0</v>
      </c>
      <c r="X1132" s="259">
        <v>0</v>
      </c>
      <c r="Y1132" s="259">
        <v>0</v>
      </c>
      <c r="Z1132" s="259">
        <v>0</v>
      </c>
      <c r="AA1132" s="259">
        <v>0</v>
      </c>
      <c r="AB1132" s="259">
        <v>0</v>
      </c>
      <c r="AC1132" s="259">
        <v>0</v>
      </c>
      <c r="AD1132" s="259">
        <v>0</v>
      </c>
      <c r="AE1132" s="262">
        <v>0</v>
      </c>
      <c r="AF1132" s="258">
        <v>0</v>
      </c>
      <c r="AG1132" s="259">
        <v>0</v>
      </c>
      <c r="AH1132" s="259">
        <v>0</v>
      </c>
      <c r="AI1132" s="259">
        <v>0</v>
      </c>
      <c r="AJ1132" s="259">
        <v>0</v>
      </c>
      <c r="AK1132" s="259">
        <v>0</v>
      </c>
      <c r="AL1132" s="259">
        <v>0</v>
      </c>
      <c r="AM1132" s="259">
        <v>0</v>
      </c>
      <c r="AN1132" s="259">
        <v>0</v>
      </c>
      <c r="AO1132" s="262">
        <v>0</v>
      </c>
      <c r="AP1132" s="247"/>
      <c r="AQ1132" s="263">
        <v>0</v>
      </c>
      <c r="AR1132" s="264">
        <v>0</v>
      </c>
      <c r="AS1132" s="264">
        <v>0</v>
      </c>
      <c r="AT1132" s="264">
        <v>0</v>
      </c>
      <c r="AU1132" s="264">
        <v>0</v>
      </c>
      <c r="AV1132" s="264">
        <v>0</v>
      </c>
      <c r="AW1132" s="264">
        <v>0</v>
      </c>
      <c r="AX1132" s="264">
        <v>0</v>
      </c>
      <c r="AY1132" s="264">
        <v>0</v>
      </c>
      <c r="AZ1132" s="264">
        <v>0</v>
      </c>
      <c r="BA1132" s="264">
        <v>0</v>
      </c>
      <c r="BB1132" s="265">
        <v>0</v>
      </c>
    </row>
    <row r="1133" spans="2:54" s="213" customFormat="1" ht="12.75" x14ac:dyDescent="0.2">
      <c r="B1133" s="266" t="s">
        <v>718</v>
      </c>
      <c r="C1133" s="267"/>
      <c r="D1133" s="268"/>
      <c r="E1133" s="269" t="s">
        <v>2775</v>
      </c>
      <c r="F1133" s="267"/>
      <c r="G1133" s="267"/>
      <c r="H1133" s="255" t="s">
        <v>2776</v>
      </c>
      <c r="I1133" s="256">
        <v>40297</v>
      </c>
      <c r="J1133" s="257">
        <v>10</v>
      </c>
      <c r="K1133" s="258">
        <v>0</v>
      </c>
      <c r="L1133" s="259">
        <v>0</v>
      </c>
      <c r="M1133" s="259">
        <v>0</v>
      </c>
      <c r="N1133" s="259">
        <v>0</v>
      </c>
      <c r="O1133" s="259">
        <v>0</v>
      </c>
      <c r="P1133" s="259">
        <v>0</v>
      </c>
      <c r="Q1133" s="259">
        <v>0</v>
      </c>
      <c r="R1133" s="259">
        <v>0</v>
      </c>
      <c r="S1133" s="259">
        <v>0</v>
      </c>
      <c r="T1133" s="260">
        <v>0</v>
      </c>
      <c r="U1133" s="261">
        <v>0</v>
      </c>
      <c r="V1133" s="259">
        <v>0</v>
      </c>
      <c r="W1133" s="259">
        <v>0</v>
      </c>
      <c r="X1133" s="259">
        <v>0</v>
      </c>
      <c r="Y1133" s="259">
        <v>0</v>
      </c>
      <c r="Z1133" s="259">
        <v>0</v>
      </c>
      <c r="AA1133" s="259">
        <v>0</v>
      </c>
      <c r="AB1133" s="259">
        <v>0</v>
      </c>
      <c r="AC1133" s="259">
        <v>0</v>
      </c>
      <c r="AD1133" s="259">
        <v>0</v>
      </c>
      <c r="AE1133" s="262">
        <v>0</v>
      </c>
      <c r="AF1133" s="258">
        <v>0</v>
      </c>
      <c r="AG1133" s="259">
        <v>0</v>
      </c>
      <c r="AH1133" s="259">
        <v>0</v>
      </c>
      <c r="AI1133" s="259">
        <v>0</v>
      </c>
      <c r="AJ1133" s="259">
        <v>0</v>
      </c>
      <c r="AK1133" s="259">
        <v>0</v>
      </c>
      <c r="AL1133" s="259">
        <v>0</v>
      </c>
      <c r="AM1133" s="259">
        <v>0</v>
      </c>
      <c r="AN1133" s="259">
        <v>0</v>
      </c>
      <c r="AO1133" s="262">
        <v>0</v>
      </c>
      <c r="AP1133" s="247"/>
      <c r="AQ1133" s="263">
        <v>0</v>
      </c>
      <c r="AR1133" s="264">
        <v>0</v>
      </c>
      <c r="AS1133" s="264">
        <v>0</v>
      </c>
      <c r="AT1133" s="264">
        <v>0</v>
      </c>
      <c r="AU1133" s="264">
        <v>0</v>
      </c>
      <c r="AV1133" s="264">
        <v>0</v>
      </c>
      <c r="AW1133" s="264">
        <v>0</v>
      </c>
      <c r="AX1133" s="264">
        <v>0</v>
      </c>
      <c r="AY1133" s="264">
        <v>0</v>
      </c>
      <c r="AZ1133" s="264">
        <v>0</v>
      </c>
      <c r="BA1133" s="264">
        <v>0</v>
      </c>
      <c r="BB1133" s="265">
        <v>0</v>
      </c>
    </row>
    <row r="1134" spans="2:54" s="213" customFormat="1" ht="12.75" x14ac:dyDescent="0.2">
      <c r="B1134" s="266" t="s">
        <v>718</v>
      </c>
      <c r="C1134" s="267"/>
      <c r="D1134" s="268"/>
      <c r="E1134" s="269" t="s">
        <v>2775</v>
      </c>
      <c r="F1134" s="267"/>
      <c r="G1134" s="267"/>
      <c r="H1134" s="255" t="s">
        <v>2777</v>
      </c>
      <c r="I1134" s="256">
        <v>40319</v>
      </c>
      <c r="J1134" s="257">
        <v>10</v>
      </c>
      <c r="K1134" s="258">
        <v>0</v>
      </c>
      <c r="L1134" s="259">
        <v>0</v>
      </c>
      <c r="M1134" s="259">
        <v>0</v>
      </c>
      <c r="N1134" s="259">
        <v>0</v>
      </c>
      <c r="O1134" s="259">
        <v>0</v>
      </c>
      <c r="P1134" s="259">
        <v>0</v>
      </c>
      <c r="Q1134" s="259">
        <v>0</v>
      </c>
      <c r="R1134" s="259">
        <v>0</v>
      </c>
      <c r="S1134" s="259">
        <v>0</v>
      </c>
      <c r="T1134" s="260">
        <v>0</v>
      </c>
      <c r="U1134" s="261">
        <v>0</v>
      </c>
      <c r="V1134" s="259">
        <v>0</v>
      </c>
      <c r="W1134" s="259">
        <v>0</v>
      </c>
      <c r="X1134" s="259">
        <v>0</v>
      </c>
      <c r="Y1134" s="259">
        <v>0</v>
      </c>
      <c r="Z1134" s="259">
        <v>0</v>
      </c>
      <c r="AA1134" s="259">
        <v>0</v>
      </c>
      <c r="AB1134" s="259">
        <v>0</v>
      </c>
      <c r="AC1134" s="259">
        <v>0</v>
      </c>
      <c r="AD1134" s="259">
        <v>0</v>
      </c>
      <c r="AE1134" s="262">
        <v>0</v>
      </c>
      <c r="AF1134" s="258">
        <v>0</v>
      </c>
      <c r="AG1134" s="259">
        <v>0</v>
      </c>
      <c r="AH1134" s="259">
        <v>0</v>
      </c>
      <c r="AI1134" s="259">
        <v>0</v>
      </c>
      <c r="AJ1134" s="259">
        <v>0</v>
      </c>
      <c r="AK1134" s="259">
        <v>0</v>
      </c>
      <c r="AL1134" s="259">
        <v>0</v>
      </c>
      <c r="AM1134" s="259">
        <v>0</v>
      </c>
      <c r="AN1134" s="259">
        <v>0</v>
      </c>
      <c r="AO1134" s="262">
        <v>0</v>
      </c>
      <c r="AP1134" s="247"/>
      <c r="AQ1134" s="263">
        <v>0</v>
      </c>
      <c r="AR1134" s="264">
        <v>0</v>
      </c>
      <c r="AS1134" s="264">
        <v>0</v>
      </c>
      <c r="AT1134" s="264">
        <v>0</v>
      </c>
      <c r="AU1134" s="264">
        <v>0</v>
      </c>
      <c r="AV1134" s="264">
        <v>0</v>
      </c>
      <c r="AW1134" s="264">
        <v>0</v>
      </c>
      <c r="AX1134" s="264">
        <v>0</v>
      </c>
      <c r="AY1134" s="264">
        <v>0</v>
      </c>
      <c r="AZ1134" s="264">
        <v>0</v>
      </c>
      <c r="BA1134" s="264">
        <v>0</v>
      </c>
      <c r="BB1134" s="265">
        <v>0</v>
      </c>
    </row>
    <row r="1135" spans="2:54" s="213" customFormat="1" ht="12.75" x14ac:dyDescent="0.2">
      <c r="B1135" s="266" t="s">
        <v>718</v>
      </c>
      <c r="C1135" s="267"/>
      <c r="D1135" s="268"/>
      <c r="E1135" s="269" t="s">
        <v>2775</v>
      </c>
      <c r="F1135" s="267"/>
      <c r="G1135" s="267"/>
      <c r="H1135" s="255" t="s">
        <v>2778</v>
      </c>
      <c r="I1135" s="256">
        <v>40319</v>
      </c>
      <c r="J1135" s="257">
        <v>10</v>
      </c>
      <c r="K1135" s="258">
        <v>0</v>
      </c>
      <c r="L1135" s="259">
        <v>0</v>
      </c>
      <c r="M1135" s="259">
        <v>0</v>
      </c>
      <c r="N1135" s="259">
        <v>0</v>
      </c>
      <c r="O1135" s="259">
        <v>0</v>
      </c>
      <c r="P1135" s="259">
        <v>0</v>
      </c>
      <c r="Q1135" s="259">
        <v>0</v>
      </c>
      <c r="R1135" s="259">
        <v>0</v>
      </c>
      <c r="S1135" s="259">
        <v>0</v>
      </c>
      <c r="T1135" s="260">
        <v>0</v>
      </c>
      <c r="U1135" s="261">
        <v>0</v>
      </c>
      <c r="V1135" s="259">
        <v>0</v>
      </c>
      <c r="W1135" s="259">
        <v>0</v>
      </c>
      <c r="X1135" s="259">
        <v>0</v>
      </c>
      <c r="Y1135" s="259">
        <v>0</v>
      </c>
      <c r="Z1135" s="259">
        <v>0</v>
      </c>
      <c r="AA1135" s="259">
        <v>0</v>
      </c>
      <c r="AB1135" s="259">
        <v>0</v>
      </c>
      <c r="AC1135" s="259">
        <v>0</v>
      </c>
      <c r="AD1135" s="259">
        <v>0</v>
      </c>
      <c r="AE1135" s="262">
        <v>0</v>
      </c>
      <c r="AF1135" s="258">
        <v>0</v>
      </c>
      <c r="AG1135" s="259">
        <v>0</v>
      </c>
      <c r="AH1135" s="259">
        <v>0</v>
      </c>
      <c r="AI1135" s="259">
        <v>0</v>
      </c>
      <c r="AJ1135" s="259">
        <v>0</v>
      </c>
      <c r="AK1135" s="259">
        <v>0</v>
      </c>
      <c r="AL1135" s="259">
        <v>0</v>
      </c>
      <c r="AM1135" s="259">
        <v>0</v>
      </c>
      <c r="AN1135" s="259">
        <v>0</v>
      </c>
      <c r="AO1135" s="262">
        <v>0</v>
      </c>
      <c r="AP1135" s="247"/>
      <c r="AQ1135" s="263">
        <v>0</v>
      </c>
      <c r="AR1135" s="264">
        <v>0</v>
      </c>
      <c r="AS1135" s="264">
        <v>0</v>
      </c>
      <c r="AT1135" s="264">
        <v>0</v>
      </c>
      <c r="AU1135" s="264">
        <v>0</v>
      </c>
      <c r="AV1135" s="264">
        <v>0</v>
      </c>
      <c r="AW1135" s="264">
        <v>0</v>
      </c>
      <c r="AX1135" s="264">
        <v>0</v>
      </c>
      <c r="AY1135" s="264">
        <v>0</v>
      </c>
      <c r="AZ1135" s="264">
        <v>0</v>
      </c>
      <c r="BA1135" s="264">
        <v>0</v>
      </c>
      <c r="BB1135" s="265">
        <v>0</v>
      </c>
    </row>
    <row r="1136" spans="2:54" s="213" customFormat="1" ht="12.75" x14ac:dyDescent="0.2">
      <c r="B1136" s="266" t="s">
        <v>1865</v>
      </c>
      <c r="C1136" s="267"/>
      <c r="D1136" s="268"/>
      <c r="E1136" s="269" t="s">
        <v>2779</v>
      </c>
      <c r="F1136" s="267"/>
      <c r="G1136" s="267"/>
      <c r="H1136" s="255" t="s">
        <v>2780</v>
      </c>
      <c r="I1136" s="256">
        <v>40526</v>
      </c>
      <c r="J1136" s="257">
        <v>7</v>
      </c>
      <c r="K1136" s="258">
        <v>0</v>
      </c>
      <c r="L1136" s="259">
        <v>0</v>
      </c>
      <c r="M1136" s="259">
        <v>0</v>
      </c>
      <c r="N1136" s="259">
        <v>0</v>
      </c>
      <c r="O1136" s="259">
        <v>0</v>
      </c>
      <c r="P1136" s="259">
        <v>0</v>
      </c>
      <c r="Q1136" s="259">
        <v>0</v>
      </c>
      <c r="R1136" s="259">
        <v>0</v>
      </c>
      <c r="S1136" s="259">
        <v>0</v>
      </c>
      <c r="T1136" s="260">
        <v>0</v>
      </c>
      <c r="U1136" s="261">
        <v>0</v>
      </c>
      <c r="V1136" s="259">
        <v>0</v>
      </c>
      <c r="W1136" s="259">
        <v>0</v>
      </c>
      <c r="X1136" s="259">
        <v>0</v>
      </c>
      <c r="Y1136" s="259">
        <v>0</v>
      </c>
      <c r="Z1136" s="259">
        <v>0</v>
      </c>
      <c r="AA1136" s="259">
        <v>0</v>
      </c>
      <c r="AB1136" s="259">
        <v>0</v>
      </c>
      <c r="AC1136" s="259">
        <v>0</v>
      </c>
      <c r="AD1136" s="259">
        <v>0</v>
      </c>
      <c r="AE1136" s="262">
        <v>0</v>
      </c>
      <c r="AF1136" s="258">
        <v>0</v>
      </c>
      <c r="AG1136" s="259">
        <v>0</v>
      </c>
      <c r="AH1136" s="259">
        <v>0</v>
      </c>
      <c r="AI1136" s="259">
        <v>0</v>
      </c>
      <c r="AJ1136" s="259">
        <v>0</v>
      </c>
      <c r="AK1136" s="259">
        <v>0</v>
      </c>
      <c r="AL1136" s="259">
        <v>0</v>
      </c>
      <c r="AM1136" s="259">
        <v>0</v>
      </c>
      <c r="AN1136" s="259">
        <v>0</v>
      </c>
      <c r="AO1136" s="262">
        <v>0</v>
      </c>
      <c r="AP1136" s="247"/>
      <c r="AQ1136" s="263">
        <v>0</v>
      </c>
      <c r="AR1136" s="264">
        <v>0</v>
      </c>
      <c r="AS1136" s="264">
        <v>0</v>
      </c>
      <c r="AT1136" s="264">
        <v>0</v>
      </c>
      <c r="AU1136" s="264">
        <v>0</v>
      </c>
      <c r="AV1136" s="264">
        <v>0</v>
      </c>
      <c r="AW1136" s="264">
        <v>0</v>
      </c>
      <c r="AX1136" s="264">
        <v>0</v>
      </c>
      <c r="AY1136" s="264">
        <v>0</v>
      </c>
      <c r="AZ1136" s="264">
        <v>0</v>
      </c>
      <c r="BA1136" s="264">
        <v>0</v>
      </c>
      <c r="BB1136" s="265">
        <v>0</v>
      </c>
    </row>
    <row r="1137" spans="2:54" s="213" customFormat="1" ht="12.75" x14ac:dyDescent="0.2">
      <c r="B1137" s="266" t="s">
        <v>718</v>
      </c>
      <c r="C1137" s="267"/>
      <c r="D1137" s="268"/>
      <c r="E1137" s="269" t="s">
        <v>2781</v>
      </c>
      <c r="F1137" s="267"/>
      <c r="G1137" s="267"/>
      <c r="H1137" s="255" t="s">
        <v>2782</v>
      </c>
      <c r="I1137" s="256">
        <v>40676</v>
      </c>
      <c r="J1137" s="257">
        <v>10</v>
      </c>
      <c r="K1137" s="258">
        <v>0</v>
      </c>
      <c r="L1137" s="259">
        <v>0</v>
      </c>
      <c r="M1137" s="259">
        <v>0</v>
      </c>
      <c r="N1137" s="259">
        <v>0</v>
      </c>
      <c r="O1137" s="259">
        <v>0</v>
      </c>
      <c r="P1137" s="259">
        <v>0</v>
      </c>
      <c r="Q1137" s="259">
        <v>0</v>
      </c>
      <c r="R1137" s="259">
        <v>0</v>
      </c>
      <c r="S1137" s="259">
        <v>0</v>
      </c>
      <c r="T1137" s="260">
        <v>0</v>
      </c>
      <c r="U1137" s="261">
        <v>0</v>
      </c>
      <c r="V1137" s="259">
        <v>0</v>
      </c>
      <c r="W1137" s="259">
        <v>0</v>
      </c>
      <c r="X1137" s="259">
        <v>0</v>
      </c>
      <c r="Y1137" s="259">
        <v>0</v>
      </c>
      <c r="Z1137" s="259">
        <v>0</v>
      </c>
      <c r="AA1137" s="259">
        <v>0</v>
      </c>
      <c r="AB1137" s="259">
        <v>0</v>
      </c>
      <c r="AC1137" s="259">
        <v>0</v>
      </c>
      <c r="AD1137" s="259">
        <v>0</v>
      </c>
      <c r="AE1137" s="262">
        <v>0</v>
      </c>
      <c r="AF1137" s="258">
        <v>0</v>
      </c>
      <c r="AG1137" s="259">
        <v>0</v>
      </c>
      <c r="AH1137" s="259">
        <v>0</v>
      </c>
      <c r="AI1137" s="259">
        <v>0</v>
      </c>
      <c r="AJ1137" s="259">
        <v>0</v>
      </c>
      <c r="AK1137" s="259">
        <v>0</v>
      </c>
      <c r="AL1137" s="259">
        <v>0</v>
      </c>
      <c r="AM1137" s="259">
        <v>0</v>
      </c>
      <c r="AN1137" s="259">
        <v>0</v>
      </c>
      <c r="AO1137" s="262">
        <v>0</v>
      </c>
      <c r="AP1137" s="247"/>
      <c r="AQ1137" s="263">
        <v>0</v>
      </c>
      <c r="AR1137" s="264">
        <v>0</v>
      </c>
      <c r="AS1137" s="264">
        <v>0</v>
      </c>
      <c r="AT1137" s="264">
        <v>0</v>
      </c>
      <c r="AU1137" s="264">
        <v>0</v>
      </c>
      <c r="AV1137" s="264">
        <v>0</v>
      </c>
      <c r="AW1137" s="264">
        <v>0</v>
      </c>
      <c r="AX1137" s="264">
        <v>0</v>
      </c>
      <c r="AY1137" s="264">
        <v>0</v>
      </c>
      <c r="AZ1137" s="264">
        <v>0</v>
      </c>
      <c r="BA1137" s="264">
        <v>0</v>
      </c>
      <c r="BB1137" s="265">
        <v>0</v>
      </c>
    </row>
    <row r="1138" spans="2:54" s="213" customFormat="1" ht="12.75" x14ac:dyDescent="0.2">
      <c r="B1138" s="266" t="s">
        <v>1865</v>
      </c>
      <c r="C1138" s="267"/>
      <c r="D1138" s="268"/>
      <c r="E1138" s="269" t="s">
        <v>2783</v>
      </c>
      <c r="F1138" s="267"/>
      <c r="G1138" s="267"/>
      <c r="H1138" s="255" t="s">
        <v>2784</v>
      </c>
      <c r="I1138" s="256">
        <v>40694</v>
      </c>
      <c r="J1138" s="257">
        <v>7</v>
      </c>
      <c r="K1138" s="258">
        <v>0</v>
      </c>
      <c r="L1138" s="259">
        <v>0</v>
      </c>
      <c r="M1138" s="259">
        <v>0</v>
      </c>
      <c r="N1138" s="259">
        <v>0</v>
      </c>
      <c r="O1138" s="259">
        <v>0</v>
      </c>
      <c r="P1138" s="259">
        <v>0</v>
      </c>
      <c r="Q1138" s="259">
        <v>0</v>
      </c>
      <c r="R1138" s="259">
        <v>0</v>
      </c>
      <c r="S1138" s="259">
        <v>0</v>
      </c>
      <c r="T1138" s="260">
        <v>0</v>
      </c>
      <c r="U1138" s="261">
        <v>0</v>
      </c>
      <c r="V1138" s="259">
        <v>0</v>
      </c>
      <c r="W1138" s="259">
        <v>0</v>
      </c>
      <c r="X1138" s="259">
        <v>0</v>
      </c>
      <c r="Y1138" s="259">
        <v>0</v>
      </c>
      <c r="Z1138" s="259">
        <v>0</v>
      </c>
      <c r="AA1138" s="259">
        <v>0</v>
      </c>
      <c r="AB1138" s="259">
        <v>0</v>
      </c>
      <c r="AC1138" s="259">
        <v>0</v>
      </c>
      <c r="AD1138" s="259">
        <v>0</v>
      </c>
      <c r="AE1138" s="262">
        <v>0</v>
      </c>
      <c r="AF1138" s="258">
        <v>0</v>
      </c>
      <c r="AG1138" s="259">
        <v>0</v>
      </c>
      <c r="AH1138" s="259">
        <v>0</v>
      </c>
      <c r="AI1138" s="259">
        <v>0</v>
      </c>
      <c r="AJ1138" s="259">
        <v>0</v>
      </c>
      <c r="AK1138" s="259">
        <v>0</v>
      </c>
      <c r="AL1138" s="259">
        <v>0</v>
      </c>
      <c r="AM1138" s="259">
        <v>0</v>
      </c>
      <c r="AN1138" s="259">
        <v>0</v>
      </c>
      <c r="AO1138" s="262">
        <v>0</v>
      </c>
      <c r="AP1138" s="247"/>
      <c r="AQ1138" s="263">
        <v>0</v>
      </c>
      <c r="AR1138" s="264">
        <v>0</v>
      </c>
      <c r="AS1138" s="264">
        <v>0</v>
      </c>
      <c r="AT1138" s="264">
        <v>0</v>
      </c>
      <c r="AU1138" s="264">
        <v>0</v>
      </c>
      <c r="AV1138" s="264">
        <v>0</v>
      </c>
      <c r="AW1138" s="264">
        <v>0</v>
      </c>
      <c r="AX1138" s="264">
        <v>0</v>
      </c>
      <c r="AY1138" s="264">
        <v>0</v>
      </c>
      <c r="AZ1138" s="264">
        <v>0</v>
      </c>
      <c r="BA1138" s="264">
        <v>0</v>
      </c>
      <c r="BB1138" s="265">
        <v>0</v>
      </c>
    </row>
    <row r="1139" spans="2:54" s="213" customFormat="1" ht="12.75" x14ac:dyDescent="0.2">
      <c r="B1139" s="266" t="s">
        <v>1865</v>
      </c>
      <c r="C1139" s="267"/>
      <c r="D1139" s="268"/>
      <c r="E1139" s="269" t="s">
        <v>2785</v>
      </c>
      <c r="F1139" s="267"/>
      <c r="G1139" s="267"/>
      <c r="H1139" s="255" t="s">
        <v>2786</v>
      </c>
      <c r="I1139" s="256">
        <v>40694</v>
      </c>
      <c r="J1139" s="257">
        <v>7</v>
      </c>
      <c r="K1139" s="258">
        <v>0</v>
      </c>
      <c r="L1139" s="259">
        <v>0</v>
      </c>
      <c r="M1139" s="259">
        <v>0</v>
      </c>
      <c r="N1139" s="259">
        <v>0</v>
      </c>
      <c r="O1139" s="259">
        <v>0</v>
      </c>
      <c r="P1139" s="259">
        <v>0</v>
      </c>
      <c r="Q1139" s="259">
        <v>0</v>
      </c>
      <c r="R1139" s="259">
        <v>0</v>
      </c>
      <c r="S1139" s="259">
        <v>0</v>
      </c>
      <c r="T1139" s="260">
        <v>0</v>
      </c>
      <c r="U1139" s="261">
        <v>0</v>
      </c>
      <c r="V1139" s="259">
        <v>0</v>
      </c>
      <c r="W1139" s="259">
        <v>0</v>
      </c>
      <c r="X1139" s="259">
        <v>0</v>
      </c>
      <c r="Y1139" s="259">
        <v>0</v>
      </c>
      <c r="Z1139" s="259">
        <v>0</v>
      </c>
      <c r="AA1139" s="259">
        <v>0</v>
      </c>
      <c r="AB1139" s="259">
        <v>0</v>
      </c>
      <c r="AC1139" s="259">
        <v>0</v>
      </c>
      <c r="AD1139" s="259">
        <v>0</v>
      </c>
      <c r="AE1139" s="262">
        <v>0</v>
      </c>
      <c r="AF1139" s="258">
        <v>0</v>
      </c>
      <c r="AG1139" s="259">
        <v>0</v>
      </c>
      <c r="AH1139" s="259">
        <v>0</v>
      </c>
      <c r="AI1139" s="259">
        <v>0</v>
      </c>
      <c r="AJ1139" s="259">
        <v>0</v>
      </c>
      <c r="AK1139" s="259">
        <v>0</v>
      </c>
      <c r="AL1139" s="259">
        <v>0</v>
      </c>
      <c r="AM1139" s="259">
        <v>0</v>
      </c>
      <c r="AN1139" s="259">
        <v>0</v>
      </c>
      <c r="AO1139" s="262">
        <v>0</v>
      </c>
      <c r="AP1139" s="247"/>
      <c r="AQ1139" s="263">
        <v>0</v>
      </c>
      <c r="AR1139" s="264">
        <v>0</v>
      </c>
      <c r="AS1139" s="264">
        <v>0</v>
      </c>
      <c r="AT1139" s="264">
        <v>0</v>
      </c>
      <c r="AU1139" s="264">
        <v>0</v>
      </c>
      <c r="AV1139" s="264">
        <v>0</v>
      </c>
      <c r="AW1139" s="264">
        <v>0</v>
      </c>
      <c r="AX1139" s="264">
        <v>0</v>
      </c>
      <c r="AY1139" s="264">
        <v>0</v>
      </c>
      <c r="AZ1139" s="264">
        <v>0</v>
      </c>
      <c r="BA1139" s="264">
        <v>0</v>
      </c>
      <c r="BB1139" s="265">
        <v>0</v>
      </c>
    </row>
    <row r="1140" spans="2:54" s="213" customFormat="1" ht="12.75" x14ac:dyDescent="0.2">
      <c r="B1140" s="266" t="s">
        <v>1865</v>
      </c>
      <c r="C1140" s="267"/>
      <c r="D1140" s="268"/>
      <c r="E1140" s="269" t="s">
        <v>2787</v>
      </c>
      <c r="F1140" s="267"/>
      <c r="G1140" s="267"/>
      <c r="H1140" s="255" t="s">
        <v>2788</v>
      </c>
      <c r="I1140" s="256">
        <v>40694</v>
      </c>
      <c r="J1140" s="257">
        <v>7</v>
      </c>
      <c r="K1140" s="258">
        <v>0</v>
      </c>
      <c r="L1140" s="259">
        <v>0</v>
      </c>
      <c r="M1140" s="259">
        <v>0</v>
      </c>
      <c r="N1140" s="259">
        <v>0</v>
      </c>
      <c r="O1140" s="259">
        <v>0</v>
      </c>
      <c r="P1140" s="259">
        <v>0</v>
      </c>
      <c r="Q1140" s="259">
        <v>0</v>
      </c>
      <c r="R1140" s="259">
        <v>0</v>
      </c>
      <c r="S1140" s="259">
        <v>0</v>
      </c>
      <c r="T1140" s="260">
        <v>0</v>
      </c>
      <c r="U1140" s="261">
        <v>0</v>
      </c>
      <c r="V1140" s="259">
        <v>0</v>
      </c>
      <c r="W1140" s="259">
        <v>0</v>
      </c>
      <c r="X1140" s="259">
        <v>0</v>
      </c>
      <c r="Y1140" s="259">
        <v>0</v>
      </c>
      <c r="Z1140" s="259">
        <v>0</v>
      </c>
      <c r="AA1140" s="259">
        <v>0</v>
      </c>
      <c r="AB1140" s="259">
        <v>0</v>
      </c>
      <c r="AC1140" s="259">
        <v>0</v>
      </c>
      <c r="AD1140" s="259">
        <v>0</v>
      </c>
      <c r="AE1140" s="262">
        <v>0</v>
      </c>
      <c r="AF1140" s="258">
        <v>0</v>
      </c>
      <c r="AG1140" s="259">
        <v>0</v>
      </c>
      <c r="AH1140" s="259">
        <v>0</v>
      </c>
      <c r="AI1140" s="259">
        <v>0</v>
      </c>
      <c r="AJ1140" s="259">
        <v>0</v>
      </c>
      <c r="AK1140" s="259">
        <v>0</v>
      </c>
      <c r="AL1140" s="259">
        <v>0</v>
      </c>
      <c r="AM1140" s="259">
        <v>0</v>
      </c>
      <c r="AN1140" s="259">
        <v>0</v>
      </c>
      <c r="AO1140" s="262">
        <v>0</v>
      </c>
      <c r="AP1140" s="247"/>
      <c r="AQ1140" s="263">
        <v>0</v>
      </c>
      <c r="AR1140" s="264">
        <v>0</v>
      </c>
      <c r="AS1140" s="264">
        <v>0</v>
      </c>
      <c r="AT1140" s="264">
        <v>0</v>
      </c>
      <c r="AU1140" s="264">
        <v>0</v>
      </c>
      <c r="AV1140" s="264">
        <v>0</v>
      </c>
      <c r="AW1140" s="264">
        <v>0</v>
      </c>
      <c r="AX1140" s="264">
        <v>0</v>
      </c>
      <c r="AY1140" s="264">
        <v>0</v>
      </c>
      <c r="AZ1140" s="264">
        <v>0</v>
      </c>
      <c r="BA1140" s="264">
        <v>0</v>
      </c>
      <c r="BB1140" s="265">
        <v>0</v>
      </c>
    </row>
    <row r="1141" spans="2:54" s="213" customFormat="1" ht="12.75" x14ac:dyDescent="0.2">
      <c r="B1141" s="266" t="s">
        <v>1865</v>
      </c>
      <c r="C1141" s="267"/>
      <c r="D1141" s="268"/>
      <c r="E1141" s="269" t="s">
        <v>2789</v>
      </c>
      <c r="F1141" s="267"/>
      <c r="G1141" s="267"/>
      <c r="H1141" s="255" t="s">
        <v>2790</v>
      </c>
      <c r="I1141" s="256">
        <v>40694</v>
      </c>
      <c r="J1141" s="257">
        <v>7</v>
      </c>
      <c r="K1141" s="258">
        <v>0</v>
      </c>
      <c r="L1141" s="259">
        <v>0</v>
      </c>
      <c r="M1141" s="259">
        <v>0</v>
      </c>
      <c r="N1141" s="259">
        <v>0</v>
      </c>
      <c r="O1141" s="259">
        <v>0</v>
      </c>
      <c r="P1141" s="259">
        <v>0</v>
      </c>
      <c r="Q1141" s="259">
        <v>0</v>
      </c>
      <c r="R1141" s="259">
        <v>0</v>
      </c>
      <c r="S1141" s="259">
        <v>0</v>
      </c>
      <c r="T1141" s="260">
        <v>0</v>
      </c>
      <c r="U1141" s="261">
        <v>0</v>
      </c>
      <c r="V1141" s="259">
        <v>0</v>
      </c>
      <c r="W1141" s="259">
        <v>0</v>
      </c>
      <c r="X1141" s="259">
        <v>0</v>
      </c>
      <c r="Y1141" s="259">
        <v>0</v>
      </c>
      <c r="Z1141" s="259">
        <v>0</v>
      </c>
      <c r="AA1141" s="259">
        <v>0</v>
      </c>
      <c r="AB1141" s="259">
        <v>0</v>
      </c>
      <c r="AC1141" s="259">
        <v>0</v>
      </c>
      <c r="AD1141" s="259">
        <v>0</v>
      </c>
      <c r="AE1141" s="262">
        <v>0</v>
      </c>
      <c r="AF1141" s="258">
        <v>0</v>
      </c>
      <c r="AG1141" s="259">
        <v>0</v>
      </c>
      <c r="AH1141" s="259">
        <v>0</v>
      </c>
      <c r="AI1141" s="259">
        <v>0</v>
      </c>
      <c r="AJ1141" s="259">
        <v>0</v>
      </c>
      <c r="AK1141" s="259">
        <v>0</v>
      </c>
      <c r="AL1141" s="259">
        <v>0</v>
      </c>
      <c r="AM1141" s="259">
        <v>0</v>
      </c>
      <c r="AN1141" s="259">
        <v>0</v>
      </c>
      <c r="AO1141" s="262">
        <v>0</v>
      </c>
      <c r="AP1141" s="247"/>
      <c r="AQ1141" s="263">
        <v>0</v>
      </c>
      <c r="AR1141" s="264">
        <v>0</v>
      </c>
      <c r="AS1141" s="264">
        <v>0</v>
      </c>
      <c r="AT1141" s="264">
        <v>0</v>
      </c>
      <c r="AU1141" s="264">
        <v>0</v>
      </c>
      <c r="AV1141" s="264">
        <v>0</v>
      </c>
      <c r="AW1141" s="264">
        <v>0</v>
      </c>
      <c r="AX1141" s="264">
        <v>0</v>
      </c>
      <c r="AY1141" s="264">
        <v>0</v>
      </c>
      <c r="AZ1141" s="264">
        <v>0</v>
      </c>
      <c r="BA1141" s="264">
        <v>0</v>
      </c>
      <c r="BB1141" s="265">
        <v>0</v>
      </c>
    </row>
    <row r="1142" spans="2:54" s="213" customFormat="1" ht="12.75" x14ac:dyDescent="0.2">
      <c r="B1142" s="266" t="s">
        <v>1865</v>
      </c>
      <c r="C1142" s="267"/>
      <c r="D1142" s="268"/>
      <c r="E1142" s="269" t="s">
        <v>2791</v>
      </c>
      <c r="F1142" s="267"/>
      <c r="G1142" s="267"/>
      <c r="H1142" s="255" t="s">
        <v>2792</v>
      </c>
      <c r="I1142" s="256">
        <v>40694</v>
      </c>
      <c r="J1142" s="257">
        <v>7</v>
      </c>
      <c r="K1142" s="258">
        <v>0</v>
      </c>
      <c r="L1142" s="259">
        <v>0</v>
      </c>
      <c r="M1142" s="259">
        <v>0</v>
      </c>
      <c r="N1142" s="259">
        <v>0</v>
      </c>
      <c r="O1142" s="259">
        <v>0</v>
      </c>
      <c r="P1142" s="259">
        <v>0</v>
      </c>
      <c r="Q1142" s="259">
        <v>0</v>
      </c>
      <c r="R1142" s="259">
        <v>0</v>
      </c>
      <c r="S1142" s="259">
        <v>0</v>
      </c>
      <c r="T1142" s="260">
        <v>0</v>
      </c>
      <c r="U1142" s="261">
        <v>0</v>
      </c>
      <c r="V1142" s="259">
        <v>0</v>
      </c>
      <c r="W1142" s="259">
        <v>0</v>
      </c>
      <c r="X1142" s="259">
        <v>0</v>
      </c>
      <c r="Y1142" s="259">
        <v>0</v>
      </c>
      <c r="Z1142" s="259">
        <v>0</v>
      </c>
      <c r="AA1142" s="259">
        <v>0</v>
      </c>
      <c r="AB1142" s="259">
        <v>0</v>
      </c>
      <c r="AC1142" s="259">
        <v>0</v>
      </c>
      <c r="AD1142" s="259">
        <v>0</v>
      </c>
      <c r="AE1142" s="262">
        <v>0</v>
      </c>
      <c r="AF1142" s="258">
        <v>0</v>
      </c>
      <c r="AG1142" s="259">
        <v>0</v>
      </c>
      <c r="AH1142" s="259">
        <v>0</v>
      </c>
      <c r="AI1142" s="259">
        <v>0</v>
      </c>
      <c r="AJ1142" s="259">
        <v>0</v>
      </c>
      <c r="AK1142" s="259">
        <v>0</v>
      </c>
      <c r="AL1142" s="259">
        <v>0</v>
      </c>
      <c r="AM1142" s="259">
        <v>0</v>
      </c>
      <c r="AN1142" s="259">
        <v>0</v>
      </c>
      <c r="AO1142" s="262">
        <v>0</v>
      </c>
      <c r="AP1142" s="247"/>
      <c r="AQ1142" s="263">
        <v>0</v>
      </c>
      <c r="AR1142" s="264">
        <v>0</v>
      </c>
      <c r="AS1142" s="264">
        <v>0</v>
      </c>
      <c r="AT1142" s="264">
        <v>0</v>
      </c>
      <c r="AU1142" s="264">
        <v>0</v>
      </c>
      <c r="AV1142" s="264">
        <v>0</v>
      </c>
      <c r="AW1142" s="264">
        <v>0</v>
      </c>
      <c r="AX1142" s="264">
        <v>0</v>
      </c>
      <c r="AY1142" s="264">
        <v>0</v>
      </c>
      <c r="AZ1142" s="264">
        <v>0</v>
      </c>
      <c r="BA1142" s="264">
        <v>0</v>
      </c>
      <c r="BB1142" s="265">
        <v>0</v>
      </c>
    </row>
    <row r="1143" spans="2:54" s="213" customFormat="1" ht="12.75" x14ac:dyDescent="0.2">
      <c r="B1143" s="266" t="s">
        <v>2793</v>
      </c>
      <c r="C1143" s="267"/>
      <c r="D1143" s="268"/>
      <c r="E1143" s="269" t="s">
        <v>2794</v>
      </c>
      <c r="F1143" s="267"/>
      <c r="G1143" s="267"/>
      <c r="H1143" s="255" t="s">
        <v>2795</v>
      </c>
      <c r="I1143" s="256">
        <v>40717</v>
      </c>
      <c r="J1143" s="257">
        <v>7</v>
      </c>
      <c r="K1143" s="258">
        <v>0</v>
      </c>
      <c r="L1143" s="259">
        <v>0</v>
      </c>
      <c r="M1143" s="259">
        <v>0</v>
      </c>
      <c r="N1143" s="259">
        <v>0</v>
      </c>
      <c r="O1143" s="259">
        <v>0</v>
      </c>
      <c r="P1143" s="259">
        <v>0</v>
      </c>
      <c r="Q1143" s="259">
        <v>0</v>
      </c>
      <c r="R1143" s="259">
        <v>0</v>
      </c>
      <c r="S1143" s="259">
        <v>0</v>
      </c>
      <c r="T1143" s="260">
        <v>0</v>
      </c>
      <c r="U1143" s="261">
        <v>0</v>
      </c>
      <c r="V1143" s="259">
        <v>0</v>
      </c>
      <c r="W1143" s="259">
        <v>0</v>
      </c>
      <c r="X1143" s="259">
        <v>0</v>
      </c>
      <c r="Y1143" s="259">
        <v>0</v>
      </c>
      <c r="Z1143" s="259">
        <v>0</v>
      </c>
      <c r="AA1143" s="259">
        <v>0</v>
      </c>
      <c r="AB1143" s="259">
        <v>0</v>
      </c>
      <c r="AC1143" s="259">
        <v>0</v>
      </c>
      <c r="AD1143" s="259">
        <v>0</v>
      </c>
      <c r="AE1143" s="262">
        <v>0</v>
      </c>
      <c r="AF1143" s="258">
        <v>0</v>
      </c>
      <c r="AG1143" s="259">
        <v>0</v>
      </c>
      <c r="AH1143" s="259">
        <v>0</v>
      </c>
      <c r="AI1143" s="259">
        <v>0</v>
      </c>
      <c r="AJ1143" s="259">
        <v>0</v>
      </c>
      <c r="AK1143" s="259">
        <v>0</v>
      </c>
      <c r="AL1143" s="259">
        <v>0</v>
      </c>
      <c r="AM1143" s="259">
        <v>0</v>
      </c>
      <c r="AN1143" s="259">
        <v>0</v>
      </c>
      <c r="AO1143" s="262">
        <v>0</v>
      </c>
      <c r="AP1143" s="247"/>
      <c r="AQ1143" s="263">
        <v>0</v>
      </c>
      <c r="AR1143" s="264">
        <v>0</v>
      </c>
      <c r="AS1143" s="264">
        <v>0</v>
      </c>
      <c r="AT1143" s="264">
        <v>0</v>
      </c>
      <c r="AU1143" s="264">
        <v>0</v>
      </c>
      <c r="AV1143" s="264">
        <v>0</v>
      </c>
      <c r="AW1143" s="264">
        <v>0</v>
      </c>
      <c r="AX1143" s="264">
        <v>0</v>
      </c>
      <c r="AY1143" s="264">
        <v>0</v>
      </c>
      <c r="AZ1143" s="264">
        <v>0</v>
      </c>
      <c r="BA1143" s="264">
        <v>0</v>
      </c>
      <c r="BB1143" s="265">
        <v>0</v>
      </c>
    </row>
    <row r="1144" spans="2:54" s="213" customFormat="1" ht="12.75" x14ac:dyDescent="0.2">
      <c r="B1144" s="266" t="s">
        <v>718</v>
      </c>
      <c r="C1144" s="267"/>
      <c r="D1144" s="268"/>
      <c r="E1144" s="269" t="s">
        <v>2796</v>
      </c>
      <c r="F1144" s="267"/>
      <c r="G1144" s="267"/>
      <c r="H1144" s="255" t="s">
        <v>2797</v>
      </c>
      <c r="I1144" s="256">
        <v>41046</v>
      </c>
      <c r="J1144" s="257">
        <v>10</v>
      </c>
      <c r="K1144" s="258">
        <v>0</v>
      </c>
      <c r="L1144" s="259">
        <v>0</v>
      </c>
      <c r="M1144" s="259">
        <v>0</v>
      </c>
      <c r="N1144" s="259">
        <v>0</v>
      </c>
      <c r="O1144" s="259">
        <v>0</v>
      </c>
      <c r="P1144" s="259">
        <v>0</v>
      </c>
      <c r="Q1144" s="259">
        <v>0</v>
      </c>
      <c r="R1144" s="259">
        <v>0</v>
      </c>
      <c r="S1144" s="259">
        <v>0</v>
      </c>
      <c r="T1144" s="260">
        <v>0</v>
      </c>
      <c r="U1144" s="261">
        <v>0</v>
      </c>
      <c r="V1144" s="259">
        <v>0</v>
      </c>
      <c r="W1144" s="259">
        <v>0</v>
      </c>
      <c r="X1144" s="259">
        <v>0</v>
      </c>
      <c r="Y1144" s="259">
        <v>0</v>
      </c>
      <c r="Z1144" s="259">
        <v>0</v>
      </c>
      <c r="AA1144" s="259">
        <v>0</v>
      </c>
      <c r="AB1144" s="259">
        <v>0</v>
      </c>
      <c r="AC1144" s="259">
        <v>0</v>
      </c>
      <c r="AD1144" s="259">
        <v>0</v>
      </c>
      <c r="AE1144" s="262">
        <v>0</v>
      </c>
      <c r="AF1144" s="258">
        <v>0</v>
      </c>
      <c r="AG1144" s="259">
        <v>0</v>
      </c>
      <c r="AH1144" s="259">
        <v>0</v>
      </c>
      <c r="AI1144" s="259">
        <v>0</v>
      </c>
      <c r="AJ1144" s="259">
        <v>0</v>
      </c>
      <c r="AK1144" s="259">
        <v>0</v>
      </c>
      <c r="AL1144" s="259">
        <v>0</v>
      </c>
      <c r="AM1144" s="259">
        <v>0</v>
      </c>
      <c r="AN1144" s="259">
        <v>0</v>
      </c>
      <c r="AO1144" s="262">
        <v>0</v>
      </c>
      <c r="AP1144" s="247"/>
      <c r="AQ1144" s="263">
        <v>0</v>
      </c>
      <c r="AR1144" s="264">
        <v>0</v>
      </c>
      <c r="AS1144" s="264">
        <v>0</v>
      </c>
      <c r="AT1144" s="264">
        <v>0</v>
      </c>
      <c r="AU1144" s="264">
        <v>0</v>
      </c>
      <c r="AV1144" s="264">
        <v>0</v>
      </c>
      <c r="AW1144" s="264">
        <v>0</v>
      </c>
      <c r="AX1144" s="264">
        <v>0</v>
      </c>
      <c r="AY1144" s="264">
        <v>0</v>
      </c>
      <c r="AZ1144" s="264">
        <v>0</v>
      </c>
      <c r="BA1144" s="264">
        <v>0</v>
      </c>
      <c r="BB1144" s="265">
        <v>0</v>
      </c>
    </row>
    <row r="1145" spans="2:54" s="213" customFormat="1" ht="12.75" x14ac:dyDescent="0.2">
      <c r="B1145" s="266" t="s">
        <v>718</v>
      </c>
      <c r="C1145" s="267"/>
      <c r="D1145" s="268"/>
      <c r="E1145" s="269" t="s">
        <v>2798</v>
      </c>
      <c r="F1145" s="267"/>
      <c r="G1145" s="267"/>
      <c r="H1145" s="255" t="s">
        <v>2799</v>
      </c>
      <c r="I1145" s="256">
        <v>41053</v>
      </c>
      <c r="J1145" s="257">
        <v>10</v>
      </c>
      <c r="K1145" s="258">
        <v>0</v>
      </c>
      <c r="L1145" s="259">
        <v>0</v>
      </c>
      <c r="M1145" s="259">
        <v>0</v>
      </c>
      <c r="N1145" s="259">
        <v>0</v>
      </c>
      <c r="O1145" s="259">
        <v>0</v>
      </c>
      <c r="P1145" s="259">
        <v>0</v>
      </c>
      <c r="Q1145" s="259">
        <v>0</v>
      </c>
      <c r="R1145" s="259">
        <v>0</v>
      </c>
      <c r="S1145" s="259">
        <v>0</v>
      </c>
      <c r="T1145" s="260">
        <v>0</v>
      </c>
      <c r="U1145" s="261">
        <v>0</v>
      </c>
      <c r="V1145" s="259">
        <v>0</v>
      </c>
      <c r="W1145" s="259">
        <v>0</v>
      </c>
      <c r="X1145" s="259">
        <v>0</v>
      </c>
      <c r="Y1145" s="259">
        <v>0</v>
      </c>
      <c r="Z1145" s="259">
        <v>0</v>
      </c>
      <c r="AA1145" s="259">
        <v>0</v>
      </c>
      <c r="AB1145" s="259">
        <v>0</v>
      </c>
      <c r="AC1145" s="259">
        <v>0</v>
      </c>
      <c r="AD1145" s="259">
        <v>0</v>
      </c>
      <c r="AE1145" s="262">
        <v>0</v>
      </c>
      <c r="AF1145" s="258">
        <v>0</v>
      </c>
      <c r="AG1145" s="259">
        <v>0</v>
      </c>
      <c r="AH1145" s="259">
        <v>0</v>
      </c>
      <c r="AI1145" s="259">
        <v>0</v>
      </c>
      <c r="AJ1145" s="259">
        <v>0</v>
      </c>
      <c r="AK1145" s="259">
        <v>0</v>
      </c>
      <c r="AL1145" s="259">
        <v>0</v>
      </c>
      <c r="AM1145" s="259">
        <v>0</v>
      </c>
      <c r="AN1145" s="259">
        <v>0</v>
      </c>
      <c r="AO1145" s="262">
        <v>0</v>
      </c>
      <c r="AP1145" s="247"/>
      <c r="AQ1145" s="263">
        <v>0</v>
      </c>
      <c r="AR1145" s="264">
        <v>0</v>
      </c>
      <c r="AS1145" s="264">
        <v>0</v>
      </c>
      <c r="AT1145" s="264">
        <v>0</v>
      </c>
      <c r="AU1145" s="264">
        <v>0</v>
      </c>
      <c r="AV1145" s="264">
        <v>0</v>
      </c>
      <c r="AW1145" s="264">
        <v>0</v>
      </c>
      <c r="AX1145" s="264">
        <v>0</v>
      </c>
      <c r="AY1145" s="264">
        <v>0</v>
      </c>
      <c r="AZ1145" s="264">
        <v>0</v>
      </c>
      <c r="BA1145" s="264">
        <v>0</v>
      </c>
      <c r="BB1145" s="265">
        <v>0</v>
      </c>
    </row>
    <row r="1146" spans="2:54" s="213" customFormat="1" ht="12.75" x14ac:dyDescent="0.2">
      <c r="B1146" s="266" t="s">
        <v>718</v>
      </c>
      <c r="C1146" s="267"/>
      <c r="D1146" s="268"/>
      <c r="E1146" s="269" t="s">
        <v>2800</v>
      </c>
      <c r="F1146" s="267"/>
      <c r="G1146" s="267"/>
      <c r="H1146" s="255" t="s">
        <v>2801</v>
      </c>
      <c r="I1146" s="256">
        <v>41078</v>
      </c>
      <c r="J1146" s="257">
        <v>10</v>
      </c>
      <c r="K1146" s="258">
        <v>0</v>
      </c>
      <c r="L1146" s="259">
        <v>0</v>
      </c>
      <c r="M1146" s="259">
        <v>0</v>
      </c>
      <c r="N1146" s="259">
        <v>0</v>
      </c>
      <c r="O1146" s="259">
        <v>0</v>
      </c>
      <c r="P1146" s="259">
        <v>0</v>
      </c>
      <c r="Q1146" s="259">
        <v>0</v>
      </c>
      <c r="R1146" s="259">
        <v>0</v>
      </c>
      <c r="S1146" s="259">
        <v>0</v>
      </c>
      <c r="T1146" s="260">
        <v>0</v>
      </c>
      <c r="U1146" s="261">
        <v>0</v>
      </c>
      <c r="V1146" s="259">
        <v>0</v>
      </c>
      <c r="W1146" s="259">
        <v>0</v>
      </c>
      <c r="X1146" s="259">
        <v>0</v>
      </c>
      <c r="Y1146" s="259">
        <v>0</v>
      </c>
      <c r="Z1146" s="259">
        <v>0</v>
      </c>
      <c r="AA1146" s="259">
        <v>0</v>
      </c>
      <c r="AB1146" s="259">
        <v>0</v>
      </c>
      <c r="AC1146" s="259">
        <v>0</v>
      </c>
      <c r="AD1146" s="259">
        <v>0</v>
      </c>
      <c r="AE1146" s="262">
        <v>0</v>
      </c>
      <c r="AF1146" s="258">
        <v>0</v>
      </c>
      <c r="AG1146" s="259">
        <v>0</v>
      </c>
      <c r="AH1146" s="259">
        <v>0</v>
      </c>
      <c r="AI1146" s="259">
        <v>0</v>
      </c>
      <c r="AJ1146" s="259">
        <v>0</v>
      </c>
      <c r="AK1146" s="259">
        <v>0</v>
      </c>
      <c r="AL1146" s="259">
        <v>0</v>
      </c>
      <c r="AM1146" s="259">
        <v>0</v>
      </c>
      <c r="AN1146" s="259">
        <v>0</v>
      </c>
      <c r="AO1146" s="262">
        <v>0</v>
      </c>
      <c r="AP1146" s="247"/>
      <c r="AQ1146" s="263">
        <v>0</v>
      </c>
      <c r="AR1146" s="264">
        <v>0</v>
      </c>
      <c r="AS1146" s="264">
        <v>0</v>
      </c>
      <c r="AT1146" s="264">
        <v>0</v>
      </c>
      <c r="AU1146" s="264">
        <v>0</v>
      </c>
      <c r="AV1146" s="264">
        <v>0</v>
      </c>
      <c r="AW1146" s="264">
        <v>0</v>
      </c>
      <c r="AX1146" s="264">
        <v>0</v>
      </c>
      <c r="AY1146" s="264">
        <v>0</v>
      </c>
      <c r="AZ1146" s="264">
        <v>0</v>
      </c>
      <c r="BA1146" s="264">
        <v>0</v>
      </c>
      <c r="BB1146" s="265">
        <v>0</v>
      </c>
    </row>
    <row r="1147" spans="2:54" s="213" customFormat="1" ht="12.75" x14ac:dyDescent="0.2">
      <c r="B1147" s="266" t="s">
        <v>1865</v>
      </c>
      <c r="C1147" s="267"/>
      <c r="D1147" s="268"/>
      <c r="E1147" s="269" t="s">
        <v>2802</v>
      </c>
      <c r="F1147" s="267"/>
      <c r="G1147" s="267"/>
      <c r="H1147" s="255" t="s">
        <v>2803</v>
      </c>
      <c r="I1147" s="256">
        <v>41172</v>
      </c>
      <c r="J1147" s="257">
        <v>7</v>
      </c>
      <c r="K1147" s="258">
        <v>0</v>
      </c>
      <c r="L1147" s="259">
        <v>0</v>
      </c>
      <c r="M1147" s="259">
        <v>0</v>
      </c>
      <c r="N1147" s="259">
        <v>0</v>
      </c>
      <c r="O1147" s="259">
        <v>0</v>
      </c>
      <c r="P1147" s="259">
        <v>0</v>
      </c>
      <c r="Q1147" s="259">
        <v>0</v>
      </c>
      <c r="R1147" s="259">
        <v>0</v>
      </c>
      <c r="S1147" s="259">
        <v>0</v>
      </c>
      <c r="T1147" s="260">
        <v>0</v>
      </c>
      <c r="U1147" s="261">
        <v>0</v>
      </c>
      <c r="V1147" s="259">
        <v>0</v>
      </c>
      <c r="W1147" s="259">
        <v>0</v>
      </c>
      <c r="X1147" s="259">
        <v>0</v>
      </c>
      <c r="Y1147" s="259">
        <v>0</v>
      </c>
      <c r="Z1147" s="259">
        <v>0</v>
      </c>
      <c r="AA1147" s="259">
        <v>0</v>
      </c>
      <c r="AB1147" s="259">
        <v>0</v>
      </c>
      <c r="AC1147" s="259">
        <v>0</v>
      </c>
      <c r="AD1147" s="259">
        <v>0</v>
      </c>
      <c r="AE1147" s="262">
        <v>0</v>
      </c>
      <c r="AF1147" s="258">
        <v>0</v>
      </c>
      <c r="AG1147" s="259">
        <v>0</v>
      </c>
      <c r="AH1147" s="259">
        <v>0</v>
      </c>
      <c r="AI1147" s="259">
        <v>0</v>
      </c>
      <c r="AJ1147" s="259">
        <v>0</v>
      </c>
      <c r="AK1147" s="259">
        <v>0</v>
      </c>
      <c r="AL1147" s="259">
        <v>0</v>
      </c>
      <c r="AM1147" s="259">
        <v>0</v>
      </c>
      <c r="AN1147" s="259">
        <v>0</v>
      </c>
      <c r="AO1147" s="262">
        <v>0</v>
      </c>
      <c r="AP1147" s="247"/>
      <c r="AQ1147" s="263">
        <v>0</v>
      </c>
      <c r="AR1147" s="264">
        <v>0</v>
      </c>
      <c r="AS1147" s="264">
        <v>0</v>
      </c>
      <c r="AT1147" s="264">
        <v>0</v>
      </c>
      <c r="AU1147" s="264">
        <v>0</v>
      </c>
      <c r="AV1147" s="264">
        <v>0</v>
      </c>
      <c r="AW1147" s="264">
        <v>0</v>
      </c>
      <c r="AX1147" s="264">
        <v>0</v>
      </c>
      <c r="AY1147" s="264">
        <v>0</v>
      </c>
      <c r="AZ1147" s="264">
        <v>0</v>
      </c>
      <c r="BA1147" s="264">
        <v>0</v>
      </c>
      <c r="BB1147" s="265">
        <v>0</v>
      </c>
    </row>
    <row r="1148" spans="2:54" s="213" customFormat="1" ht="12.75" x14ac:dyDescent="0.2">
      <c r="B1148" s="266" t="s">
        <v>1865</v>
      </c>
      <c r="C1148" s="267"/>
      <c r="D1148" s="268"/>
      <c r="E1148" s="269" t="s">
        <v>2804</v>
      </c>
      <c r="F1148" s="267"/>
      <c r="G1148" s="267"/>
      <c r="H1148" s="255" t="s">
        <v>2805</v>
      </c>
      <c r="I1148" s="256">
        <v>41172</v>
      </c>
      <c r="J1148" s="257">
        <v>7</v>
      </c>
      <c r="K1148" s="258">
        <v>0</v>
      </c>
      <c r="L1148" s="259">
        <v>0</v>
      </c>
      <c r="M1148" s="259">
        <v>0</v>
      </c>
      <c r="N1148" s="259">
        <v>0</v>
      </c>
      <c r="O1148" s="259">
        <v>0</v>
      </c>
      <c r="P1148" s="259">
        <v>0</v>
      </c>
      <c r="Q1148" s="259">
        <v>0</v>
      </c>
      <c r="R1148" s="259">
        <v>0</v>
      </c>
      <c r="S1148" s="259">
        <v>0</v>
      </c>
      <c r="T1148" s="260">
        <v>0</v>
      </c>
      <c r="U1148" s="261">
        <v>0</v>
      </c>
      <c r="V1148" s="259">
        <v>0</v>
      </c>
      <c r="W1148" s="259">
        <v>0</v>
      </c>
      <c r="X1148" s="259">
        <v>0</v>
      </c>
      <c r="Y1148" s="259">
        <v>0</v>
      </c>
      <c r="Z1148" s="259">
        <v>0</v>
      </c>
      <c r="AA1148" s="259">
        <v>0</v>
      </c>
      <c r="AB1148" s="259">
        <v>0</v>
      </c>
      <c r="AC1148" s="259">
        <v>0</v>
      </c>
      <c r="AD1148" s="259">
        <v>0</v>
      </c>
      <c r="AE1148" s="262">
        <v>0</v>
      </c>
      <c r="AF1148" s="258">
        <v>0</v>
      </c>
      <c r="AG1148" s="259">
        <v>0</v>
      </c>
      <c r="AH1148" s="259">
        <v>0</v>
      </c>
      <c r="AI1148" s="259">
        <v>0</v>
      </c>
      <c r="AJ1148" s="259">
        <v>0</v>
      </c>
      <c r="AK1148" s="259">
        <v>0</v>
      </c>
      <c r="AL1148" s="259">
        <v>0</v>
      </c>
      <c r="AM1148" s="259">
        <v>0</v>
      </c>
      <c r="AN1148" s="259">
        <v>0</v>
      </c>
      <c r="AO1148" s="262">
        <v>0</v>
      </c>
      <c r="AP1148" s="247"/>
      <c r="AQ1148" s="263">
        <v>0</v>
      </c>
      <c r="AR1148" s="264">
        <v>0</v>
      </c>
      <c r="AS1148" s="264">
        <v>0</v>
      </c>
      <c r="AT1148" s="264">
        <v>0</v>
      </c>
      <c r="AU1148" s="264">
        <v>0</v>
      </c>
      <c r="AV1148" s="264">
        <v>0</v>
      </c>
      <c r="AW1148" s="264">
        <v>0</v>
      </c>
      <c r="AX1148" s="264">
        <v>0</v>
      </c>
      <c r="AY1148" s="264">
        <v>0</v>
      </c>
      <c r="AZ1148" s="264">
        <v>0</v>
      </c>
      <c r="BA1148" s="264">
        <v>0</v>
      </c>
      <c r="BB1148" s="265">
        <v>0</v>
      </c>
    </row>
    <row r="1149" spans="2:54" s="213" customFormat="1" ht="12.75" x14ac:dyDescent="0.2">
      <c r="B1149" s="266" t="s">
        <v>1865</v>
      </c>
      <c r="C1149" s="267"/>
      <c r="D1149" s="268"/>
      <c r="E1149" s="269" t="s">
        <v>2806</v>
      </c>
      <c r="F1149" s="267"/>
      <c r="G1149" s="267"/>
      <c r="H1149" s="255" t="s">
        <v>2807</v>
      </c>
      <c r="I1149" s="256">
        <v>41172</v>
      </c>
      <c r="J1149" s="257">
        <v>7</v>
      </c>
      <c r="K1149" s="258">
        <v>0</v>
      </c>
      <c r="L1149" s="259">
        <v>0</v>
      </c>
      <c r="M1149" s="259">
        <v>0</v>
      </c>
      <c r="N1149" s="259">
        <v>0</v>
      </c>
      <c r="O1149" s="259">
        <v>0</v>
      </c>
      <c r="P1149" s="259">
        <v>0</v>
      </c>
      <c r="Q1149" s="259">
        <v>0</v>
      </c>
      <c r="R1149" s="259">
        <v>0</v>
      </c>
      <c r="S1149" s="259">
        <v>0</v>
      </c>
      <c r="T1149" s="260">
        <v>0</v>
      </c>
      <c r="U1149" s="261">
        <v>0</v>
      </c>
      <c r="V1149" s="259">
        <v>0</v>
      </c>
      <c r="W1149" s="259">
        <v>0</v>
      </c>
      <c r="X1149" s="259">
        <v>0</v>
      </c>
      <c r="Y1149" s="259">
        <v>0</v>
      </c>
      <c r="Z1149" s="259">
        <v>0</v>
      </c>
      <c r="AA1149" s="259">
        <v>0</v>
      </c>
      <c r="AB1149" s="259">
        <v>0</v>
      </c>
      <c r="AC1149" s="259">
        <v>0</v>
      </c>
      <c r="AD1149" s="259">
        <v>0</v>
      </c>
      <c r="AE1149" s="262">
        <v>0</v>
      </c>
      <c r="AF1149" s="258">
        <v>0</v>
      </c>
      <c r="AG1149" s="259">
        <v>0</v>
      </c>
      <c r="AH1149" s="259">
        <v>0</v>
      </c>
      <c r="AI1149" s="259">
        <v>0</v>
      </c>
      <c r="AJ1149" s="259">
        <v>0</v>
      </c>
      <c r="AK1149" s="259">
        <v>0</v>
      </c>
      <c r="AL1149" s="259">
        <v>0</v>
      </c>
      <c r="AM1149" s="259">
        <v>0</v>
      </c>
      <c r="AN1149" s="259">
        <v>0</v>
      </c>
      <c r="AO1149" s="262">
        <v>0</v>
      </c>
      <c r="AP1149" s="247"/>
      <c r="AQ1149" s="263">
        <v>0</v>
      </c>
      <c r="AR1149" s="264">
        <v>0</v>
      </c>
      <c r="AS1149" s="264">
        <v>0</v>
      </c>
      <c r="AT1149" s="264">
        <v>0</v>
      </c>
      <c r="AU1149" s="264">
        <v>0</v>
      </c>
      <c r="AV1149" s="264">
        <v>0</v>
      </c>
      <c r="AW1149" s="264">
        <v>0</v>
      </c>
      <c r="AX1149" s="264">
        <v>0</v>
      </c>
      <c r="AY1149" s="264">
        <v>0</v>
      </c>
      <c r="AZ1149" s="264">
        <v>0</v>
      </c>
      <c r="BA1149" s="264">
        <v>0</v>
      </c>
      <c r="BB1149" s="265">
        <v>0</v>
      </c>
    </row>
    <row r="1150" spans="2:54" s="213" customFormat="1" ht="12.75" x14ac:dyDescent="0.2">
      <c r="B1150" s="266" t="s">
        <v>1865</v>
      </c>
      <c r="C1150" s="267"/>
      <c r="D1150" s="268"/>
      <c r="E1150" s="269" t="s">
        <v>2806</v>
      </c>
      <c r="F1150" s="267"/>
      <c r="G1150" s="267"/>
      <c r="H1150" s="255" t="s">
        <v>2808</v>
      </c>
      <c r="I1150" s="256">
        <v>41172</v>
      </c>
      <c r="J1150" s="257">
        <v>7</v>
      </c>
      <c r="K1150" s="258">
        <v>0</v>
      </c>
      <c r="L1150" s="259">
        <v>0</v>
      </c>
      <c r="M1150" s="259">
        <v>0</v>
      </c>
      <c r="N1150" s="259">
        <v>0</v>
      </c>
      <c r="O1150" s="259">
        <v>0</v>
      </c>
      <c r="P1150" s="259">
        <v>0</v>
      </c>
      <c r="Q1150" s="259">
        <v>0</v>
      </c>
      <c r="R1150" s="259">
        <v>0</v>
      </c>
      <c r="S1150" s="259">
        <v>0</v>
      </c>
      <c r="T1150" s="260">
        <v>0</v>
      </c>
      <c r="U1150" s="261">
        <v>0</v>
      </c>
      <c r="V1150" s="259">
        <v>0</v>
      </c>
      <c r="W1150" s="259">
        <v>0</v>
      </c>
      <c r="X1150" s="259">
        <v>0</v>
      </c>
      <c r="Y1150" s="259">
        <v>0</v>
      </c>
      <c r="Z1150" s="259">
        <v>0</v>
      </c>
      <c r="AA1150" s="259">
        <v>0</v>
      </c>
      <c r="AB1150" s="259">
        <v>0</v>
      </c>
      <c r="AC1150" s="259">
        <v>0</v>
      </c>
      <c r="AD1150" s="259">
        <v>0</v>
      </c>
      <c r="AE1150" s="262">
        <v>0</v>
      </c>
      <c r="AF1150" s="258">
        <v>0</v>
      </c>
      <c r="AG1150" s="259">
        <v>0</v>
      </c>
      <c r="AH1150" s="259">
        <v>0</v>
      </c>
      <c r="AI1150" s="259">
        <v>0</v>
      </c>
      <c r="AJ1150" s="259">
        <v>0</v>
      </c>
      <c r="AK1150" s="259">
        <v>0</v>
      </c>
      <c r="AL1150" s="259">
        <v>0</v>
      </c>
      <c r="AM1150" s="259">
        <v>0</v>
      </c>
      <c r="AN1150" s="259">
        <v>0</v>
      </c>
      <c r="AO1150" s="262">
        <v>0</v>
      </c>
      <c r="AP1150" s="247"/>
      <c r="AQ1150" s="263">
        <v>0</v>
      </c>
      <c r="AR1150" s="264">
        <v>0</v>
      </c>
      <c r="AS1150" s="264">
        <v>0</v>
      </c>
      <c r="AT1150" s="264">
        <v>0</v>
      </c>
      <c r="AU1150" s="264">
        <v>0</v>
      </c>
      <c r="AV1150" s="264">
        <v>0</v>
      </c>
      <c r="AW1150" s="264">
        <v>0</v>
      </c>
      <c r="AX1150" s="264">
        <v>0</v>
      </c>
      <c r="AY1150" s="264">
        <v>0</v>
      </c>
      <c r="AZ1150" s="264">
        <v>0</v>
      </c>
      <c r="BA1150" s="264">
        <v>0</v>
      </c>
      <c r="BB1150" s="265">
        <v>0</v>
      </c>
    </row>
    <row r="1151" spans="2:54" s="213" customFormat="1" ht="12.75" x14ac:dyDescent="0.2">
      <c r="B1151" s="266" t="s">
        <v>1865</v>
      </c>
      <c r="C1151" s="267"/>
      <c r="D1151" s="268"/>
      <c r="E1151" s="269" t="s">
        <v>2806</v>
      </c>
      <c r="F1151" s="267"/>
      <c r="G1151" s="267"/>
      <c r="H1151" s="255" t="s">
        <v>2809</v>
      </c>
      <c r="I1151" s="256">
        <v>41172</v>
      </c>
      <c r="J1151" s="257">
        <v>7</v>
      </c>
      <c r="K1151" s="258">
        <v>0</v>
      </c>
      <c r="L1151" s="259">
        <v>0</v>
      </c>
      <c r="M1151" s="259">
        <v>0</v>
      </c>
      <c r="N1151" s="259">
        <v>0</v>
      </c>
      <c r="O1151" s="259">
        <v>0</v>
      </c>
      <c r="P1151" s="259">
        <v>0</v>
      </c>
      <c r="Q1151" s="259">
        <v>0</v>
      </c>
      <c r="R1151" s="259">
        <v>0</v>
      </c>
      <c r="S1151" s="259">
        <v>0</v>
      </c>
      <c r="T1151" s="260">
        <v>0</v>
      </c>
      <c r="U1151" s="261">
        <v>0</v>
      </c>
      <c r="V1151" s="259">
        <v>0</v>
      </c>
      <c r="W1151" s="259">
        <v>0</v>
      </c>
      <c r="X1151" s="259">
        <v>0</v>
      </c>
      <c r="Y1151" s="259">
        <v>0</v>
      </c>
      <c r="Z1151" s="259">
        <v>0</v>
      </c>
      <c r="AA1151" s="259">
        <v>0</v>
      </c>
      <c r="AB1151" s="259">
        <v>0</v>
      </c>
      <c r="AC1151" s="259">
        <v>0</v>
      </c>
      <c r="AD1151" s="259">
        <v>0</v>
      </c>
      <c r="AE1151" s="262">
        <v>0</v>
      </c>
      <c r="AF1151" s="258">
        <v>0</v>
      </c>
      <c r="AG1151" s="259">
        <v>0</v>
      </c>
      <c r="AH1151" s="259">
        <v>0</v>
      </c>
      <c r="AI1151" s="259">
        <v>0</v>
      </c>
      <c r="AJ1151" s="259">
        <v>0</v>
      </c>
      <c r="AK1151" s="259">
        <v>0</v>
      </c>
      <c r="AL1151" s="259">
        <v>0</v>
      </c>
      <c r="AM1151" s="259">
        <v>0</v>
      </c>
      <c r="AN1151" s="259">
        <v>0</v>
      </c>
      <c r="AO1151" s="262">
        <v>0</v>
      </c>
      <c r="AP1151" s="247"/>
      <c r="AQ1151" s="263">
        <v>0</v>
      </c>
      <c r="AR1151" s="264">
        <v>0</v>
      </c>
      <c r="AS1151" s="264">
        <v>0</v>
      </c>
      <c r="AT1151" s="264">
        <v>0</v>
      </c>
      <c r="AU1151" s="264">
        <v>0</v>
      </c>
      <c r="AV1151" s="264">
        <v>0</v>
      </c>
      <c r="AW1151" s="264">
        <v>0</v>
      </c>
      <c r="AX1151" s="264">
        <v>0</v>
      </c>
      <c r="AY1151" s="264">
        <v>0</v>
      </c>
      <c r="AZ1151" s="264">
        <v>0</v>
      </c>
      <c r="BA1151" s="264">
        <v>0</v>
      </c>
      <c r="BB1151" s="265">
        <v>0</v>
      </c>
    </row>
    <row r="1152" spans="2:54" s="213" customFormat="1" ht="12.75" x14ac:dyDescent="0.2">
      <c r="B1152" s="266" t="s">
        <v>1865</v>
      </c>
      <c r="C1152" s="267"/>
      <c r="D1152" s="268"/>
      <c r="E1152" s="269" t="s">
        <v>2806</v>
      </c>
      <c r="F1152" s="267"/>
      <c r="G1152" s="267"/>
      <c r="H1152" s="255" t="s">
        <v>2810</v>
      </c>
      <c r="I1152" s="256">
        <v>41172</v>
      </c>
      <c r="J1152" s="257">
        <v>7</v>
      </c>
      <c r="K1152" s="258">
        <v>0</v>
      </c>
      <c r="L1152" s="259">
        <v>0</v>
      </c>
      <c r="M1152" s="259">
        <v>0</v>
      </c>
      <c r="N1152" s="259">
        <v>0</v>
      </c>
      <c r="O1152" s="259">
        <v>0</v>
      </c>
      <c r="P1152" s="259">
        <v>0</v>
      </c>
      <c r="Q1152" s="259">
        <v>0</v>
      </c>
      <c r="R1152" s="259">
        <v>0</v>
      </c>
      <c r="S1152" s="259">
        <v>0</v>
      </c>
      <c r="T1152" s="260">
        <v>0</v>
      </c>
      <c r="U1152" s="261">
        <v>0</v>
      </c>
      <c r="V1152" s="259">
        <v>0</v>
      </c>
      <c r="W1152" s="259">
        <v>0</v>
      </c>
      <c r="X1152" s="259">
        <v>0</v>
      </c>
      <c r="Y1152" s="259">
        <v>0</v>
      </c>
      <c r="Z1152" s="259">
        <v>0</v>
      </c>
      <c r="AA1152" s="259">
        <v>0</v>
      </c>
      <c r="AB1152" s="259">
        <v>0</v>
      </c>
      <c r="AC1152" s="259">
        <v>0</v>
      </c>
      <c r="AD1152" s="259">
        <v>0</v>
      </c>
      <c r="AE1152" s="262">
        <v>0</v>
      </c>
      <c r="AF1152" s="258">
        <v>0</v>
      </c>
      <c r="AG1152" s="259">
        <v>0</v>
      </c>
      <c r="AH1152" s="259">
        <v>0</v>
      </c>
      <c r="AI1152" s="259">
        <v>0</v>
      </c>
      <c r="AJ1152" s="259">
        <v>0</v>
      </c>
      <c r="AK1152" s="259">
        <v>0</v>
      </c>
      <c r="AL1152" s="259">
        <v>0</v>
      </c>
      <c r="AM1152" s="259">
        <v>0</v>
      </c>
      <c r="AN1152" s="259">
        <v>0</v>
      </c>
      <c r="AO1152" s="262">
        <v>0</v>
      </c>
      <c r="AP1152" s="247"/>
      <c r="AQ1152" s="263">
        <v>0</v>
      </c>
      <c r="AR1152" s="264">
        <v>0</v>
      </c>
      <c r="AS1152" s="264">
        <v>0</v>
      </c>
      <c r="AT1152" s="264">
        <v>0</v>
      </c>
      <c r="AU1152" s="264">
        <v>0</v>
      </c>
      <c r="AV1152" s="264">
        <v>0</v>
      </c>
      <c r="AW1152" s="264">
        <v>0</v>
      </c>
      <c r="AX1152" s="264">
        <v>0</v>
      </c>
      <c r="AY1152" s="264">
        <v>0</v>
      </c>
      <c r="AZ1152" s="264">
        <v>0</v>
      </c>
      <c r="BA1152" s="264">
        <v>0</v>
      </c>
      <c r="BB1152" s="265">
        <v>0</v>
      </c>
    </row>
    <row r="1153" spans="2:54" s="213" customFormat="1" ht="12.75" x14ac:dyDescent="0.2">
      <c r="B1153" s="266" t="s">
        <v>1865</v>
      </c>
      <c r="C1153" s="267"/>
      <c r="D1153" s="268"/>
      <c r="E1153" s="269" t="s">
        <v>2811</v>
      </c>
      <c r="F1153" s="267"/>
      <c r="G1153" s="267"/>
      <c r="H1153" s="255" t="s">
        <v>2812</v>
      </c>
      <c r="I1153" s="256">
        <v>41172</v>
      </c>
      <c r="J1153" s="257">
        <v>7</v>
      </c>
      <c r="K1153" s="258">
        <v>0</v>
      </c>
      <c r="L1153" s="259">
        <v>0</v>
      </c>
      <c r="M1153" s="259">
        <v>0</v>
      </c>
      <c r="N1153" s="259">
        <v>0</v>
      </c>
      <c r="O1153" s="259">
        <v>0</v>
      </c>
      <c r="P1153" s="259">
        <v>0</v>
      </c>
      <c r="Q1153" s="259">
        <v>0</v>
      </c>
      <c r="R1153" s="259">
        <v>0</v>
      </c>
      <c r="S1153" s="259">
        <v>0</v>
      </c>
      <c r="T1153" s="260">
        <v>0</v>
      </c>
      <c r="U1153" s="261">
        <v>0</v>
      </c>
      <c r="V1153" s="259">
        <v>0</v>
      </c>
      <c r="W1153" s="259">
        <v>0</v>
      </c>
      <c r="X1153" s="259">
        <v>0</v>
      </c>
      <c r="Y1153" s="259">
        <v>0</v>
      </c>
      <c r="Z1153" s="259">
        <v>0</v>
      </c>
      <c r="AA1153" s="259">
        <v>0</v>
      </c>
      <c r="AB1153" s="259">
        <v>0</v>
      </c>
      <c r="AC1153" s="259">
        <v>0</v>
      </c>
      <c r="AD1153" s="259">
        <v>0</v>
      </c>
      <c r="AE1153" s="262">
        <v>0</v>
      </c>
      <c r="AF1153" s="258">
        <v>0</v>
      </c>
      <c r="AG1153" s="259">
        <v>0</v>
      </c>
      <c r="AH1153" s="259">
        <v>0</v>
      </c>
      <c r="AI1153" s="259">
        <v>0</v>
      </c>
      <c r="AJ1153" s="259">
        <v>0</v>
      </c>
      <c r="AK1153" s="259">
        <v>0</v>
      </c>
      <c r="AL1153" s="259">
        <v>0</v>
      </c>
      <c r="AM1153" s="259">
        <v>0</v>
      </c>
      <c r="AN1153" s="259">
        <v>0</v>
      </c>
      <c r="AO1153" s="262">
        <v>0</v>
      </c>
      <c r="AP1153" s="247"/>
      <c r="AQ1153" s="263">
        <v>0</v>
      </c>
      <c r="AR1153" s="264">
        <v>0</v>
      </c>
      <c r="AS1153" s="264">
        <v>0</v>
      </c>
      <c r="AT1153" s="264">
        <v>0</v>
      </c>
      <c r="AU1153" s="264">
        <v>0</v>
      </c>
      <c r="AV1153" s="264">
        <v>0</v>
      </c>
      <c r="AW1153" s="264">
        <v>0</v>
      </c>
      <c r="AX1153" s="264">
        <v>0</v>
      </c>
      <c r="AY1153" s="264">
        <v>0</v>
      </c>
      <c r="AZ1153" s="264">
        <v>0</v>
      </c>
      <c r="BA1153" s="264">
        <v>0</v>
      </c>
      <c r="BB1153" s="265">
        <v>0</v>
      </c>
    </row>
    <row r="1154" spans="2:54" s="213" customFormat="1" ht="12.75" x14ac:dyDescent="0.2">
      <c r="B1154" s="266" t="s">
        <v>1865</v>
      </c>
      <c r="C1154" s="267"/>
      <c r="D1154" s="268"/>
      <c r="E1154" s="269" t="s">
        <v>2813</v>
      </c>
      <c r="F1154" s="267"/>
      <c r="G1154" s="267"/>
      <c r="H1154" s="255" t="s">
        <v>2814</v>
      </c>
      <c r="I1154" s="256">
        <v>41172</v>
      </c>
      <c r="J1154" s="257">
        <v>7</v>
      </c>
      <c r="K1154" s="258">
        <v>0</v>
      </c>
      <c r="L1154" s="259">
        <v>0</v>
      </c>
      <c r="M1154" s="259">
        <v>0</v>
      </c>
      <c r="N1154" s="259">
        <v>0</v>
      </c>
      <c r="O1154" s="259">
        <v>0</v>
      </c>
      <c r="P1154" s="259">
        <v>0</v>
      </c>
      <c r="Q1154" s="259">
        <v>0</v>
      </c>
      <c r="R1154" s="259">
        <v>0</v>
      </c>
      <c r="S1154" s="259">
        <v>0</v>
      </c>
      <c r="T1154" s="260">
        <v>0</v>
      </c>
      <c r="U1154" s="261">
        <v>0</v>
      </c>
      <c r="V1154" s="259">
        <v>0</v>
      </c>
      <c r="W1154" s="259">
        <v>0</v>
      </c>
      <c r="X1154" s="259">
        <v>0</v>
      </c>
      <c r="Y1154" s="259">
        <v>0</v>
      </c>
      <c r="Z1154" s="259">
        <v>0</v>
      </c>
      <c r="AA1154" s="259">
        <v>0</v>
      </c>
      <c r="AB1154" s="259">
        <v>0</v>
      </c>
      <c r="AC1154" s="259">
        <v>0</v>
      </c>
      <c r="AD1154" s="259">
        <v>0</v>
      </c>
      <c r="AE1154" s="262">
        <v>0</v>
      </c>
      <c r="AF1154" s="258">
        <v>0</v>
      </c>
      <c r="AG1154" s="259">
        <v>0</v>
      </c>
      <c r="AH1154" s="259">
        <v>0</v>
      </c>
      <c r="AI1154" s="259">
        <v>0</v>
      </c>
      <c r="AJ1154" s="259">
        <v>0</v>
      </c>
      <c r="AK1154" s="259">
        <v>0</v>
      </c>
      <c r="AL1154" s="259">
        <v>0</v>
      </c>
      <c r="AM1154" s="259">
        <v>0</v>
      </c>
      <c r="AN1154" s="259">
        <v>0</v>
      </c>
      <c r="AO1154" s="262">
        <v>0</v>
      </c>
      <c r="AP1154" s="247"/>
      <c r="AQ1154" s="263">
        <v>0</v>
      </c>
      <c r="AR1154" s="264">
        <v>0</v>
      </c>
      <c r="AS1154" s="264">
        <v>0</v>
      </c>
      <c r="AT1154" s="264">
        <v>0</v>
      </c>
      <c r="AU1154" s="264">
        <v>0</v>
      </c>
      <c r="AV1154" s="264">
        <v>0</v>
      </c>
      <c r="AW1154" s="264">
        <v>0</v>
      </c>
      <c r="AX1154" s="264">
        <v>0</v>
      </c>
      <c r="AY1154" s="264">
        <v>0</v>
      </c>
      <c r="AZ1154" s="264">
        <v>0</v>
      </c>
      <c r="BA1154" s="264">
        <v>0</v>
      </c>
      <c r="BB1154" s="265">
        <v>0</v>
      </c>
    </row>
    <row r="1155" spans="2:54" s="213" customFormat="1" ht="12.75" x14ac:dyDescent="0.2">
      <c r="B1155" s="266" t="s">
        <v>1865</v>
      </c>
      <c r="C1155" s="267"/>
      <c r="D1155" s="268"/>
      <c r="E1155" s="269" t="s">
        <v>2815</v>
      </c>
      <c r="F1155" s="267"/>
      <c r="G1155" s="267"/>
      <c r="H1155" s="255" t="s">
        <v>2816</v>
      </c>
      <c r="I1155" s="256">
        <v>41172</v>
      </c>
      <c r="J1155" s="257">
        <v>7</v>
      </c>
      <c r="K1155" s="258">
        <v>0</v>
      </c>
      <c r="L1155" s="259">
        <v>0</v>
      </c>
      <c r="M1155" s="259">
        <v>0</v>
      </c>
      <c r="N1155" s="259">
        <v>0</v>
      </c>
      <c r="O1155" s="259">
        <v>0</v>
      </c>
      <c r="P1155" s="259">
        <v>0</v>
      </c>
      <c r="Q1155" s="259">
        <v>0</v>
      </c>
      <c r="R1155" s="259">
        <v>0</v>
      </c>
      <c r="S1155" s="259">
        <v>0</v>
      </c>
      <c r="T1155" s="260">
        <v>0</v>
      </c>
      <c r="U1155" s="261">
        <v>0</v>
      </c>
      <c r="V1155" s="259">
        <v>0</v>
      </c>
      <c r="W1155" s="259">
        <v>0</v>
      </c>
      <c r="X1155" s="259">
        <v>0</v>
      </c>
      <c r="Y1155" s="259">
        <v>0</v>
      </c>
      <c r="Z1155" s="259">
        <v>0</v>
      </c>
      <c r="AA1155" s="259">
        <v>0</v>
      </c>
      <c r="AB1155" s="259">
        <v>0</v>
      </c>
      <c r="AC1155" s="259">
        <v>0</v>
      </c>
      <c r="AD1155" s="259">
        <v>0</v>
      </c>
      <c r="AE1155" s="262">
        <v>0</v>
      </c>
      <c r="AF1155" s="258">
        <v>0</v>
      </c>
      <c r="AG1155" s="259">
        <v>0</v>
      </c>
      <c r="AH1155" s="259">
        <v>0</v>
      </c>
      <c r="AI1155" s="259">
        <v>0</v>
      </c>
      <c r="AJ1155" s="259">
        <v>0</v>
      </c>
      <c r="AK1155" s="259">
        <v>0</v>
      </c>
      <c r="AL1155" s="259">
        <v>0</v>
      </c>
      <c r="AM1155" s="259">
        <v>0</v>
      </c>
      <c r="AN1155" s="259">
        <v>0</v>
      </c>
      <c r="AO1155" s="262">
        <v>0</v>
      </c>
      <c r="AP1155" s="247"/>
      <c r="AQ1155" s="263">
        <v>0</v>
      </c>
      <c r="AR1155" s="264">
        <v>0</v>
      </c>
      <c r="AS1155" s="264">
        <v>0</v>
      </c>
      <c r="AT1155" s="264">
        <v>0</v>
      </c>
      <c r="AU1155" s="264">
        <v>0</v>
      </c>
      <c r="AV1155" s="264">
        <v>0</v>
      </c>
      <c r="AW1155" s="264">
        <v>0</v>
      </c>
      <c r="AX1155" s="264">
        <v>0</v>
      </c>
      <c r="AY1155" s="264">
        <v>0</v>
      </c>
      <c r="AZ1155" s="264">
        <v>0</v>
      </c>
      <c r="BA1155" s="264">
        <v>0</v>
      </c>
      <c r="BB1155" s="265">
        <v>0</v>
      </c>
    </row>
    <row r="1156" spans="2:54" s="213" customFormat="1" ht="12.75" x14ac:dyDescent="0.2">
      <c r="B1156" s="266" t="s">
        <v>1865</v>
      </c>
      <c r="C1156" s="267"/>
      <c r="D1156" s="268"/>
      <c r="E1156" s="269" t="s">
        <v>2817</v>
      </c>
      <c r="F1156" s="267"/>
      <c r="G1156" s="267"/>
      <c r="H1156" s="255" t="s">
        <v>2818</v>
      </c>
      <c r="I1156" s="256">
        <v>41172</v>
      </c>
      <c r="J1156" s="257">
        <v>7</v>
      </c>
      <c r="K1156" s="258">
        <v>0</v>
      </c>
      <c r="L1156" s="259">
        <v>0</v>
      </c>
      <c r="M1156" s="259">
        <v>0</v>
      </c>
      <c r="N1156" s="259">
        <v>0</v>
      </c>
      <c r="O1156" s="259">
        <v>0</v>
      </c>
      <c r="P1156" s="259">
        <v>0</v>
      </c>
      <c r="Q1156" s="259">
        <v>0</v>
      </c>
      <c r="R1156" s="259">
        <v>0</v>
      </c>
      <c r="S1156" s="259">
        <v>0</v>
      </c>
      <c r="T1156" s="260">
        <v>0</v>
      </c>
      <c r="U1156" s="261">
        <v>0</v>
      </c>
      <c r="V1156" s="259">
        <v>0</v>
      </c>
      <c r="W1156" s="259">
        <v>0</v>
      </c>
      <c r="X1156" s="259">
        <v>0</v>
      </c>
      <c r="Y1156" s="259">
        <v>0</v>
      </c>
      <c r="Z1156" s="259">
        <v>0</v>
      </c>
      <c r="AA1156" s="259">
        <v>0</v>
      </c>
      <c r="AB1156" s="259">
        <v>0</v>
      </c>
      <c r="AC1156" s="259">
        <v>0</v>
      </c>
      <c r="AD1156" s="259">
        <v>0</v>
      </c>
      <c r="AE1156" s="262">
        <v>0</v>
      </c>
      <c r="AF1156" s="258">
        <v>0</v>
      </c>
      <c r="AG1156" s="259">
        <v>0</v>
      </c>
      <c r="AH1156" s="259">
        <v>0</v>
      </c>
      <c r="AI1156" s="259">
        <v>0</v>
      </c>
      <c r="AJ1156" s="259">
        <v>0</v>
      </c>
      <c r="AK1156" s="259">
        <v>0</v>
      </c>
      <c r="AL1156" s="259">
        <v>0</v>
      </c>
      <c r="AM1156" s="259">
        <v>0</v>
      </c>
      <c r="AN1156" s="259">
        <v>0</v>
      </c>
      <c r="AO1156" s="262">
        <v>0</v>
      </c>
      <c r="AP1156" s="247"/>
      <c r="AQ1156" s="263">
        <v>0</v>
      </c>
      <c r="AR1156" s="264">
        <v>0</v>
      </c>
      <c r="AS1156" s="264">
        <v>0</v>
      </c>
      <c r="AT1156" s="264">
        <v>0</v>
      </c>
      <c r="AU1156" s="264">
        <v>0</v>
      </c>
      <c r="AV1156" s="264">
        <v>0</v>
      </c>
      <c r="AW1156" s="264">
        <v>0</v>
      </c>
      <c r="AX1156" s="264">
        <v>0</v>
      </c>
      <c r="AY1156" s="264">
        <v>0</v>
      </c>
      <c r="AZ1156" s="264">
        <v>0</v>
      </c>
      <c r="BA1156" s="264">
        <v>0</v>
      </c>
      <c r="BB1156" s="265">
        <v>0</v>
      </c>
    </row>
    <row r="1157" spans="2:54" s="213" customFormat="1" ht="12.75" x14ac:dyDescent="0.2">
      <c r="B1157" s="266" t="s">
        <v>1865</v>
      </c>
      <c r="C1157" s="267"/>
      <c r="D1157" s="268"/>
      <c r="E1157" s="269" t="s">
        <v>2819</v>
      </c>
      <c r="F1157" s="267"/>
      <c r="G1157" s="267"/>
      <c r="H1157" s="255" t="s">
        <v>2820</v>
      </c>
      <c r="I1157" s="256">
        <v>41172</v>
      </c>
      <c r="J1157" s="257">
        <v>7</v>
      </c>
      <c r="K1157" s="258">
        <v>0</v>
      </c>
      <c r="L1157" s="259">
        <v>0</v>
      </c>
      <c r="M1157" s="259">
        <v>0</v>
      </c>
      <c r="N1157" s="259">
        <v>0</v>
      </c>
      <c r="O1157" s="259">
        <v>0</v>
      </c>
      <c r="P1157" s="259">
        <v>0</v>
      </c>
      <c r="Q1157" s="259">
        <v>0</v>
      </c>
      <c r="R1157" s="259">
        <v>0</v>
      </c>
      <c r="S1157" s="259">
        <v>0</v>
      </c>
      <c r="T1157" s="260">
        <v>0</v>
      </c>
      <c r="U1157" s="261">
        <v>0</v>
      </c>
      <c r="V1157" s="259">
        <v>0</v>
      </c>
      <c r="W1157" s="259">
        <v>0</v>
      </c>
      <c r="X1157" s="259">
        <v>0</v>
      </c>
      <c r="Y1157" s="259">
        <v>0</v>
      </c>
      <c r="Z1157" s="259">
        <v>0</v>
      </c>
      <c r="AA1157" s="259">
        <v>0</v>
      </c>
      <c r="AB1157" s="259">
        <v>0</v>
      </c>
      <c r="AC1157" s="259">
        <v>0</v>
      </c>
      <c r="AD1157" s="259">
        <v>0</v>
      </c>
      <c r="AE1157" s="262">
        <v>0</v>
      </c>
      <c r="AF1157" s="258">
        <v>0</v>
      </c>
      <c r="AG1157" s="259">
        <v>0</v>
      </c>
      <c r="AH1157" s="259">
        <v>0</v>
      </c>
      <c r="AI1157" s="259">
        <v>0</v>
      </c>
      <c r="AJ1157" s="259">
        <v>0</v>
      </c>
      <c r="AK1157" s="259">
        <v>0</v>
      </c>
      <c r="AL1157" s="259">
        <v>0</v>
      </c>
      <c r="AM1157" s="259">
        <v>0</v>
      </c>
      <c r="AN1157" s="259">
        <v>0</v>
      </c>
      <c r="AO1157" s="262">
        <v>0</v>
      </c>
      <c r="AP1157" s="247"/>
      <c r="AQ1157" s="263">
        <v>0</v>
      </c>
      <c r="AR1157" s="264">
        <v>0</v>
      </c>
      <c r="AS1157" s="264">
        <v>0</v>
      </c>
      <c r="AT1157" s="264">
        <v>0</v>
      </c>
      <c r="AU1157" s="264">
        <v>0</v>
      </c>
      <c r="AV1157" s="264">
        <v>0</v>
      </c>
      <c r="AW1157" s="264">
        <v>0</v>
      </c>
      <c r="AX1157" s="264">
        <v>0</v>
      </c>
      <c r="AY1157" s="264">
        <v>0</v>
      </c>
      <c r="AZ1157" s="264">
        <v>0</v>
      </c>
      <c r="BA1157" s="264">
        <v>0</v>
      </c>
      <c r="BB1157" s="265">
        <v>0</v>
      </c>
    </row>
    <row r="1158" spans="2:54" s="213" customFormat="1" ht="12.75" x14ac:dyDescent="0.2">
      <c r="B1158" s="266" t="s">
        <v>1865</v>
      </c>
      <c r="C1158" s="267"/>
      <c r="D1158" s="268"/>
      <c r="E1158" s="269" t="s">
        <v>2819</v>
      </c>
      <c r="F1158" s="267"/>
      <c r="G1158" s="267"/>
      <c r="H1158" s="255" t="s">
        <v>2821</v>
      </c>
      <c r="I1158" s="256">
        <v>41172</v>
      </c>
      <c r="J1158" s="257">
        <v>7</v>
      </c>
      <c r="K1158" s="258">
        <v>0</v>
      </c>
      <c r="L1158" s="259">
        <v>0</v>
      </c>
      <c r="M1158" s="259">
        <v>0</v>
      </c>
      <c r="N1158" s="259">
        <v>0</v>
      </c>
      <c r="O1158" s="259">
        <v>0</v>
      </c>
      <c r="P1158" s="259">
        <v>0</v>
      </c>
      <c r="Q1158" s="259">
        <v>0</v>
      </c>
      <c r="R1158" s="259">
        <v>0</v>
      </c>
      <c r="S1158" s="259">
        <v>0</v>
      </c>
      <c r="T1158" s="260">
        <v>0</v>
      </c>
      <c r="U1158" s="261">
        <v>0</v>
      </c>
      <c r="V1158" s="259">
        <v>0</v>
      </c>
      <c r="W1158" s="259">
        <v>0</v>
      </c>
      <c r="X1158" s="259">
        <v>0</v>
      </c>
      <c r="Y1158" s="259">
        <v>0</v>
      </c>
      <c r="Z1158" s="259">
        <v>0</v>
      </c>
      <c r="AA1158" s="259">
        <v>0</v>
      </c>
      <c r="AB1158" s="259">
        <v>0</v>
      </c>
      <c r="AC1158" s="259">
        <v>0</v>
      </c>
      <c r="AD1158" s="259">
        <v>0</v>
      </c>
      <c r="AE1158" s="262">
        <v>0</v>
      </c>
      <c r="AF1158" s="258">
        <v>0</v>
      </c>
      <c r="AG1158" s="259">
        <v>0</v>
      </c>
      <c r="AH1158" s="259">
        <v>0</v>
      </c>
      <c r="AI1158" s="259">
        <v>0</v>
      </c>
      <c r="AJ1158" s="259">
        <v>0</v>
      </c>
      <c r="AK1158" s="259">
        <v>0</v>
      </c>
      <c r="AL1158" s="259">
        <v>0</v>
      </c>
      <c r="AM1158" s="259">
        <v>0</v>
      </c>
      <c r="AN1158" s="259">
        <v>0</v>
      </c>
      <c r="AO1158" s="262">
        <v>0</v>
      </c>
      <c r="AP1158" s="247"/>
      <c r="AQ1158" s="263">
        <v>0</v>
      </c>
      <c r="AR1158" s="264">
        <v>0</v>
      </c>
      <c r="AS1158" s="264">
        <v>0</v>
      </c>
      <c r="AT1158" s="264">
        <v>0</v>
      </c>
      <c r="AU1158" s="264">
        <v>0</v>
      </c>
      <c r="AV1158" s="264">
        <v>0</v>
      </c>
      <c r="AW1158" s="264">
        <v>0</v>
      </c>
      <c r="AX1158" s="264">
        <v>0</v>
      </c>
      <c r="AY1158" s="264">
        <v>0</v>
      </c>
      <c r="AZ1158" s="264">
        <v>0</v>
      </c>
      <c r="BA1158" s="264">
        <v>0</v>
      </c>
      <c r="BB1158" s="265">
        <v>0</v>
      </c>
    </row>
    <row r="1159" spans="2:54" s="213" customFormat="1" ht="12.75" x14ac:dyDescent="0.2">
      <c r="B1159" s="266" t="s">
        <v>1865</v>
      </c>
      <c r="C1159" s="267"/>
      <c r="D1159" s="268"/>
      <c r="E1159" s="269" t="s">
        <v>2819</v>
      </c>
      <c r="F1159" s="267"/>
      <c r="G1159" s="267"/>
      <c r="H1159" s="255" t="s">
        <v>2822</v>
      </c>
      <c r="I1159" s="256">
        <v>41172</v>
      </c>
      <c r="J1159" s="257">
        <v>7</v>
      </c>
      <c r="K1159" s="258">
        <v>0</v>
      </c>
      <c r="L1159" s="259">
        <v>0</v>
      </c>
      <c r="M1159" s="259">
        <v>0</v>
      </c>
      <c r="N1159" s="259">
        <v>0</v>
      </c>
      <c r="O1159" s="259">
        <v>0</v>
      </c>
      <c r="P1159" s="259">
        <v>0</v>
      </c>
      <c r="Q1159" s="259">
        <v>0</v>
      </c>
      <c r="R1159" s="259">
        <v>0</v>
      </c>
      <c r="S1159" s="259">
        <v>0</v>
      </c>
      <c r="T1159" s="260">
        <v>0</v>
      </c>
      <c r="U1159" s="261">
        <v>0</v>
      </c>
      <c r="V1159" s="259">
        <v>0</v>
      </c>
      <c r="W1159" s="259">
        <v>0</v>
      </c>
      <c r="X1159" s="259">
        <v>0</v>
      </c>
      <c r="Y1159" s="259">
        <v>0</v>
      </c>
      <c r="Z1159" s="259">
        <v>0</v>
      </c>
      <c r="AA1159" s="259">
        <v>0</v>
      </c>
      <c r="AB1159" s="259">
        <v>0</v>
      </c>
      <c r="AC1159" s="259">
        <v>0</v>
      </c>
      <c r="AD1159" s="259">
        <v>0</v>
      </c>
      <c r="AE1159" s="262">
        <v>0</v>
      </c>
      <c r="AF1159" s="258">
        <v>0</v>
      </c>
      <c r="AG1159" s="259">
        <v>0</v>
      </c>
      <c r="AH1159" s="259">
        <v>0</v>
      </c>
      <c r="AI1159" s="259">
        <v>0</v>
      </c>
      <c r="AJ1159" s="259">
        <v>0</v>
      </c>
      <c r="AK1159" s="259">
        <v>0</v>
      </c>
      <c r="AL1159" s="259">
        <v>0</v>
      </c>
      <c r="AM1159" s="259">
        <v>0</v>
      </c>
      <c r="AN1159" s="259">
        <v>0</v>
      </c>
      <c r="AO1159" s="262">
        <v>0</v>
      </c>
      <c r="AP1159" s="247"/>
      <c r="AQ1159" s="263">
        <v>0</v>
      </c>
      <c r="AR1159" s="264">
        <v>0</v>
      </c>
      <c r="AS1159" s="264">
        <v>0</v>
      </c>
      <c r="AT1159" s="264">
        <v>0</v>
      </c>
      <c r="AU1159" s="264">
        <v>0</v>
      </c>
      <c r="AV1159" s="264">
        <v>0</v>
      </c>
      <c r="AW1159" s="264">
        <v>0</v>
      </c>
      <c r="AX1159" s="264">
        <v>0</v>
      </c>
      <c r="AY1159" s="264">
        <v>0</v>
      </c>
      <c r="AZ1159" s="264">
        <v>0</v>
      </c>
      <c r="BA1159" s="264">
        <v>0</v>
      </c>
      <c r="BB1159" s="265">
        <v>0</v>
      </c>
    </row>
    <row r="1160" spans="2:54" s="213" customFormat="1" ht="12.75" x14ac:dyDescent="0.2">
      <c r="B1160" s="266" t="s">
        <v>1865</v>
      </c>
      <c r="C1160" s="267"/>
      <c r="D1160" s="268"/>
      <c r="E1160" s="269" t="s">
        <v>2819</v>
      </c>
      <c r="F1160" s="267"/>
      <c r="G1160" s="267"/>
      <c r="H1160" s="255" t="s">
        <v>2823</v>
      </c>
      <c r="I1160" s="256">
        <v>41172</v>
      </c>
      <c r="J1160" s="257">
        <v>7</v>
      </c>
      <c r="K1160" s="258">
        <v>0</v>
      </c>
      <c r="L1160" s="259">
        <v>0</v>
      </c>
      <c r="M1160" s="259">
        <v>0</v>
      </c>
      <c r="N1160" s="259">
        <v>0</v>
      </c>
      <c r="O1160" s="259">
        <v>0</v>
      </c>
      <c r="P1160" s="259">
        <v>0</v>
      </c>
      <c r="Q1160" s="259">
        <v>0</v>
      </c>
      <c r="R1160" s="259">
        <v>0</v>
      </c>
      <c r="S1160" s="259">
        <v>0</v>
      </c>
      <c r="T1160" s="260">
        <v>0</v>
      </c>
      <c r="U1160" s="261">
        <v>0</v>
      </c>
      <c r="V1160" s="259">
        <v>0</v>
      </c>
      <c r="W1160" s="259">
        <v>0</v>
      </c>
      <c r="X1160" s="259">
        <v>0</v>
      </c>
      <c r="Y1160" s="259">
        <v>0</v>
      </c>
      <c r="Z1160" s="259">
        <v>0</v>
      </c>
      <c r="AA1160" s="259">
        <v>0</v>
      </c>
      <c r="AB1160" s="259">
        <v>0</v>
      </c>
      <c r="AC1160" s="259">
        <v>0</v>
      </c>
      <c r="AD1160" s="259">
        <v>0</v>
      </c>
      <c r="AE1160" s="262">
        <v>0</v>
      </c>
      <c r="AF1160" s="258">
        <v>0</v>
      </c>
      <c r="AG1160" s="259">
        <v>0</v>
      </c>
      <c r="AH1160" s="259">
        <v>0</v>
      </c>
      <c r="AI1160" s="259">
        <v>0</v>
      </c>
      <c r="AJ1160" s="259">
        <v>0</v>
      </c>
      <c r="AK1160" s="259">
        <v>0</v>
      </c>
      <c r="AL1160" s="259">
        <v>0</v>
      </c>
      <c r="AM1160" s="259">
        <v>0</v>
      </c>
      <c r="AN1160" s="259">
        <v>0</v>
      </c>
      <c r="AO1160" s="262">
        <v>0</v>
      </c>
      <c r="AP1160" s="247"/>
      <c r="AQ1160" s="263">
        <v>0</v>
      </c>
      <c r="AR1160" s="264">
        <v>0</v>
      </c>
      <c r="AS1160" s="264">
        <v>0</v>
      </c>
      <c r="AT1160" s="264">
        <v>0</v>
      </c>
      <c r="AU1160" s="264">
        <v>0</v>
      </c>
      <c r="AV1160" s="264">
        <v>0</v>
      </c>
      <c r="AW1160" s="264">
        <v>0</v>
      </c>
      <c r="AX1160" s="264">
        <v>0</v>
      </c>
      <c r="AY1160" s="264">
        <v>0</v>
      </c>
      <c r="AZ1160" s="264">
        <v>0</v>
      </c>
      <c r="BA1160" s="264">
        <v>0</v>
      </c>
      <c r="BB1160" s="265">
        <v>0</v>
      </c>
    </row>
    <row r="1161" spans="2:54" s="213" customFormat="1" ht="12.75" x14ac:dyDescent="0.2">
      <c r="B1161" s="266" t="s">
        <v>1865</v>
      </c>
      <c r="C1161" s="267"/>
      <c r="D1161" s="268"/>
      <c r="E1161" s="269" t="s">
        <v>2824</v>
      </c>
      <c r="F1161" s="267"/>
      <c r="G1161" s="267"/>
      <c r="H1161" s="255" t="s">
        <v>2825</v>
      </c>
      <c r="I1161" s="256">
        <v>41172</v>
      </c>
      <c r="J1161" s="257">
        <v>7</v>
      </c>
      <c r="K1161" s="258">
        <v>0</v>
      </c>
      <c r="L1161" s="259">
        <v>0</v>
      </c>
      <c r="M1161" s="259">
        <v>0</v>
      </c>
      <c r="N1161" s="259">
        <v>0</v>
      </c>
      <c r="O1161" s="259">
        <v>0</v>
      </c>
      <c r="P1161" s="259">
        <v>0</v>
      </c>
      <c r="Q1161" s="259">
        <v>0</v>
      </c>
      <c r="R1161" s="259">
        <v>0</v>
      </c>
      <c r="S1161" s="259">
        <v>0</v>
      </c>
      <c r="T1161" s="260">
        <v>0</v>
      </c>
      <c r="U1161" s="261">
        <v>0</v>
      </c>
      <c r="V1161" s="259">
        <v>0</v>
      </c>
      <c r="W1161" s="259">
        <v>0</v>
      </c>
      <c r="X1161" s="259">
        <v>0</v>
      </c>
      <c r="Y1161" s="259">
        <v>0</v>
      </c>
      <c r="Z1161" s="259">
        <v>0</v>
      </c>
      <c r="AA1161" s="259">
        <v>0</v>
      </c>
      <c r="AB1161" s="259">
        <v>0</v>
      </c>
      <c r="AC1161" s="259">
        <v>0</v>
      </c>
      <c r="AD1161" s="259">
        <v>0</v>
      </c>
      <c r="AE1161" s="262">
        <v>0</v>
      </c>
      <c r="AF1161" s="258">
        <v>0</v>
      </c>
      <c r="AG1161" s="259">
        <v>0</v>
      </c>
      <c r="AH1161" s="259">
        <v>0</v>
      </c>
      <c r="AI1161" s="259">
        <v>0</v>
      </c>
      <c r="AJ1161" s="259">
        <v>0</v>
      </c>
      <c r="AK1161" s="259">
        <v>0</v>
      </c>
      <c r="AL1161" s="259">
        <v>0</v>
      </c>
      <c r="AM1161" s="259">
        <v>0</v>
      </c>
      <c r="AN1161" s="259">
        <v>0</v>
      </c>
      <c r="AO1161" s="262">
        <v>0</v>
      </c>
      <c r="AP1161" s="247"/>
      <c r="AQ1161" s="263">
        <v>0</v>
      </c>
      <c r="AR1161" s="264">
        <v>0</v>
      </c>
      <c r="AS1161" s="264">
        <v>0</v>
      </c>
      <c r="AT1161" s="264">
        <v>0</v>
      </c>
      <c r="AU1161" s="264">
        <v>0</v>
      </c>
      <c r="AV1161" s="264">
        <v>0</v>
      </c>
      <c r="AW1161" s="264">
        <v>0</v>
      </c>
      <c r="AX1161" s="264">
        <v>0</v>
      </c>
      <c r="AY1161" s="264">
        <v>0</v>
      </c>
      <c r="AZ1161" s="264">
        <v>0</v>
      </c>
      <c r="BA1161" s="264">
        <v>0</v>
      </c>
      <c r="BB1161" s="265">
        <v>0</v>
      </c>
    </row>
    <row r="1162" spans="2:54" s="213" customFormat="1" ht="12.75" x14ac:dyDescent="0.2">
      <c r="B1162" s="266" t="s">
        <v>1865</v>
      </c>
      <c r="C1162" s="267"/>
      <c r="D1162" s="268"/>
      <c r="E1162" s="269" t="s">
        <v>2826</v>
      </c>
      <c r="F1162" s="267"/>
      <c r="G1162" s="267"/>
      <c r="H1162" s="255" t="s">
        <v>2827</v>
      </c>
      <c r="I1162" s="256">
        <v>41172</v>
      </c>
      <c r="J1162" s="257">
        <v>7</v>
      </c>
      <c r="K1162" s="258">
        <v>0</v>
      </c>
      <c r="L1162" s="259">
        <v>0</v>
      </c>
      <c r="M1162" s="259">
        <v>0</v>
      </c>
      <c r="N1162" s="259">
        <v>0</v>
      </c>
      <c r="O1162" s="259">
        <v>0</v>
      </c>
      <c r="P1162" s="259">
        <v>0</v>
      </c>
      <c r="Q1162" s="259">
        <v>0</v>
      </c>
      <c r="R1162" s="259">
        <v>0</v>
      </c>
      <c r="S1162" s="259">
        <v>0</v>
      </c>
      <c r="T1162" s="260">
        <v>0</v>
      </c>
      <c r="U1162" s="261">
        <v>0</v>
      </c>
      <c r="V1162" s="259">
        <v>0</v>
      </c>
      <c r="W1162" s="259">
        <v>0</v>
      </c>
      <c r="X1162" s="259">
        <v>0</v>
      </c>
      <c r="Y1162" s="259">
        <v>0</v>
      </c>
      <c r="Z1162" s="259">
        <v>0</v>
      </c>
      <c r="AA1162" s="259">
        <v>0</v>
      </c>
      <c r="AB1162" s="259">
        <v>0</v>
      </c>
      <c r="AC1162" s="259">
        <v>0</v>
      </c>
      <c r="AD1162" s="259">
        <v>0</v>
      </c>
      <c r="AE1162" s="262">
        <v>0</v>
      </c>
      <c r="AF1162" s="258">
        <v>0</v>
      </c>
      <c r="AG1162" s="259">
        <v>0</v>
      </c>
      <c r="AH1162" s="259">
        <v>0</v>
      </c>
      <c r="AI1162" s="259">
        <v>0</v>
      </c>
      <c r="AJ1162" s="259">
        <v>0</v>
      </c>
      <c r="AK1162" s="259">
        <v>0</v>
      </c>
      <c r="AL1162" s="259">
        <v>0</v>
      </c>
      <c r="AM1162" s="259">
        <v>0</v>
      </c>
      <c r="AN1162" s="259">
        <v>0</v>
      </c>
      <c r="AO1162" s="262">
        <v>0</v>
      </c>
      <c r="AP1162" s="247"/>
      <c r="AQ1162" s="263">
        <v>0</v>
      </c>
      <c r="AR1162" s="264">
        <v>0</v>
      </c>
      <c r="AS1162" s="264">
        <v>0</v>
      </c>
      <c r="AT1162" s="264">
        <v>0</v>
      </c>
      <c r="AU1162" s="264">
        <v>0</v>
      </c>
      <c r="AV1162" s="264">
        <v>0</v>
      </c>
      <c r="AW1162" s="264">
        <v>0</v>
      </c>
      <c r="AX1162" s="264">
        <v>0</v>
      </c>
      <c r="AY1162" s="264">
        <v>0</v>
      </c>
      <c r="AZ1162" s="264">
        <v>0</v>
      </c>
      <c r="BA1162" s="264">
        <v>0</v>
      </c>
      <c r="BB1162" s="265">
        <v>0</v>
      </c>
    </row>
    <row r="1163" spans="2:54" s="213" customFormat="1" ht="12.75" x14ac:dyDescent="0.2">
      <c r="B1163" s="266" t="s">
        <v>1865</v>
      </c>
      <c r="C1163" s="267"/>
      <c r="D1163" s="268"/>
      <c r="E1163" s="269" t="s">
        <v>2828</v>
      </c>
      <c r="F1163" s="267"/>
      <c r="G1163" s="267"/>
      <c r="H1163" s="255" t="s">
        <v>2829</v>
      </c>
      <c r="I1163" s="256">
        <v>41172</v>
      </c>
      <c r="J1163" s="257">
        <v>7</v>
      </c>
      <c r="K1163" s="258">
        <v>0</v>
      </c>
      <c r="L1163" s="259">
        <v>0</v>
      </c>
      <c r="M1163" s="259">
        <v>0</v>
      </c>
      <c r="N1163" s="259">
        <v>0</v>
      </c>
      <c r="O1163" s="259">
        <v>0</v>
      </c>
      <c r="P1163" s="259">
        <v>0</v>
      </c>
      <c r="Q1163" s="259">
        <v>0</v>
      </c>
      <c r="R1163" s="259">
        <v>0</v>
      </c>
      <c r="S1163" s="259">
        <v>0</v>
      </c>
      <c r="T1163" s="260">
        <v>0</v>
      </c>
      <c r="U1163" s="261">
        <v>0</v>
      </c>
      <c r="V1163" s="259">
        <v>0</v>
      </c>
      <c r="W1163" s="259">
        <v>0</v>
      </c>
      <c r="X1163" s="259">
        <v>0</v>
      </c>
      <c r="Y1163" s="259">
        <v>0</v>
      </c>
      <c r="Z1163" s="259">
        <v>0</v>
      </c>
      <c r="AA1163" s="259">
        <v>0</v>
      </c>
      <c r="AB1163" s="259">
        <v>0</v>
      </c>
      <c r="AC1163" s="259">
        <v>0</v>
      </c>
      <c r="AD1163" s="259">
        <v>0</v>
      </c>
      <c r="AE1163" s="262">
        <v>0</v>
      </c>
      <c r="AF1163" s="258">
        <v>0</v>
      </c>
      <c r="AG1163" s="259">
        <v>0</v>
      </c>
      <c r="AH1163" s="259">
        <v>0</v>
      </c>
      <c r="AI1163" s="259">
        <v>0</v>
      </c>
      <c r="AJ1163" s="259">
        <v>0</v>
      </c>
      <c r="AK1163" s="259">
        <v>0</v>
      </c>
      <c r="AL1163" s="259">
        <v>0</v>
      </c>
      <c r="AM1163" s="259">
        <v>0</v>
      </c>
      <c r="AN1163" s="259">
        <v>0</v>
      </c>
      <c r="AO1163" s="262">
        <v>0</v>
      </c>
      <c r="AP1163" s="247"/>
      <c r="AQ1163" s="263">
        <v>0</v>
      </c>
      <c r="AR1163" s="264">
        <v>0</v>
      </c>
      <c r="AS1163" s="264">
        <v>0</v>
      </c>
      <c r="AT1163" s="264">
        <v>0</v>
      </c>
      <c r="AU1163" s="264">
        <v>0</v>
      </c>
      <c r="AV1163" s="264">
        <v>0</v>
      </c>
      <c r="AW1163" s="264">
        <v>0</v>
      </c>
      <c r="AX1163" s="264">
        <v>0</v>
      </c>
      <c r="AY1163" s="264">
        <v>0</v>
      </c>
      <c r="AZ1163" s="264">
        <v>0</v>
      </c>
      <c r="BA1163" s="264">
        <v>0</v>
      </c>
      <c r="BB1163" s="265">
        <v>0</v>
      </c>
    </row>
    <row r="1164" spans="2:54" s="213" customFormat="1" ht="12.75" x14ac:dyDescent="0.2">
      <c r="B1164" s="266" t="s">
        <v>1865</v>
      </c>
      <c r="C1164" s="267"/>
      <c r="D1164" s="268"/>
      <c r="E1164" s="269" t="s">
        <v>2828</v>
      </c>
      <c r="F1164" s="267"/>
      <c r="G1164" s="267"/>
      <c r="H1164" s="255" t="s">
        <v>2830</v>
      </c>
      <c r="I1164" s="256">
        <v>41172</v>
      </c>
      <c r="J1164" s="257">
        <v>7</v>
      </c>
      <c r="K1164" s="258">
        <v>0</v>
      </c>
      <c r="L1164" s="259">
        <v>0</v>
      </c>
      <c r="M1164" s="259">
        <v>0</v>
      </c>
      <c r="N1164" s="259">
        <v>0</v>
      </c>
      <c r="O1164" s="259">
        <v>0</v>
      </c>
      <c r="P1164" s="259">
        <v>0</v>
      </c>
      <c r="Q1164" s="259">
        <v>0</v>
      </c>
      <c r="R1164" s="259">
        <v>0</v>
      </c>
      <c r="S1164" s="259">
        <v>0</v>
      </c>
      <c r="T1164" s="260">
        <v>0</v>
      </c>
      <c r="U1164" s="261">
        <v>0</v>
      </c>
      <c r="V1164" s="259">
        <v>0</v>
      </c>
      <c r="W1164" s="259">
        <v>0</v>
      </c>
      <c r="X1164" s="259">
        <v>0</v>
      </c>
      <c r="Y1164" s="259">
        <v>0</v>
      </c>
      <c r="Z1164" s="259">
        <v>0</v>
      </c>
      <c r="AA1164" s="259">
        <v>0</v>
      </c>
      <c r="AB1164" s="259">
        <v>0</v>
      </c>
      <c r="AC1164" s="259">
        <v>0</v>
      </c>
      <c r="AD1164" s="259">
        <v>0</v>
      </c>
      <c r="AE1164" s="262">
        <v>0</v>
      </c>
      <c r="AF1164" s="258">
        <v>0</v>
      </c>
      <c r="AG1164" s="259">
        <v>0</v>
      </c>
      <c r="AH1164" s="259">
        <v>0</v>
      </c>
      <c r="AI1164" s="259">
        <v>0</v>
      </c>
      <c r="AJ1164" s="259">
        <v>0</v>
      </c>
      <c r="AK1164" s="259">
        <v>0</v>
      </c>
      <c r="AL1164" s="259">
        <v>0</v>
      </c>
      <c r="AM1164" s="259">
        <v>0</v>
      </c>
      <c r="AN1164" s="259">
        <v>0</v>
      </c>
      <c r="AO1164" s="262">
        <v>0</v>
      </c>
      <c r="AP1164" s="247"/>
      <c r="AQ1164" s="263">
        <v>0</v>
      </c>
      <c r="AR1164" s="264">
        <v>0</v>
      </c>
      <c r="AS1164" s="264">
        <v>0</v>
      </c>
      <c r="AT1164" s="264">
        <v>0</v>
      </c>
      <c r="AU1164" s="264">
        <v>0</v>
      </c>
      <c r="AV1164" s="264">
        <v>0</v>
      </c>
      <c r="AW1164" s="264">
        <v>0</v>
      </c>
      <c r="AX1164" s="264">
        <v>0</v>
      </c>
      <c r="AY1164" s="264">
        <v>0</v>
      </c>
      <c r="AZ1164" s="264">
        <v>0</v>
      </c>
      <c r="BA1164" s="264">
        <v>0</v>
      </c>
      <c r="BB1164" s="265">
        <v>0</v>
      </c>
    </row>
    <row r="1165" spans="2:54" s="213" customFormat="1" ht="12.75" x14ac:dyDescent="0.2">
      <c r="B1165" s="266" t="s">
        <v>1865</v>
      </c>
      <c r="C1165" s="267"/>
      <c r="D1165" s="268"/>
      <c r="E1165" s="269" t="s">
        <v>2828</v>
      </c>
      <c r="F1165" s="267"/>
      <c r="G1165" s="267"/>
      <c r="H1165" s="255" t="s">
        <v>2831</v>
      </c>
      <c r="I1165" s="256">
        <v>41172</v>
      </c>
      <c r="J1165" s="257">
        <v>7</v>
      </c>
      <c r="K1165" s="258">
        <v>0</v>
      </c>
      <c r="L1165" s="259">
        <v>0</v>
      </c>
      <c r="M1165" s="259">
        <v>0</v>
      </c>
      <c r="N1165" s="259">
        <v>0</v>
      </c>
      <c r="O1165" s="259">
        <v>0</v>
      </c>
      <c r="P1165" s="259">
        <v>0</v>
      </c>
      <c r="Q1165" s="259">
        <v>0</v>
      </c>
      <c r="R1165" s="259">
        <v>0</v>
      </c>
      <c r="S1165" s="259">
        <v>0</v>
      </c>
      <c r="T1165" s="260">
        <v>0</v>
      </c>
      <c r="U1165" s="261">
        <v>0</v>
      </c>
      <c r="V1165" s="259">
        <v>0</v>
      </c>
      <c r="W1165" s="259">
        <v>0</v>
      </c>
      <c r="X1165" s="259">
        <v>0</v>
      </c>
      <c r="Y1165" s="259">
        <v>0</v>
      </c>
      <c r="Z1165" s="259">
        <v>0</v>
      </c>
      <c r="AA1165" s="259">
        <v>0</v>
      </c>
      <c r="AB1165" s="259">
        <v>0</v>
      </c>
      <c r="AC1165" s="259">
        <v>0</v>
      </c>
      <c r="AD1165" s="259">
        <v>0</v>
      </c>
      <c r="AE1165" s="262">
        <v>0</v>
      </c>
      <c r="AF1165" s="258">
        <v>0</v>
      </c>
      <c r="AG1165" s="259">
        <v>0</v>
      </c>
      <c r="AH1165" s="259">
        <v>0</v>
      </c>
      <c r="AI1165" s="259">
        <v>0</v>
      </c>
      <c r="AJ1165" s="259">
        <v>0</v>
      </c>
      <c r="AK1165" s="259">
        <v>0</v>
      </c>
      <c r="AL1165" s="259">
        <v>0</v>
      </c>
      <c r="AM1165" s="259">
        <v>0</v>
      </c>
      <c r="AN1165" s="259">
        <v>0</v>
      </c>
      <c r="AO1165" s="262">
        <v>0</v>
      </c>
      <c r="AP1165" s="247"/>
      <c r="AQ1165" s="263">
        <v>0</v>
      </c>
      <c r="AR1165" s="264">
        <v>0</v>
      </c>
      <c r="AS1165" s="264">
        <v>0</v>
      </c>
      <c r="AT1165" s="264">
        <v>0</v>
      </c>
      <c r="AU1165" s="264">
        <v>0</v>
      </c>
      <c r="AV1165" s="264">
        <v>0</v>
      </c>
      <c r="AW1165" s="264">
        <v>0</v>
      </c>
      <c r="AX1165" s="264">
        <v>0</v>
      </c>
      <c r="AY1165" s="264">
        <v>0</v>
      </c>
      <c r="AZ1165" s="264">
        <v>0</v>
      </c>
      <c r="BA1165" s="264">
        <v>0</v>
      </c>
      <c r="BB1165" s="265">
        <v>0</v>
      </c>
    </row>
    <row r="1166" spans="2:54" s="213" customFormat="1" ht="12.75" x14ac:dyDescent="0.2">
      <c r="B1166" s="266" t="s">
        <v>1865</v>
      </c>
      <c r="C1166" s="267"/>
      <c r="D1166" s="268"/>
      <c r="E1166" s="269" t="s">
        <v>2832</v>
      </c>
      <c r="F1166" s="267"/>
      <c r="G1166" s="267"/>
      <c r="H1166" s="255" t="s">
        <v>2833</v>
      </c>
      <c r="I1166" s="256">
        <v>41172</v>
      </c>
      <c r="J1166" s="257">
        <v>7</v>
      </c>
      <c r="K1166" s="258">
        <v>0</v>
      </c>
      <c r="L1166" s="259">
        <v>0</v>
      </c>
      <c r="M1166" s="259">
        <v>0</v>
      </c>
      <c r="N1166" s="259">
        <v>0</v>
      </c>
      <c r="O1166" s="259">
        <v>0</v>
      </c>
      <c r="P1166" s="259">
        <v>0</v>
      </c>
      <c r="Q1166" s="259">
        <v>0</v>
      </c>
      <c r="R1166" s="259">
        <v>0</v>
      </c>
      <c r="S1166" s="259">
        <v>0</v>
      </c>
      <c r="T1166" s="260">
        <v>0</v>
      </c>
      <c r="U1166" s="261">
        <v>0</v>
      </c>
      <c r="V1166" s="259">
        <v>0</v>
      </c>
      <c r="W1166" s="259">
        <v>0</v>
      </c>
      <c r="X1166" s="259">
        <v>0</v>
      </c>
      <c r="Y1166" s="259">
        <v>0</v>
      </c>
      <c r="Z1166" s="259">
        <v>0</v>
      </c>
      <c r="AA1166" s="259">
        <v>0</v>
      </c>
      <c r="AB1166" s="259">
        <v>0</v>
      </c>
      <c r="AC1166" s="259">
        <v>0</v>
      </c>
      <c r="AD1166" s="259">
        <v>0</v>
      </c>
      <c r="AE1166" s="262">
        <v>0</v>
      </c>
      <c r="AF1166" s="258">
        <v>0</v>
      </c>
      <c r="AG1166" s="259">
        <v>0</v>
      </c>
      <c r="AH1166" s="259">
        <v>0</v>
      </c>
      <c r="AI1166" s="259">
        <v>0</v>
      </c>
      <c r="AJ1166" s="259">
        <v>0</v>
      </c>
      <c r="AK1166" s="259">
        <v>0</v>
      </c>
      <c r="AL1166" s="259">
        <v>0</v>
      </c>
      <c r="AM1166" s="259">
        <v>0</v>
      </c>
      <c r="AN1166" s="259">
        <v>0</v>
      </c>
      <c r="AO1166" s="262">
        <v>0</v>
      </c>
      <c r="AP1166" s="247"/>
      <c r="AQ1166" s="263">
        <v>0</v>
      </c>
      <c r="AR1166" s="264">
        <v>0</v>
      </c>
      <c r="AS1166" s="264">
        <v>0</v>
      </c>
      <c r="AT1166" s="264">
        <v>0</v>
      </c>
      <c r="AU1166" s="264">
        <v>0</v>
      </c>
      <c r="AV1166" s="264">
        <v>0</v>
      </c>
      <c r="AW1166" s="264">
        <v>0</v>
      </c>
      <c r="AX1166" s="264">
        <v>0</v>
      </c>
      <c r="AY1166" s="264">
        <v>0</v>
      </c>
      <c r="AZ1166" s="264">
        <v>0</v>
      </c>
      <c r="BA1166" s="264">
        <v>0</v>
      </c>
      <c r="BB1166" s="265">
        <v>0</v>
      </c>
    </row>
    <row r="1167" spans="2:54" s="213" customFormat="1" ht="12.75" x14ac:dyDescent="0.2">
      <c r="B1167" s="266" t="s">
        <v>1865</v>
      </c>
      <c r="C1167" s="267"/>
      <c r="D1167" s="268"/>
      <c r="E1167" s="269" t="s">
        <v>2834</v>
      </c>
      <c r="F1167" s="267"/>
      <c r="G1167" s="267"/>
      <c r="H1167" s="255" t="s">
        <v>2835</v>
      </c>
      <c r="I1167" s="256">
        <v>41172</v>
      </c>
      <c r="J1167" s="257">
        <v>7</v>
      </c>
      <c r="K1167" s="258">
        <v>0</v>
      </c>
      <c r="L1167" s="259">
        <v>0</v>
      </c>
      <c r="M1167" s="259">
        <v>0</v>
      </c>
      <c r="N1167" s="259">
        <v>0</v>
      </c>
      <c r="O1167" s="259">
        <v>0</v>
      </c>
      <c r="P1167" s="259">
        <v>0</v>
      </c>
      <c r="Q1167" s="259">
        <v>0</v>
      </c>
      <c r="R1167" s="259">
        <v>0</v>
      </c>
      <c r="S1167" s="259">
        <v>0</v>
      </c>
      <c r="T1167" s="260">
        <v>0</v>
      </c>
      <c r="U1167" s="261">
        <v>0</v>
      </c>
      <c r="V1167" s="259">
        <v>0</v>
      </c>
      <c r="W1167" s="259">
        <v>0</v>
      </c>
      <c r="X1167" s="259">
        <v>0</v>
      </c>
      <c r="Y1167" s="259">
        <v>0</v>
      </c>
      <c r="Z1167" s="259">
        <v>0</v>
      </c>
      <c r="AA1167" s="259">
        <v>0</v>
      </c>
      <c r="AB1167" s="259">
        <v>0</v>
      </c>
      <c r="AC1167" s="259">
        <v>0</v>
      </c>
      <c r="AD1167" s="259">
        <v>0</v>
      </c>
      <c r="AE1167" s="262">
        <v>0</v>
      </c>
      <c r="AF1167" s="258">
        <v>0</v>
      </c>
      <c r="AG1167" s="259">
        <v>0</v>
      </c>
      <c r="AH1167" s="259">
        <v>0</v>
      </c>
      <c r="AI1167" s="259">
        <v>0</v>
      </c>
      <c r="AJ1167" s="259">
        <v>0</v>
      </c>
      <c r="AK1167" s="259">
        <v>0</v>
      </c>
      <c r="AL1167" s="259">
        <v>0</v>
      </c>
      <c r="AM1167" s="259">
        <v>0</v>
      </c>
      <c r="AN1167" s="259">
        <v>0</v>
      </c>
      <c r="AO1167" s="262">
        <v>0</v>
      </c>
      <c r="AP1167" s="247"/>
      <c r="AQ1167" s="263">
        <v>0</v>
      </c>
      <c r="AR1167" s="264">
        <v>0</v>
      </c>
      <c r="AS1167" s="264">
        <v>0</v>
      </c>
      <c r="AT1167" s="264">
        <v>0</v>
      </c>
      <c r="AU1167" s="264">
        <v>0</v>
      </c>
      <c r="AV1167" s="264">
        <v>0</v>
      </c>
      <c r="AW1167" s="264">
        <v>0</v>
      </c>
      <c r="AX1167" s="264">
        <v>0</v>
      </c>
      <c r="AY1167" s="264">
        <v>0</v>
      </c>
      <c r="AZ1167" s="264">
        <v>0</v>
      </c>
      <c r="BA1167" s="264">
        <v>0</v>
      </c>
      <c r="BB1167" s="265">
        <v>0</v>
      </c>
    </row>
    <row r="1168" spans="2:54" s="213" customFormat="1" ht="12.75" x14ac:dyDescent="0.2">
      <c r="B1168" s="266" t="s">
        <v>1865</v>
      </c>
      <c r="C1168" s="267"/>
      <c r="D1168" s="268"/>
      <c r="E1168" s="269" t="s">
        <v>2834</v>
      </c>
      <c r="F1168" s="267"/>
      <c r="G1168" s="267"/>
      <c r="H1168" s="255" t="s">
        <v>2836</v>
      </c>
      <c r="I1168" s="256">
        <v>41172</v>
      </c>
      <c r="J1168" s="257">
        <v>7</v>
      </c>
      <c r="K1168" s="258">
        <v>0</v>
      </c>
      <c r="L1168" s="259">
        <v>0</v>
      </c>
      <c r="M1168" s="259">
        <v>0</v>
      </c>
      <c r="N1168" s="259">
        <v>0</v>
      </c>
      <c r="O1168" s="259">
        <v>0</v>
      </c>
      <c r="P1168" s="259">
        <v>0</v>
      </c>
      <c r="Q1168" s="259">
        <v>0</v>
      </c>
      <c r="R1168" s="259">
        <v>0</v>
      </c>
      <c r="S1168" s="259">
        <v>0</v>
      </c>
      <c r="T1168" s="260">
        <v>0</v>
      </c>
      <c r="U1168" s="261">
        <v>0</v>
      </c>
      <c r="V1168" s="259">
        <v>0</v>
      </c>
      <c r="W1168" s="259">
        <v>0</v>
      </c>
      <c r="X1168" s="259">
        <v>0</v>
      </c>
      <c r="Y1168" s="259">
        <v>0</v>
      </c>
      <c r="Z1168" s="259">
        <v>0</v>
      </c>
      <c r="AA1168" s="259">
        <v>0</v>
      </c>
      <c r="AB1168" s="259">
        <v>0</v>
      </c>
      <c r="AC1168" s="259">
        <v>0</v>
      </c>
      <c r="AD1168" s="259">
        <v>0</v>
      </c>
      <c r="AE1168" s="262">
        <v>0</v>
      </c>
      <c r="AF1168" s="258">
        <v>0</v>
      </c>
      <c r="AG1168" s="259">
        <v>0</v>
      </c>
      <c r="AH1168" s="259">
        <v>0</v>
      </c>
      <c r="AI1168" s="259">
        <v>0</v>
      </c>
      <c r="AJ1168" s="259">
        <v>0</v>
      </c>
      <c r="AK1168" s="259">
        <v>0</v>
      </c>
      <c r="AL1168" s="259">
        <v>0</v>
      </c>
      <c r="AM1168" s="259">
        <v>0</v>
      </c>
      <c r="AN1168" s="259">
        <v>0</v>
      </c>
      <c r="AO1168" s="262">
        <v>0</v>
      </c>
      <c r="AP1168" s="247"/>
      <c r="AQ1168" s="263">
        <v>0</v>
      </c>
      <c r="AR1168" s="264">
        <v>0</v>
      </c>
      <c r="AS1168" s="264">
        <v>0</v>
      </c>
      <c r="AT1168" s="264">
        <v>0</v>
      </c>
      <c r="AU1168" s="264">
        <v>0</v>
      </c>
      <c r="AV1168" s="264">
        <v>0</v>
      </c>
      <c r="AW1168" s="264">
        <v>0</v>
      </c>
      <c r="AX1168" s="264">
        <v>0</v>
      </c>
      <c r="AY1168" s="264">
        <v>0</v>
      </c>
      <c r="AZ1168" s="264">
        <v>0</v>
      </c>
      <c r="BA1168" s="264">
        <v>0</v>
      </c>
      <c r="BB1168" s="265">
        <v>0</v>
      </c>
    </row>
    <row r="1169" spans="2:54" s="213" customFormat="1" ht="12.75" x14ac:dyDescent="0.2">
      <c r="B1169" s="266" t="s">
        <v>1865</v>
      </c>
      <c r="C1169" s="267"/>
      <c r="D1169" s="268"/>
      <c r="E1169" s="269" t="s">
        <v>2834</v>
      </c>
      <c r="F1169" s="267"/>
      <c r="G1169" s="267"/>
      <c r="H1169" s="255" t="s">
        <v>2837</v>
      </c>
      <c r="I1169" s="256">
        <v>41172</v>
      </c>
      <c r="J1169" s="257">
        <v>7</v>
      </c>
      <c r="K1169" s="258">
        <v>0</v>
      </c>
      <c r="L1169" s="259">
        <v>0</v>
      </c>
      <c r="M1169" s="259">
        <v>0</v>
      </c>
      <c r="N1169" s="259">
        <v>0</v>
      </c>
      <c r="O1169" s="259">
        <v>0</v>
      </c>
      <c r="P1169" s="259">
        <v>0</v>
      </c>
      <c r="Q1169" s="259">
        <v>0</v>
      </c>
      <c r="R1169" s="259">
        <v>0</v>
      </c>
      <c r="S1169" s="259">
        <v>0</v>
      </c>
      <c r="T1169" s="260">
        <v>0</v>
      </c>
      <c r="U1169" s="261">
        <v>0</v>
      </c>
      <c r="V1169" s="259">
        <v>0</v>
      </c>
      <c r="W1169" s="259">
        <v>0</v>
      </c>
      <c r="X1169" s="259">
        <v>0</v>
      </c>
      <c r="Y1169" s="259">
        <v>0</v>
      </c>
      <c r="Z1169" s="259">
        <v>0</v>
      </c>
      <c r="AA1169" s="259">
        <v>0</v>
      </c>
      <c r="AB1169" s="259">
        <v>0</v>
      </c>
      <c r="AC1169" s="259">
        <v>0</v>
      </c>
      <c r="AD1169" s="259">
        <v>0</v>
      </c>
      <c r="AE1169" s="262">
        <v>0</v>
      </c>
      <c r="AF1169" s="258">
        <v>0</v>
      </c>
      <c r="AG1169" s="259">
        <v>0</v>
      </c>
      <c r="AH1169" s="259">
        <v>0</v>
      </c>
      <c r="AI1169" s="259">
        <v>0</v>
      </c>
      <c r="AJ1169" s="259">
        <v>0</v>
      </c>
      <c r="AK1169" s="259">
        <v>0</v>
      </c>
      <c r="AL1169" s="259">
        <v>0</v>
      </c>
      <c r="AM1169" s="259">
        <v>0</v>
      </c>
      <c r="AN1169" s="259">
        <v>0</v>
      </c>
      <c r="AO1169" s="262">
        <v>0</v>
      </c>
      <c r="AP1169" s="247"/>
      <c r="AQ1169" s="263">
        <v>0</v>
      </c>
      <c r="AR1169" s="264">
        <v>0</v>
      </c>
      <c r="AS1169" s="264">
        <v>0</v>
      </c>
      <c r="AT1169" s="264">
        <v>0</v>
      </c>
      <c r="AU1169" s="264">
        <v>0</v>
      </c>
      <c r="AV1169" s="264">
        <v>0</v>
      </c>
      <c r="AW1169" s="264">
        <v>0</v>
      </c>
      <c r="AX1169" s="264">
        <v>0</v>
      </c>
      <c r="AY1169" s="264">
        <v>0</v>
      </c>
      <c r="AZ1169" s="264">
        <v>0</v>
      </c>
      <c r="BA1169" s="264">
        <v>0</v>
      </c>
      <c r="BB1169" s="265">
        <v>0</v>
      </c>
    </row>
    <row r="1170" spans="2:54" s="213" customFormat="1" ht="12.75" x14ac:dyDescent="0.2">
      <c r="B1170" s="266" t="s">
        <v>1865</v>
      </c>
      <c r="C1170" s="267"/>
      <c r="D1170" s="268"/>
      <c r="E1170" s="269" t="s">
        <v>2838</v>
      </c>
      <c r="F1170" s="267"/>
      <c r="G1170" s="267"/>
      <c r="H1170" s="255" t="s">
        <v>2839</v>
      </c>
      <c r="I1170" s="256">
        <v>41172</v>
      </c>
      <c r="J1170" s="257">
        <v>7</v>
      </c>
      <c r="K1170" s="258">
        <v>0</v>
      </c>
      <c r="L1170" s="259">
        <v>0</v>
      </c>
      <c r="M1170" s="259">
        <v>0</v>
      </c>
      <c r="N1170" s="259">
        <v>0</v>
      </c>
      <c r="O1170" s="259">
        <v>0</v>
      </c>
      <c r="P1170" s="259">
        <v>0</v>
      </c>
      <c r="Q1170" s="259">
        <v>0</v>
      </c>
      <c r="R1170" s="259">
        <v>0</v>
      </c>
      <c r="S1170" s="259">
        <v>0</v>
      </c>
      <c r="T1170" s="260">
        <v>0</v>
      </c>
      <c r="U1170" s="261">
        <v>0</v>
      </c>
      <c r="V1170" s="259">
        <v>0</v>
      </c>
      <c r="W1170" s="259">
        <v>0</v>
      </c>
      <c r="X1170" s="259">
        <v>0</v>
      </c>
      <c r="Y1170" s="259">
        <v>0</v>
      </c>
      <c r="Z1170" s="259">
        <v>0</v>
      </c>
      <c r="AA1170" s="259">
        <v>0</v>
      </c>
      <c r="AB1170" s="259">
        <v>0</v>
      </c>
      <c r="AC1170" s="259">
        <v>0</v>
      </c>
      <c r="AD1170" s="259">
        <v>0</v>
      </c>
      <c r="AE1170" s="262">
        <v>0</v>
      </c>
      <c r="AF1170" s="258">
        <v>0</v>
      </c>
      <c r="AG1170" s="259">
        <v>0</v>
      </c>
      <c r="AH1170" s="259">
        <v>0</v>
      </c>
      <c r="AI1170" s="259">
        <v>0</v>
      </c>
      <c r="AJ1170" s="259">
        <v>0</v>
      </c>
      <c r="AK1170" s="259">
        <v>0</v>
      </c>
      <c r="AL1170" s="259">
        <v>0</v>
      </c>
      <c r="AM1170" s="259">
        <v>0</v>
      </c>
      <c r="AN1170" s="259">
        <v>0</v>
      </c>
      <c r="AO1170" s="262">
        <v>0</v>
      </c>
      <c r="AP1170" s="247"/>
      <c r="AQ1170" s="263">
        <v>0</v>
      </c>
      <c r="AR1170" s="264">
        <v>0</v>
      </c>
      <c r="AS1170" s="264">
        <v>0</v>
      </c>
      <c r="AT1170" s="264">
        <v>0</v>
      </c>
      <c r="AU1170" s="264">
        <v>0</v>
      </c>
      <c r="AV1170" s="264">
        <v>0</v>
      </c>
      <c r="AW1170" s="264">
        <v>0</v>
      </c>
      <c r="AX1170" s="264">
        <v>0</v>
      </c>
      <c r="AY1170" s="264">
        <v>0</v>
      </c>
      <c r="AZ1170" s="264">
        <v>0</v>
      </c>
      <c r="BA1170" s="264">
        <v>0</v>
      </c>
      <c r="BB1170" s="265">
        <v>0</v>
      </c>
    </row>
    <row r="1171" spans="2:54" s="213" customFormat="1" ht="12.75" x14ac:dyDescent="0.2">
      <c r="B1171" s="266" t="s">
        <v>1865</v>
      </c>
      <c r="C1171" s="267"/>
      <c r="D1171" s="268"/>
      <c r="E1171" s="269" t="s">
        <v>2838</v>
      </c>
      <c r="F1171" s="267"/>
      <c r="G1171" s="267"/>
      <c r="H1171" s="255" t="s">
        <v>2840</v>
      </c>
      <c r="I1171" s="256">
        <v>41172</v>
      </c>
      <c r="J1171" s="257">
        <v>7</v>
      </c>
      <c r="K1171" s="258">
        <v>0</v>
      </c>
      <c r="L1171" s="259">
        <v>0</v>
      </c>
      <c r="M1171" s="259">
        <v>0</v>
      </c>
      <c r="N1171" s="259">
        <v>0</v>
      </c>
      <c r="O1171" s="259">
        <v>0</v>
      </c>
      <c r="P1171" s="259">
        <v>0</v>
      </c>
      <c r="Q1171" s="259">
        <v>0</v>
      </c>
      <c r="R1171" s="259">
        <v>0</v>
      </c>
      <c r="S1171" s="259">
        <v>0</v>
      </c>
      <c r="T1171" s="260">
        <v>0</v>
      </c>
      <c r="U1171" s="261">
        <v>0</v>
      </c>
      <c r="V1171" s="259">
        <v>0</v>
      </c>
      <c r="W1171" s="259">
        <v>0</v>
      </c>
      <c r="X1171" s="259">
        <v>0</v>
      </c>
      <c r="Y1171" s="259">
        <v>0</v>
      </c>
      <c r="Z1171" s="259">
        <v>0</v>
      </c>
      <c r="AA1171" s="259">
        <v>0</v>
      </c>
      <c r="AB1171" s="259">
        <v>0</v>
      </c>
      <c r="AC1171" s="259">
        <v>0</v>
      </c>
      <c r="AD1171" s="259">
        <v>0</v>
      </c>
      <c r="AE1171" s="262">
        <v>0</v>
      </c>
      <c r="AF1171" s="258">
        <v>0</v>
      </c>
      <c r="AG1171" s="259">
        <v>0</v>
      </c>
      <c r="AH1171" s="259">
        <v>0</v>
      </c>
      <c r="AI1171" s="259">
        <v>0</v>
      </c>
      <c r="AJ1171" s="259">
        <v>0</v>
      </c>
      <c r="AK1171" s="259">
        <v>0</v>
      </c>
      <c r="AL1171" s="259">
        <v>0</v>
      </c>
      <c r="AM1171" s="259">
        <v>0</v>
      </c>
      <c r="AN1171" s="259">
        <v>0</v>
      </c>
      <c r="AO1171" s="262">
        <v>0</v>
      </c>
      <c r="AP1171" s="247"/>
      <c r="AQ1171" s="263">
        <v>0</v>
      </c>
      <c r="AR1171" s="264">
        <v>0</v>
      </c>
      <c r="AS1171" s="264">
        <v>0</v>
      </c>
      <c r="AT1171" s="264">
        <v>0</v>
      </c>
      <c r="AU1171" s="264">
        <v>0</v>
      </c>
      <c r="AV1171" s="264">
        <v>0</v>
      </c>
      <c r="AW1171" s="264">
        <v>0</v>
      </c>
      <c r="AX1171" s="264">
        <v>0</v>
      </c>
      <c r="AY1171" s="264">
        <v>0</v>
      </c>
      <c r="AZ1171" s="264">
        <v>0</v>
      </c>
      <c r="BA1171" s="264">
        <v>0</v>
      </c>
      <c r="BB1171" s="265">
        <v>0</v>
      </c>
    </row>
    <row r="1172" spans="2:54" s="213" customFormat="1" ht="12.75" x14ac:dyDescent="0.2">
      <c r="B1172" s="266" t="s">
        <v>1865</v>
      </c>
      <c r="C1172" s="267"/>
      <c r="D1172" s="268"/>
      <c r="E1172" s="269" t="s">
        <v>2838</v>
      </c>
      <c r="F1172" s="267"/>
      <c r="G1172" s="267"/>
      <c r="H1172" s="255" t="s">
        <v>2841</v>
      </c>
      <c r="I1172" s="256">
        <v>41172</v>
      </c>
      <c r="J1172" s="257">
        <v>7</v>
      </c>
      <c r="K1172" s="258">
        <v>0</v>
      </c>
      <c r="L1172" s="259">
        <v>0</v>
      </c>
      <c r="M1172" s="259">
        <v>0</v>
      </c>
      <c r="N1172" s="259">
        <v>0</v>
      </c>
      <c r="O1172" s="259">
        <v>0</v>
      </c>
      <c r="P1172" s="259">
        <v>0</v>
      </c>
      <c r="Q1172" s="259">
        <v>0</v>
      </c>
      <c r="R1172" s="259">
        <v>0</v>
      </c>
      <c r="S1172" s="259">
        <v>0</v>
      </c>
      <c r="T1172" s="260">
        <v>0</v>
      </c>
      <c r="U1172" s="261">
        <v>0</v>
      </c>
      <c r="V1172" s="259">
        <v>0</v>
      </c>
      <c r="W1172" s="259">
        <v>0</v>
      </c>
      <c r="X1172" s="259">
        <v>0</v>
      </c>
      <c r="Y1172" s="259">
        <v>0</v>
      </c>
      <c r="Z1172" s="259">
        <v>0</v>
      </c>
      <c r="AA1172" s="259">
        <v>0</v>
      </c>
      <c r="AB1172" s="259">
        <v>0</v>
      </c>
      <c r="AC1172" s="259">
        <v>0</v>
      </c>
      <c r="AD1172" s="259">
        <v>0</v>
      </c>
      <c r="AE1172" s="262">
        <v>0</v>
      </c>
      <c r="AF1172" s="258">
        <v>0</v>
      </c>
      <c r="AG1172" s="259">
        <v>0</v>
      </c>
      <c r="AH1172" s="259">
        <v>0</v>
      </c>
      <c r="AI1172" s="259">
        <v>0</v>
      </c>
      <c r="AJ1172" s="259">
        <v>0</v>
      </c>
      <c r="AK1172" s="259">
        <v>0</v>
      </c>
      <c r="AL1172" s="259">
        <v>0</v>
      </c>
      <c r="AM1172" s="259">
        <v>0</v>
      </c>
      <c r="AN1172" s="259">
        <v>0</v>
      </c>
      <c r="AO1172" s="262">
        <v>0</v>
      </c>
      <c r="AP1172" s="247"/>
      <c r="AQ1172" s="263">
        <v>0</v>
      </c>
      <c r="AR1172" s="264">
        <v>0</v>
      </c>
      <c r="AS1172" s="264">
        <v>0</v>
      </c>
      <c r="AT1172" s="264">
        <v>0</v>
      </c>
      <c r="AU1172" s="264">
        <v>0</v>
      </c>
      <c r="AV1172" s="264">
        <v>0</v>
      </c>
      <c r="AW1172" s="264">
        <v>0</v>
      </c>
      <c r="AX1172" s="264">
        <v>0</v>
      </c>
      <c r="AY1172" s="264">
        <v>0</v>
      </c>
      <c r="AZ1172" s="264">
        <v>0</v>
      </c>
      <c r="BA1172" s="264">
        <v>0</v>
      </c>
      <c r="BB1172" s="265">
        <v>0</v>
      </c>
    </row>
    <row r="1173" spans="2:54" s="213" customFormat="1" ht="12.75" x14ac:dyDescent="0.2">
      <c r="B1173" s="266" t="s">
        <v>1865</v>
      </c>
      <c r="C1173" s="267"/>
      <c r="D1173" s="268"/>
      <c r="E1173" s="269" t="s">
        <v>2838</v>
      </c>
      <c r="F1173" s="267"/>
      <c r="G1173" s="267"/>
      <c r="H1173" s="255" t="s">
        <v>2842</v>
      </c>
      <c r="I1173" s="256">
        <v>41172</v>
      </c>
      <c r="J1173" s="257">
        <v>7</v>
      </c>
      <c r="K1173" s="258">
        <v>0</v>
      </c>
      <c r="L1173" s="259">
        <v>0</v>
      </c>
      <c r="M1173" s="259">
        <v>0</v>
      </c>
      <c r="N1173" s="259">
        <v>0</v>
      </c>
      <c r="O1173" s="259">
        <v>0</v>
      </c>
      <c r="P1173" s="259">
        <v>0</v>
      </c>
      <c r="Q1173" s="259">
        <v>0</v>
      </c>
      <c r="R1173" s="259">
        <v>0</v>
      </c>
      <c r="S1173" s="259">
        <v>0</v>
      </c>
      <c r="T1173" s="260">
        <v>0</v>
      </c>
      <c r="U1173" s="261">
        <v>0</v>
      </c>
      <c r="V1173" s="259">
        <v>0</v>
      </c>
      <c r="W1173" s="259">
        <v>0</v>
      </c>
      <c r="X1173" s="259">
        <v>0</v>
      </c>
      <c r="Y1173" s="259">
        <v>0</v>
      </c>
      <c r="Z1173" s="259">
        <v>0</v>
      </c>
      <c r="AA1173" s="259">
        <v>0</v>
      </c>
      <c r="AB1173" s="259">
        <v>0</v>
      </c>
      <c r="AC1173" s="259">
        <v>0</v>
      </c>
      <c r="AD1173" s="259">
        <v>0</v>
      </c>
      <c r="AE1173" s="262">
        <v>0</v>
      </c>
      <c r="AF1173" s="258">
        <v>0</v>
      </c>
      <c r="AG1173" s="259">
        <v>0</v>
      </c>
      <c r="AH1173" s="259">
        <v>0</v>
      </c>
      <c r="AI1173" s="259">
        <v>0</v>
      </c>
      <c r="AJ1173" s="259">
        <v>0</v>
      </c>
      <c r="AK1173" s="259">
        <v>0</v>
      </c>
      <c r="AL1173" s="259">
        <v>0</v>
      </c>
      <c r="AM1173" s="259">
        <v>0</v>
      </c>
      <c r="AN1173" s="259">
        <v>0</v>
      </c>
      <c r="AO1173" s="262">
        <v>0</v>
      </c>
      <c r="AP1173" s="247"/>
      <c r="AQ1173" s="263">
        <v>0</v>
      </c>
      <c r="AR1173" s="264">
        <v>0</v>
      </c>
      <c r="AS1173" s="264">
        <v>0</v>
      </c>
      <c r="AT1173" s="264">
        <v>0</v>
      </c>
      <c r="AU1173" s="264">
        <v>0</v>
      </c>
      <c r="AV1173" s="264">
        <v>0</v>
      </c>
      <c r="AW1173" s="264">
        <v>0</v>
      </c>
      <c r="AX1173" s="264">
        <v>0</v>
      </c>
      <c r="AY1173" s="264">
        <v>0</v>
      </c>
      <c r="AZ1173" s="264">
        <v>0</v>
      </c>
      <c r="BA1173" s="264">
        <v>0</v>
      </c>
      <c r="BB1173" s="265">
        <v>0</v>
      </c>
    </row>
    <row r="1174" spans="2:54" s="213" customFormat="1" ht="12.75" x14ac:dyDescent="0.2">
      <c r="B1174" s="266" t="s">
        <v>1865</v>
      </c>
      <c r="C1174" s="267"/>
      <c r="D1174" s="268"/>
      <c r="E1174" s="269" t="s">
        <v>2843</v>
      </c>
      <c r="F1174" s="267"/>
      <c r="G1174" s="267"/>
      <c r="H1174" s="255" t="s">
        <v>2844</v>
      </c>
      <c r="I1174" s="256">
        <v>41172</v>
      </c>
      <c r="J1174" s="257">
        <v>7</v>
      </c>
      <c r="K1174" s="258">
        <v>0</v>
      </c>
      <c r="L1174" s="259">
        <v>0</v>
      </c>
      <c r="M1174" s="259">
        <v>0</v>
      </c>
      <c r="N1174" s="259">
        <v>0</v>
      </c>
      <c r="O1174" s="259">
        <v>0</v>
      </c>
      <c r="P1174" s="259">
        <v>0</v>
      </c>
      <c r="Q1174" s="259">
        <v>0</v>
      </c>
      <c r="R1174" s="259">
        <v>0</v>
      </c>
      <c r="S1174" s="259">
        <v>0</v>
      </c>
      <c r="T1174" s="260">
        <v>0</v>
      </c>
      <c r="U1174" s="261">
        <v>0</v>
      </c>
      <c r="V1174" s="259">
        <v>0</v>
      </c>
      <c r="W1174" s="259">
        <v>0</v>
      </c>
      <c r="X1174" s="259">
        <v>0</v>
      </c>
      <c r="Y1174" s="259">
        <v>0</v>
      </c>
      <c r="Z1174" s="259">
        <v>0</v>
      </c>
      <c r="AA1174" s="259">
        <v>0</v>
      </c>
      <c r="AB1174" s="259">
        <v>0</v>
      </c>
      <c r="AC1174" s="259">
        <v>0</v>
      </c>
      <c r="AD1174" s="259">
        <v>0</v>
      </c>
      <c r="AE1174" s="262">
        <v>0</v>
      </c>
      <c r="AF1174" s="258">
        <v>0</v>
      </c>
      <c r="AG1174" s="259">
        <v>0</v>
      </c>
      <c r="AH1174" s="259">
        <v>0</v>
      </c>
      <c r="AI1174" s="259">
        <v>0</v>
      </c>
      <c r="AJ1174" s="259">
        <v>0</v>
      </c>
      <c r="AK1174" s="259">
        <v>0</v>
      </c>
      <c r="AL1174" s="259">
        <v>0</v>
      </c>
      <c r="AM1174" s="259">
        <v>0</v>
      </c>
      <c r="AN1174" s="259">
        <v>0</v>
      </c>
      <c r="AO1174" s="262">
        <v>0</v>
      </c>
      <c r="AP1174" s="247"/>
      <c r="AQ1174" s="263">
        <v>0</v>
      </c>
      <c r="AR1174" s="264">
        <v>0</v>
      </c>
      <c r="AS1174" s="264">
        <v>0</v>
      </c>
      <c r="AT1174" s="264">
        <v>0</v>
      </c>
      <c r="AU1174" s="264">
        <v>0</v>
      </c>
      <c r="AV1174" s="264">
        <v>0</v>
      </c>
      <c r="AW1174" s="264">
        <v>0</v>
      </c>
      <c r="AX1174" s="264">
        <v>0</v>
      </c>
      <c r="AY1174" s="264">
        <v>0</v>
      </c>
      <c r="AZ1174" s="264">
        <v>0</v>
      </c>
      <c r="BA1174" s="264">
        <v>0</v>
      </c>
      <c r="BB1174" s="265">
        <v>0</v>
      </c>
    </row>
    <row r="1175" spans="2:54" s="213" customFormat="1" ht="12.75" x14ac:dyDescent="0.2">
      <c r="B1175" s="266" t="s">
        <v>1865</v>
      </c>
      <c r="C1175" s="267"/>
      <c r="D1175" s="268"/>
      <c r="E1175" s="269" t="s">
        <v>2843</v>
      </c>
      <c r="F1175" s="267"/>
      <c r="G1175" s="267"/>
      <c r="H1175" s="255" t="s">
        <v>2845</v>
      </c>
      <c r="I1175" s="256">
        <v>41172</v>
      </c>
      <c r="J1175" s="257">
        <v>7</v>
      </c>
      <c r="K1175" s="258">
        <v>0</v>
      </c>
      <c r="L1175" s="259">
        <v>0</v>
      </c>
      <c r="M1175" s="259">
        <v>0</v>
      </c>
      <c r="N1175" s="259">
        <v>0</v>
      </c>
      <c r="O1175" s="259">
        <v>0</v>
      </c>
      <c r="P1175" s="259">
        <v>0</v>
      </c>
      <c r="Q1175" s="259">
        <v>0</v>
      </c>
      <c r="R1175" s="259">
        <v>0</v>
      </c>
      <c r="S1175" s="259">
        <v>0</v>
      </c>
      <c r="T1175" s="260">
        <v>0</v>
      </c>
      <c r="U1175" s="261">
        <v>0</v>
      </c>
      <c r="V1175" s="259">
        <v>0</v>
      </c>
      <c r="W1175" s="259">
        <v>0</v>
      </c>
      <c r="X1175" s="259">
        <v>0</v>
      </c>
      <c r="Y1175" s="259">
        <v>0</v>
      </c>
      <c r="Z1175" s="259">
        <v>0</v>
      </c>
      <c r="AA1175" s="259">
        <v>0</v>
      </c>
      <c r="AB1175" s="259">
        <v>0</v>
      </c>
      <c r="AC1175" s="259">
        <v>0</v>
      </c>
      <c r="AD1175" s="259">
        <v>0</v>
      </c>
      <c r="AE1175" s="262">
        <v>0</v>
      </c>
      <c r="AF1175" s="258">
        <v>0</v>
      </c>
      <c r="AG1175" s="259">
        <v>0</v>
      </c>
      <c r="AH1175" s="259">
        <v>0</v>
      </c>
      <c r="AI1175" s="259">
        <v>0</v>
      </c>
      <c r="AJ1175" s="259">
        <v>0</v>
      </c>
      <c r="AK1175" s="259">
        <v>0</v>
      </c>
      <c r="AL1175" s="259">
        <v>0</v>
      </c>
      <c r="AM1175" s="259">
        <v>0</v>
      </c>
      <c r="AN1175" s="259">
        <v>0</v>
      </c>
      <c r="AO1175" s="262">
        <v>0</v>
      </c>
      <c r="AP1175" s="247"/>
      <c r="AQ1175" s="263">
        <v>0</v>
      </c>
      <c r="AR1175" s="264">
        <v>0</v>
      </c>
      <c r="AS1175" s="264">
        <v>0</v>
      </c>
      <c r="AT1175" s="264">
        <v>0</v>
      </c>
      <c r="AU1175" s="264">
        <v>0</v>
      </c>
      <c r="AV1175" s="264">
        <v>0</v>
      </c>
      <c r="AW1175" s="264">
        <v>0</v>
      </c>
      <c r="AX1175" s="264">
        <v>0</v>
      </c>
      <c r="AY1175" s="264">
        <v>0</v>
      </c>
      <c r="AZ1175" s="264">
        <v>0</v>
      </c>
      <c r="BA1175" s="264">
        <v>0</v>
      </c>
      <c r="BB1175" s="265">
        <v>0</v>
      </c>
    </row>
    <row r="1176" spans="2:54" s="213" customFormat="1" ht="12.75" x14ac:dyDescent="0.2">
      <c r="B1176" s="266" t="s">
        <v>1865</v>
      </c>
      <c r="C1176" s="267"/>
      <c r="D1176" s="268"/>
      <c r="E1176" s="269" t="s">
        <v>2843</v>
      </c>
      <c r="F1176" s="267"/>
      <c r="G1176" s="267"/>
      <c r="H1176" s="255" t="s">
        <v>2846</v>
      </c>
      <c r="I1176" s="256">
        <v>41172</v>
      </c>
      <c r="J1176" s="257">
        <v>7</v>
      </c>
      <c r="K1176" s="258">
        <v>0</v>
      </c>
      <c r="L1176" s="259">
        <v>0</v>
      </c>
      <c r="M1176" s="259">
        <v>0</v>
      </c>
      <c r="N1176" s="259">
        <v>0</v>
      </c>
      <c r="O1176" s="259">
        <v>0</v>
      </c>
      <c r="P1176" s="259">
        <v>0</v>
      </c>
      <c r="Q1176" s="259">
        <v>0</v>
      </c>
      <c r="R1176" s="259">
        <v>0</v>
      </c>
      <c r="S1176" s="259">
        <v>0</v>
      </c>
      <c r="T1176" s="260">
        <v>0</v>
      </c>
      <c r="U1176" s="261">
        <v>0</v>
      </c>
      <c r="V1176" s="259">
        <v>0</v>
      </c>
      <c r="W1176" s="259">
        <v>0</v>
      </c>
      <c r="X1176" s="259">
        <v>0</v>
      </c>
      <c r="Y1176" s="259">
        <v>0</v>
      </c>
      <c r="Z1176" s="259">
        <v>0</v>
      </c>
      <c r="AA1176" s="259">
        <v>0</v>
      </c>
      <c r="AB1176" s="259">
        <v>0</v>
      </c>
      <c r="AC1176" s="259">
        <v>0</v>
      </c>
      <c r="AD1176" s="259">
        <v>0</v>
      </c>
      <c r="AE1176" s="262">
        <v>0</v>
      </c>
      <c r="AF1176" s="258">
        <v>0</v>
      </c>
      <c r="AG1176" s="259">
        <v>0</v>
      </c>
      <c r="AH1176" s="259">
        <v>0</v>
      </c>
      <c r="AI1176" s="259">
        <v>0</v>
      </c>
      <c r="AJ1176" s="259">
        <v>0</v>
      </c>
      <c r="AK1176" s="259">
        <v>0</v>
      </c>
      <c r="AL1176" s="259">
        <v>0</v>
      </c>
      <c r="AM1176" s="259">
        <v>0</v>
      </c>
      <c r="AN1176" s="259">
        <v>0</v>
      </c>
      <c r="AO1176" s="262">
        <v>0</v>
      </c>
      <c r="AP1176" s="247"/>
      <c r="AQ1176" s="263">
        <v>0</v>
      </c>
      <c r="AR1176" s="264">
        <v>0</v>
      </c>
      <c r="AS1176" s="264">
        <v>0</v>
      </c>
      <c r="AT1176" s="264">
        <v>0</v>
      </c>
      <c r="AU1176" s="264">
        <v>0</v>
      </c>
      <c r="AV1176" s="264">
        <v>0</v>
      </c>
      <c r="AW1176" s="264">
        <v>0</v>
      </c>
      <c r="AX1176" s="264">
        <v>0</v>
      </c>
      <c r="AY1176" s="264">
        <v>0</v>
      </c>
      <c r="AZ1176" s="264">
        <v>0</v>
      </c>
      <c r="BA1176" s="264">
        <v>0</v>
      </c>
      <c r="BB1176" s="265">
        <v>0</v>
      </c>
    </row>
    <row r="1177" spans="2:54" s="213" customFormat="1" ht="12.75" x14ac:dyDescent="0.2">
      <c r="B1177" s="266" t="s">
        <v>1865</v>
      </c>
      <c r="C1177" s="267"/>
      <c r="D1177" s="268"/>
      <c r="E1177" s="269" t="s">
        <v>2847</v>
      </c>
      <c r="F1177" s="267"/>
      <c r="G1177" s="267"/>
      <c r="H1177" s="255" t="s">
        <v>2848</v>
      </c>
      <c r="I1177" s="256">
        <v>41172</v>
      </c>
      <c r="J1177" s="257">
        <v>7</v>
      </c>
      <c r="K1177" s="258">
        <v>0</v>
      </c>
      <c r="L1177" s="259">
        <v>0</v>
      </c>
      <c r="M1177" s="259">
        <v>0</v>
      </c>
      <c r="N1177" s="259">
        <v>0</v>
      </c>
      <c r="O1177" s="259">
        <v>0</v>
      </c>
      <c r="P1177" s="259">
        <v>0</v>
      </c>
      <c r="Q1177" s="259">
        <v>0</v>
      </c>
      <c r="R1177" s="259">
        <v>0</v>
      </c>
      <c r="S1177" s="259">
        <v>0</v>
      </c>
      <c r="T1177" s="260">
        <v>0</v>
      </c>
      <c r="U1177" s="261">
        <v>0</v>
      </c>
      <c r="V1177" s="259">
        <v>0</v>
      </c>
      <c r="W1177" s="259">
        <v>0</v>
      </c>
      <c r="X1177" s="259">
        <v>0</v>
      </c>
      <c r="Y1177" s="259">
        <v>0</v>
      </c>
      <c r="Z1177" s="259">
        <v>0</v>
      </c>
      <c r="AA1177" s="259">
        <v>0</v>
      </c>
      <c r="AB1177" s="259">
        <v>0</v>
      </c>
      <c r="AC1177" s="259">
        <v>0</v>
      </c>
      <c r="AD1177" s="259">
        <v>0</v>
      </c>
      <c r="AE1177" s="262">
        <v>0</v>
      </c>
      <c r="AF1177" s="258">
        <v>0</v>
      </c>
      <c r="AG1177" s="259">
        <v>0</v>
      </c>
      <c r="AH1177" s="259">
        <v>0</v>
      </c>
      <c r="AI1177" s="259">
        <v>0</v>
      </c>
      <c r="AJ1177" s="259">
        <v>0</v>
      </c>
      <c r="AK1177" s="259">
        <v>0</v>
      </c>
      <c r="AL1177" s="259">
        <v>0</v>
      </c>
      <c r="AM1177" s="259">
        <v>0</v>
      </c>
      <c r="AN1177" s="259">
        <v>0</v>
      </c>
      <c r="AO1177" s="262">
        <v>0</v>
      </c>
      <c r="AP1177" s="247"/>
      <c r="AQ1177" s="263">
        <v>0</v>
      </c>
      <c r="AR1177" s="264">
        <v>0</v>
      </c>
      <c r="AS1177" s="264">
        <v>0</v>
      </c>
      <c r="AT1177" s="264">
        <v>0</v>
      </c>
      <c r="AU1177" s="264">
        <v>0</v>
      </c>
      <c r="AV1177" s="264">
        <v>0</v>
      </c>
      <c r="AW1177" s="264">
        <v>0</v>
      </c>
      <c r="AX1177" s="264">
        <v>0</v>
      </c>
      <c r="AY1177" s="264">
        <v>0</v>
      </c>
      <c r="AZ1177" s="264">
        <v>0</v>
      </c>
      <c r="BA1177" s="264">
        <v>0</v>
      </c>
      <c r="BB1177" s="265">
        <v>0</v>
      </c>
    </row>
    <row r="1178" spans="2:54" s="213" customFormat="1" ht="12.75" x14ac:dyDescent="0.2">
      <c r="B1178" s="266" t="s">
        <v>1865</v>
      </c>
      <c r="C1178" s="267"/>
      <c r="D1178" s="268"/>
      <c r="E1178" s="269" t="s">
        <v>2849</v>
      </c>
      <c r="F1178" s="267"/>
      <c r="G1178" s="267"/>
      <c r="H1178" s="255" t="s">
        <v>2850</v>
      </c>
      <c r="I1178" s="256">
        <v>41172</v>
      </c>
      <c r="J1178" s="257">
        <v>7</v>
      </c>
      <c r="K1178" s="258">
        <v>0</v>
      </c>
      <c r="L1178" s="259">
        <v>0</v>
      </c>
      <c r="M1178" s="259">
        <v>0</v>
      </c>
      <c r="N1178" s="259">
        <v>0</v>
      </c>
      <c r="O1178" s="259">
        <v>0</v>
      </c>
      <c r="P1178" s="259">
        <v>0</v>
      </c>
      <c r="Q1178" s="259">
        <v>0</v>
      </c>
      <c r="R1178" s="259">
        <v>0</v>
      </c>
      <c r="S1178" s="259">
        <v>0</v>
      </c>
      <c r="T1178" s="260">
        <v>0</v>
      </c>
      <c r="U1178" s="261">
        <v>0</v>
      </c>
      <c r="V1178" s="259">
        <v>0</v>
      </c>
      <c r="W1178" s="259">
        <v>0</v>
      </c>
      <c r="X1178" s="259">
        <v>0</v>
      </c>
      <c r="Y1178" s="259">
        <v>0</v>
      </c>
      <c r="Z1178" s="259">
        <v>0</v>
      </c>
      <c r="AA1178" s="259">
        <v>0</v>
      </c>
      <c r="AB1178" s="259">
        <v>0</v>
      </c>
      <c r="AC1178" s="259">
        <v>0</v>
      </c>
      <c r="AD1178" s="259">
        <v>0</v>
      </c>
      <c r="AE1178" s="262">
        <v>0</v>
      </c>
      <c r="AF1178" s="258">
        <v>0</v>
      </c>
      <c r="AG1178" s="259">
        <v>0</v>
      </c>
      <c r="AH1178" s="259">
        <v>0</v>
      </c>
      <c r="AI1178" s="259">
        <v>0</v>
      </c>
      <c r="AJ1178" s="259">
        <v>0</v>
      </c>
      <c r="AK1178" s="259">
        <v>0</v>
      </c>
      <c r="AL1178" s="259">
        <v>0</v>
      </c>
      <c r="AM1178" s="259">
        <v>0</v>
      </c>
      <c r="AN1178" s="259">
        <v>0</v>
      </c>
      <c r="AO1178" s="262">
        <v>0</v>
      </c>
      <c r="AP1178" s="247"/>
      <c r="AQ1178" s="263">
        <v>0</v>
      </c>
      <c r="AR1178" s="264">
        <v>0</v>
      </c>
      <c r="AS1178" s="264">
        <v>0</v>
      </c>
      <c r="AT1178" s="264">
        <v>0</v>
      </c>
      <c r="AU1178" s="264">
        <v>0</v>
      </c>
      <c r="AV1178" s="264">
        <v>0</v>
      </c>
      <c r="AW1178" s="264">
        <v>0</v>
      </c>
      <c r="AX1178" s="264">
        <v>0</v>
      </c>
      <c r="AY1178" s="264">
        <v>0</v>
      </c>
      <c r="AZ1178" s="264">
        <v>0</v>
      </c>
      <c r="BA1178" s="264">
        <v>0</v>
      </c>
      <c r="BB1178" s="265">
        <v>0</v>
      </c>
    </row>
    <row r="1179" spans="2:54" s="213" customFormat="1" ht="12.75" x14ac:dyDescent="0.2">
      <c r="B1179" s="266" t="s">
        <v>1865</v>
      </c>
      <c r="C1179" s="267"/>
      <c r="D1179" s="268"/>
      <c r="E1179" s="269" t="s">
        <v>2851</v>
      </c>
      <c r="F1179" s="267"/>
      <c r="G1179" s="267"/>
      <c r="H1179" s="255" t="s">
        <v>2852</v>
      </c>
      <c r="I1179" s="256">
        <v>41172</v>
      </c>
      <c r="J1179" s="257">
        <v>7</v>
      </c>
      <c r="K1179" s="258">
        <v>0</v>
      </c>
      <c r="L1179" s="259">
        <v>0</v>
      </c>
      <c r="M1179" s="259">
        <v>0</v>
      </c>
      <c r="N1179" s="259">
        <v>0</v>
      </c>
      <c r="O1179" s="259">
        <v>0</v>
      </c>
      <c r="P1179" s="259">
        <v>0</v>
      </c>
      <c r="Q1179" s="259">
        <v>0</v>
      </c>
      <c r="R1179" s="259">
        <v>0</v>
      </c>
      <c r="S1179" s="259">
        <v>0</v>
      </c>
      <c r="T1179" s="260">
        <v>0</v>
      </c>
      <c r="U1179" s="261">
        <v>0</v>
      </c>
      <c r="V1179" s="259">
        <v>0</v>
      </c>
      <c r="W1179" s="259">
        <v>0</v>
      </c>
      <c r="X1179" s="259">
        <v>0</v>
      </c>
      <c r="Y1179" s="259">
        <v>0</v>
      </c>
      <c r="Z1179" s="259">
        <v>0</v>
      </c>
      <c r="AA1179" s="259">
        <v>0</v>
      </c>
      <c r="AB1179" s="259">
        <v>0</v>
      </c>
      <c r="AC1179" s="259">
        <v>0</v>
      </c>
      <c r="AD1179" s="259">
        <v>0</v>
      </c>
      <c r="AE1179" s="262">
        <v>0</v>
      </c>
      <c r="AF1179" s="258">
        <v>0</v>
      </c>
      <c r="AG1179" s="259">
        <v>0</v>
      </c>
      <c r="AH1179" s="259">
        <v>0</v>
      </c>
      <c r="AI1179" s="259">
        <v>0</v>
      </c>
      <c r="AJ1179" s="259">
        <v>0</v>
      </c>
      <c r="AK1179" s="259">
        <v>0</v>
      </c>
      <c r="AL1179" s="259">
        <v>0</v>
      </c>
      <c r="AM1179" s="259">
        <v>0</v>
      </c>
      <c r="AN1179" s="259">
        <v>0</v>
      </c>
      <c r="AO1179" s="262">
        <v>0</v>
      </c>
      <c r="AP1179" s="247"/>
      <c r="AQ1179" s="263">
        <v>0</v>
      </c>
      <c r="AR1179" s="264">
        <v>0</v>
      </c>
      <c r="AS1179" s="264">
        <v>0</v>
      </c>
      <c r="AT1179" s="264">
        <v>0</v>
      </c>
      <c r="AU1179" s="264">
        <v>0</v>
      </c>
      <c r="AV1179" s="264">
        <v>0</v>
      </c>
      <c r="AW1179" s="264">
        <v>0</v>
      </c>
      <c r="AX1179" s="264">
        <v>0</v>
      </c>
      <c r="AY1179" s="264">
        <v>0</v>
      </c>
      <c r="AZ1179" s="264">
        <v>0</v>
      </c>
      <c r="BA1179" s="264">
        <v>0</v>
      </c>
      <c r="BB1179" s="265">
        <v>0</v>
      </c>
    </row>
    <row r="1180" spans="2:54" s="213" customFormat="1" ht="12.75" x14ac:dyDescent="0.2">
      <c r="B1180" s="266" t="s">
        <v>1865</v>
      </c>
      <c r="C1180" s="267"/>
      <c r="D1180" s="268"/>
      <c r="E1180" s="269" t="s">
        <v>2851</v>
      </c>
      <c r="F1180" s="267"/>
      <c r="G1180" s="267"/>
      <c r="H1180" s="255" t="s">
        <v>2853</v>
      </c>
      <c r="I1180" s="256">
        <v>41172</v>
      </c>
      <c r="J1180" s="257">
        <v>7</v>
      </c>
      <c r="K1180" s="258">
        <v>0</v>
      </c>
      <c r="L1180" s="259">
        <v>0</v>
      </c>
      <c r="M1180" s="259">
        <v>0</v>
      </c>
      <c r="N1180" s="259">
        <v>0</v>
      </c>
      <c r="O1180" s="259">
        <v>0</v>
      </c>
      <c r="P1180" s="259">
        <v>0</v>
      </c>
      <c r="Q1180" s="259">
        <v>0</v>
      </c>
      <c r="R1180" s="259">
        <v>0</v>
      </c>
      <c r="S1180" s="259">
        <v>0</v>
      </c>
      <c r="T1180" s="260">
        <v>0</v>
      </c>
      <c r="U1180" s="261">
        <v>0</v>
      </c>
      <c r="V1180" s="259">
        <v>0</v>
      </c>
      <c r="W1180" s="259">
        <v>0</v>
      </c>
      <c r="X1180" s="259">
        <v>0</v>
      </c>
      <c r="Y1180" s="259">
        <v>0</v>
      </c>
      <c r="Z1180" s="259">
        <v>0</v>
      </c>
      <c r="AA1180" s="259">
        <v>0</v>
      </c>
      <c r="AB1180" s="259">
        <v>0</v>
      </c>
      <c r="AC1180" s="259">
        <v>0</v>
      </c>
      <c r="AD1180" s="259">
        <v>0</v>
      </c>
      <c r="AE1180" s="262">
        <v>0</v>
      </c>
      <c r="AF1180" s="258">
        <v>0</v>
      </c>
      <c r="AG1180" s="259">
        <v>0</v>
      </c>
      <c r="AH1180" s="259">
        <v>0</v>
      </c>
      <c r="AI1180" s="259">
        <v>0</v>
      </c>
      <c r="AJ1180" s="259">
        <v>0</v>
      </c>
      <c r="AK1180" s="259">
        <v>0</v>
      </c>
      <c r="AL1180" s="259">
        <v>0</v>
      </c>
      <c r="AM1180" s="259">
        <v>0</v>
      </c>
      <c r="AN1180" s="259">
        <v>0</v>
      </c>
      <c r="AO1180" s="262">
        <v>0</v>
      </c>
      <c r="AP1180" s="247"/>
      <c r="AQ1180" s="263">
        <v>0</v>
      </c>
      <c r="AR1180" s="264">
        <v>0</v>
      </c>
      <c r="AS1180" s="264">
        <v>0</v>
      </c>
      <c r="AT1180" s="264">
        <v>0</v>
      </c>
      <c r="AU1180" s="264">
        <v>0</v>
      </c>
      <c r="AV1180" s="264">
        <v>0</v>
      </c>
      <c r="AW1180" s="264">
        <v>0</v>
      </c>
      <c r="AX1180" s="264">
        <v>0</v>
      </c>
      <c r="AY1180" s="264">
        <v>0</v>
      </c>
      <c r="AZ1180" s="264">
        <v>0</v>
      </c>
      <c r="BA1180" s="264">
        <v>0</v>
      </c>
      <c r="BB1180" s="265">
        <v>0</v>
      </c>
    </row>
    <row r="1181" spans="2:54" s="213" customFormat="1" ht="12.75" x14ac:dyDescent="0.2">
      <c r="B1181" s="266" t="s">
        <v>1865</v>
      </c>
      <c r="C1181" s="267"/>
      <c r="D1181" s="268"/>
      <c r="E1181" s="269" t="s">
        <v>2851</v>
      </c>
      <c r="F1181" s="267"/>
      <c r="G1181" s="267"/>
      <c r="H1181" s="255" t="s">
        <v>2854</v>
      </c>
      <c r="I1181" s="256">
        <v>41172</v>
      </c>
      <c r="J1181" s="257">
        <v>7</v>
      </c>
      <c r="K1181" s="258">
        <v>0</v>
      </c>
      <c r="L1181" s="259">
        <v>0</v>
      </c>
      <c r="M1181" s="259">
        <v>0</v>
      </c>
      <c r="N1181" s="259">
        <v>0</v>
      </c>
      <c r="O1181" s="259">
        <v>0</v>
      </c>
      <c r="P1181" s="259">
        <v>0</v>
      </c>
      <c r="Q1181" s="259">
        <v>0</v>
      </c>
      <c r="R1181" s="259">
        <v>0</v>
      </c>
      <c r="S1181" s="259">
        <v>0</v>
      </c>
      <c r="T1181" s="260">
        <v>0</v>
      </c>
      <c r="U1181" s="261">
        <v>0</v>
      </c>
      <c r="V1181" s="259">
        <v>0</v>
      </c>
      <c r="W1181" s="259">
        <v>0</v>
      </c>
      <c r="X1181" s="259">
        <v>0</v>
      </c>
      <c r="Y1181" s="259">
        <v>0</v>
      </c>
      <c r="Z1181" s="259">
        <v>0</v>
      </c>
      <c r="AA1181" s="259">
        <v>0</v>
      </c>
      <c r="AB1181" s="259">
        <v>0</v>
      </c>
      <c r="AC1181" s="259">
        <v>0</v>
      </c>
      <c r="AD1181" s="259">
        <v>0</v>
      </c>
      <c r="AE1181" s="262">
        <v>0</v>
      </c>
      <c r="AF1181" s="258">
        <v>0</v>
      </c>
      <c r="AG1181" s="259">
        <v>0</v>
      </c>
      <c r="AH1181" s="259">
        <v>0</v>
      </c>
      <c r="AI1181" s="259">
        <v>0</v>
      </c>
      <c r="AJ1181" s="259">
        <v>0</v>
      </c>
      <c r="AK1181" s="259">
        <v>0</v>
      </c>
      <c r="AL1181" s="259">
        <v>0</v>
      </c>
      <c r="AM1181" s="259">
        <v>0</v>
      </c>
      <c r="AN1181" s="259">
        <v>0</v>
      </c>
      <c r="AO1181" s="262">
        <v>0</v>
      </c>
      <c r="AP1181" s="247"/>
      <c r="AQ1181" s="263">
        <v>0</v>
      </c>
      <c r="AR1181" s="264">
        <v>0</v>
      </c>
      <c r="AS1181" s="264">
        <v>0</v>
      </c>
      <c r="AT1181" s="264">
        <v>0</v>
      </c>
      <c r="AU1181" s="264">
        <v>0</v>
      </c>
      <c r="AV1181" s="264">
        <v>0</v>
      </c>
      <c r="AW1181" s="264">
        <v>0</v>
      </c>
      <c r="AX1181" s="264">
        <v>0</v>
      </c>
      <c r="AY1181" s="264">
        <v>0</v>
      </c>
      <c r="AZ1181" s="264">
        <v>0</v>
      </c>
      <c r="BA1181" s="264">
        <v>0</v>
      </c>
      <c r="BB1181" s="265">
        <v>0</v>
      </c>
    </row>
    <row r="1182" spans="2:54" s="213" customFormat="1" ht="12.75" x14ac:dyDescent="0.2">
      <c r="B1182" s="266" t="s">
        <v>1865</v>
      </c>
      <c r="C1182" s="267"/>
      <c r="D1182" s="268"/>
      <c r="E1182" s="269" t="s">
        <v>2851</v>
      </c>
      <c r="F1182" s="267"/>
      <c r="G1182" s="267"/>
      <c r="H1182" s="255" t="s">
        <v>2855</v>
      </c>
      <c r="I1182" s="256">
        <v>41172</v>
      </c>
      <c r="J1182" s="257">
        <v>7</v>
      </c>
      <c r="K1182" s="258">
        <v>0</v>
      </c>
      <c r="L1182" s="259">
        <v>0</v>
      </c>
      <c r="M1182" s="259">
        <v>0</v>
      </c>
      <c r="N1182" s="259">
        <v>0</v>
      </c>
      <c r="O1182" s="259">
        <v>0</v>
      </c>
      <c r="P1182" s="259">
        <v>0</v>
      </c>
      <c r="Q1182" s="259">
        <v>0</v>
      </c>
      <c r="R1182" s="259">
        <v>0</v>
      </c>
      <c r="S1182" s="259">
        <v>0</v>
      </c>
      <c r="T1182" s="260">
        <v>0</v>
      </c>
      <c r="U1182" s="261">
        <v>0</v>
      </c>
      <c r="V1182" s="259">
        <v>0</v>
      </c>
      <c r="W1182" s="259">
        <v>0</v>
      </c>
      <c r="X1182" s="259">
        <v>0</v>
      </c>
      <c r="Y1182" s="259">
        <v>0</v>
      </c>
      <c r="Z1182" s="259">
        <v>0</v>
      </c>
      <c r="AA1182" s="259">
        <v>0</v>
      </c>
      <c r="AB1182" s="259">
        <v>0</v>
      </c>
      <c r="AC1182" s="259">
        <v>0</v>
      </c>
      <c r="AD1182" s="259">
        <v>0</v>
      </c>
      <c r="AE1182" s="262">
        <v>0</v>
      </c>
      <c r="AF1182" s="258">
        <v>0</v>
      </c>
      <c r="AG1182" s="259">
        <v>0</v>
      </c>
      <c r="AH1182" s="259">
        <v>0</v>
      </c>
      <c r="AI1182" s="259">
        <v>0</v>
      </c>
      <c r="AJ1182" s="259">
        <v>0</v>
      </c>
      <c r="AK1182" s="259">
        <v>0</v>
      </c>
      <c r="AL1182" s="259">
        <v>0</v>
      </c>
      <c r="AM1182" s="259">
        <v>0</v>
      </c>
      <c r="AN1182" s="259">
        <v>0</v>
      </c>
      <c r="AO1182" s="262">
        <v>0</v>
      </c>
      <c r="AP1182" s="247"/>
      <c r="AQ1182" s="263">
        <v>0</v>
      </c>
      <c r="AR1182" s="264">
        <v>0</v>
      </c>
      <c r="AS1182" s="264">
        <v>0</v>
      </c>
      <c r="AT1182" s="264">
        <v>0</v>
      </c>
      <c r="AU1182" s="264">
        <v>0</v>
      </c>
      <c r="AV1182" s="264">
        <v>0</v>
      </c>
      <c r="AW1182" s="264">
        <v>0</v>
      </c>
      <c r="AX1182" s="264">
        <v>0</v>
      </c>
      <c r="AY1182" s="264">
        <v>0</v>
      </c>
      <c r="AZ1182" s="264">
        <v>0</v>
      </c>
      <c r="BA1182" s="264">
        <v>0</v>
      </c>
      <c r="BB1182" s="265">
        <v>0</v>
      </c>
    </row>
    <row r="1183" spans="2:54" s="213" customFormat="1" ht="12.75" x14ac:dyDescent="0.2">
      <c r="B1183" s="266" t="s">
        <v>1865</v>
      </c>
      <c r="C1183" s="267"/>
      <c r="D1183" s="268"/>
      <c r="E1183" s="269" t="s">
        <v>2856</v>
      </c>
      <c r="F1183" s="267"/>
      <c r="G1183" s="267"/>
      <c r="H1183" s="255" t="s">
        <v>2857</v>
      </c>
      <c r="I1183" s="256">
        <v>41172</v>
      </c>
      <c r="J1183" s="257">
        <v>7</v>
      </c>
      <c r="K1183" s="258">
        <v>0</v>
      </c>
      <c r="L1183" s="259">
        <v>0</v>
      </c>
      <c r="M1183" s="259">
        <v>0</v>
      </c>
      <c r="N1183" s="259">
        <v>0</v>
      </c>
      <c r="O1183" s="259">
        <v>0</v>
      </c>
      <c r="P1183" s="259">
        <v>0</v>
      </c>
      <c r="Q1183" s="259">
        <v>0</v>
      </c>
      <c r="R1183" s="259">
        <v>0</v>
      </c>
      <c r="S1183" s="259">
        <v>0</v>
      </c>
      <c r="T1183" s="260">
        <v>0</v>
      </c>
      <c r="U1183" s="261">
        <v>0</v>
      </c>
      <c r="V1183" s="259">
        <v>0</v>
      </c>
      <c r="W1183" s="259">
        <v>0</v>
      </c>
      <c r="X1183" s="259">
        <v>0</v>
      </c>
      <c r="Y1183" s="259">
        <v>0</v>
      </c>
      <c r="Z1183" s="259">
        <v>0</v>
      </c>
      <c r="AA1183" s="259">
        <v>0</v>
      </c>
      <c r="AB1183" s="259">
        <v>0</v>
      </c>
      <c r="AC1183" s="259">
        <v>0</v>
      </c>
      <c r="AD1183" s="259">
        <v>0</v>
      </c>
      <c r="AE1183" s="262">
        <v>0</v>
      </c>
      <c r="AF1183" s="258">
        <v>0</v>
      </c>
      <c r="AG1183" s="259">
        <v>0</v>
      </c>
      <c r="AH1183" s="259">
        <v>0</v>
      </c>
      <c r="AI1183" s="259">
        <v>0</v>
      </c>
      <c r="AJ1183" s="259">
        <v>0</v>
      </c>
      <c r="AK1183" s="259">
        <v>0</v>
      </c>
      <c r="AL1183" s="259">
        <v>0</v>
      </c>
      <c r="AM1183" s="259">
        <v>0</v>
      </c>
      <c r="AN1183" s="259">
        <v>0</v>
      </c>
      <c r="AO1183" s="262">
        <v>0</v>
      </c>
      <c r="AP1183" s="247"/>
      <c r="AQ1183" s="263">
        <v>0</v>
      </c>
      <c r="AR1183" s="264">
        <v>0</v>
      </c>
      <c r="AS1183" s="264">
        <v>0</v>
      </c>
      <c r="AT1183" s="264">
        <v>0</v>
      </c>
      <c r="AU1183" s="264">
        <v>0</v>
      </c>
      <c r="AV1183" s="264">
        <v>0</v>
      </c>
      <c r="AW1183" s="264">
        <v>0</v>
      </c>
      <c r="AX1183" s="264">
        <v>0</v>
      </c>
      <c r="AY1183" s="264">
        <v>0</v>
      </c>
      <c r="AZ1183" s="264">
        <v>0</v>
      </c>
      <c r="BA1183" s="264">
        <v>0</v>
      </c>
      <c r="BB1183" s="265">
        <v>0</v>
      </c>
    </row>
    <row r="1184" spans="2:54" s="213" customFormat="1" ht="12.75" x14ac:dyDescent="0.2">
      <c r="B1184" s="266" t="s">
        <v>1865</v>
      </c>
      <c r="C1184" s="267"/>
      <c r="D1184" s="268"/>
      <c r="E1184" s="269" t="s">
        <v>2856</v>
      </c>
      <c r="F1184" s="267"/>
      <c r="G1184" s="267"/>
      <c r="H1184" s="255" t="s">
        <v>2858</v>
      </c>
      <c r="I1184" s="256">
        <v>41172</v>
      </c>
      <c r="J1184" s="257">
        <v>7</v>
      </c>
      <c r="K1184" s="258">
        <v>0</v>
      </c>
      <c r="L1184" s="259">
        <v>0</v>
      </c>
      <c r="M1184" s="259">
        <v>0</v>
      </c>
      <c r="N1184" s="259">
        <v>0</v>
      </c>
      <c r="O1184" s="259">
        <v>0</v>
      </c>
      <c r="P1184" s="259">
        <v>0</v>
      </c>
      <c r="Q1184" s="259">
        <v>0</v>
      </c>
      <c r="R1184" s="259">
        <v>0</v>
      </c>
      <c r="S1184" s="259">
        <v>0</v>
      </c>
      <c r="T1184" s="260">
        <v>0</v>
      </c>
      <c r="U1184" s="261">
        <v>0</v>
      </c>
      <c r="V1184" s="259">
        <v>0</v>
      </c>
      <c r="W1184" s="259">
        <v>0</v>
      </c>
      <c r="X1184" s="259">
        <v>0</v>
      </c>
      <c r="Y1184" s="259">
        <v>0</v>
      </c>
      <c r="Z1184" s="259">
        <v>0</v>
      </c>
      <c r="AA1184" s="259">
        <v>0</v>
      </c>
      <c r="AB1184" s="259">
        <v>0</v>
      </c>
      <c r="AC1184" s="259">
        <v>0</v>
      </c>
      <c r="AD1184" s="259">
        <v>0</v>
      </c>
      <c r="AE1184" s="262">
        <v>0</v>
      </c>
      <c r="AF1184" s="258">
        <v>0</v>
      </c>
      <c r="AG1184" s="259">
        <v>0</v>
      </c>
      <c r="AH1184" s="259">
        <v>0</v>
      </c>
      <c r="AI1184" s="259">
        <v>0</v>
      </c>
      <c r="AJ1184" s="259">
        <v>0</v>
      </c>
      <c r="AK1184" s="259">
        <v>0</v>
      </c>
      <c r="AL1184" s="259">
        <v>0</v>
      </c>
      <c r="AM1184" s="259">
        <v>0</v>
      </c>
      <c r="AN1184" s="259">
        <v>0</v>
      </c>
      <c r="AO1184" s="262">
        <v>0</v>
      </c>
      <c r="AP1184" s="247"/>
      <c r="AQ1184" s="263">
        <v>0</v>
      </c>
      <c r="AR1184" s="264">
        <v>0</v>
      </c>
      <c r="AS1184" s="264">
        <v>0</v>
      </c>
      <c r="AT1184" s="264">
        <v>0</v>
      </c>
      <c r="AU1184" s="264">
        <v>0</v>
      </c>
      <c r="AV1184" s="264">
        <v>0</v>
      </c>
      <c r="AW1184" s="264">
        <v>0</v>
      </c>
      <c r="AX1184" s="264">
        <v>0</v>
      </c>
      <c r="AY1184" s="264">
        <v>0</v>
      </c>
      <c r="AZ1184" s="264">
        <v>0</v>
      </c>
      <c r="BA1184" s="264">
        <v>0</v>
      </c>
      <c r="BB1184" s="265">
        <v>0</v>
      </c>
    </row>
    <row r="1185" spans="2:54" s="213" customFormat="1" ht="12.75" x14ac:dyDescent="0.2">
      <c r="B1185" s="266" t="s">
        <v>1865</v>
      </c>
      <c r="C1185" s="267"/>
      <c r="D1185" s="268"/>
      <c r="E1185" s="269" t="s">
        <v>2856</v>
      </c>
      <c r="F1185" s="267"/>
      <c r="G1185" s="267"/>
      <c r="H1185" s="255" t="s">
        <v>2859</v>
      </c>
      <c r="I1185" s="256">
        <v>41172</v>
      </c>
      <c r="J1185" s="257">
        <v>7</v>
      </c>
      <c r="K1185" s="258">
        <v>0</v>
      </c>
      <c r="L1185" s="259">
        <v>0</v>
      </c>
      <c r="M1185" s="259">
        <v>0</v>
      </c>
      <c r="N1185" s="259">
        <v>0</v>
      </c>
      <c r="O1185" s="259">
        <v>0</v>
      </c>
      <c r="P1185" s="259">
        <v>0</v>
      </c>
      <c r="Q1185" s="259">
        <v>0</v>
      </c>
      <c r="R1185" s="259">
        <v>0</v>
      </c>
      <c r="S1185" s="259">
        <v>0</v>
      </c>
      <c r="T1185" s="260">
        <v>0</v>
      </c>
      <c r="U1185" s="261">
        <v>0</v>
      </c>
      <c r="V1185" s="259">
        <v>0</v>
      </c>
      <c r="W1185" s="259">
        <v>0</v>
      </c>
      <c r="X1185" s="259">
        <v>0</v>
      </c>
      <c r="Y1185" s="259">
        <v>0</v>
      </c>
      <c r="Z1185" s="259">
        <v>0</v>
      </c>
      <c r="AA1185" s="259">
        <v>0</v>
      </c>
      <c r="AB1185" s="259">
        <v>0</v>
      </c>
      <c r="AC1185" s="259">
        <v>0</v>
      </c>
      <c r="AD1185" s="259">
        <v>0</v>
      </c>
      <c r="AE1185" s="262">
        <v>0</v>
      </c>
      <c r="AF1185" s="258">
        <v>0</v>
      </c>
      <c r="AG1185" s="259">
        <v>0</v>
      </c>
      <c r="AH1185" s="259">
        <v>0</v>
      </c>
      <c r="AI1185" s="259">
        <v>0</v>
      </c>
      <c r="AJ1185" s="259">
        <v>0</v>
      </c>
      <c r="AK1185" s="259">
        <v>0</v>
      </c>
      <c r="AL1185" s="259">
        <v>0</v>
      </c>
      <c r="AM1185" s="259">
        <v>0</v>
      </c>
      <c r="AN1185" s="259">
        <v>0</v>
      </c>
      <c r="AO1185" s="262">
        <v>0</v>
      </c>
      <c r="AP1185" s="247"/>
      <c r="AQ1185" s="263">
        <v>0</v>
      </c>
      <c r="AR1185" s="264">
        <v>0</v>
      </c>
      <c r="AS1185" s="264">
        <v>0</v>
      </c>
      <c r="AT1185" s="264">
        <v>0</v>
      </c>
      <c r="AU1185" s="264">
        <v>0</v>
      </c>
      <c r="AV1185" s="264">
        <v>0</v>
      </c>
      <c r="AW1185" s="264">
        <v>0</v>
      </c>
      <c r="AX1185" s="264">
        <v>0</v>
      </c>
      <c r="AY1185" s="264">
        <v>0</v>
      </c>
      <c r="AZ1185" s="264">
        <v>0</v>
      </c>
      <c r="BA1185" s="264">
        <v>0</v>
      </c>
      <c r="BB1185" s="265">
        <v>0</v>
      </c>
    </row>
    <row r="1186" spans="2:54" s="213" customFormat="1" ht="12.75" x14ac:dyDescent="0.2">
      <c r="B1186" s="266" t="s">
        <v>1865</v>
      </c>
      <c r="C1186" s="267"/>
      <c r="D1186" s="268"/>
      <c r="E1186" s="269" t="s">
        <v>2856</v>
      </c>
      <c r="F1186" s="267"/>
      <c r="G1186" s="267"/>
      <c r="H1186" s="255" t="s">
        <v>2860</v>
      </c>
      <c r="I1186" s="256">
        <v>41172</v>
      </c>
      <c r="J1186" s="257">
        <v>7</v>
      </c>
      <c r="K1186" s="258">
        <v>0</v>
      </c>
      <c r="L1186" s="259">
        <v>0</v>
      </c>
      <c r="M1186" s="259">
        <v>0</v>
      </c>
      <c r="N1186" s="259">
        <v>0</v>
      </c>
      <c r="O1186" s="259">
        <v>0</v>
      </c>
      <c r="P1186" s="259">
        <v>0</v>
      </c>
      <c r="Q1186" s="259">
        <v>0</v>
      </c>
      <c r="R1186" s="259">
        <v>0</v>
      </c>
      <c r="S1186" s="259">
        <v>0</v>
      </c>
      <c r="T1186" s="260">
        <v>0</v>
      </c>
      <c r="U1186" s="261">
        <v>0</v>
      </c>
      <c r="V1186" s="259">
        <v>0</v>
      </c>
      <c r="W1186" s="259">
        <v>0</v>
      </c>
      <c r="X1186" s="259">
        <v>0</v>
      </c>
      <c r="Y1186" s="259">
        <v>0</v>
      </c>
      <c r="Z1186" s="259">
        <v>0</v>
      </c>
      <c r="AA1186" s="259">
        <v>0</v>
      </c>
      <c r="AB1186" s="259">
        <v>0</v>
      </c>
      <c r="AC1186" s="259">
        <v>0</v>
      </c>
      <c r="AD1186" s="259">
        <v>0</v>
      </c>
      <c r="AE1186" s="262">
        <v>0</v>
      </c>
      <c r="AF1186" s="258">
        <v>0</v>
      </c>
      <c r="AG1186" s="259">
        <v>0</v>
      </c>
      <c r="AH1186" s="259">
        <v>0</v>
      </c>
      <c r="AI1186" s="259">
        <v>0</v>
      </c>
      <c r="AJ1186" s="259">
        <v>0</v>
      </c>
      <c r="AK1186" s="259">
        <v>0</v>
      </c>
      <c r="AL1186" s="259">
        <v>0</v>
      </c>
      <c r="AM1186" s="259">
        <v>0</v>
      </c>
      <c r="AN1186" s="259">
        <v>0</v>
      </c>
      <c r="AO1186" s="262">
        <v>0</v>
      </c>
      <c r="AP1186" s="247"/>
      <c r="AQ1186" s="263">
        <v>0</v>
      </c>
      <c r="AR1186" s="264">
        <v>0</v>
      </c>
      <c r="AS1186" s="264">
        <v>0</v>
      </c>
      <c r="AT1186" s="264">
        <v>0</v>
      </c>
      <c r="AU1186" s="264">
        <v>0</v>
      </c>
      <c r="AV1186" s="264">
        <v>0</v>
      </c>
      <c r="AW1186" s="264">
        <v>0</v>
      </c>
      <c r="AX1186" s="264">
        <v>0</v>
      </c>
      <c r="AY1186" s="264">
        <v>0</v>
      </c>
      <c r="AZ1186" s="264">
        <v>0</v>
      </c>
      <c r="BA1186" s="264">
        <v>0</v>
      </c>
      <c r="BB1186" s="265">
        <v>0</v>
      </c>
    </row>
    <row r="1187" spans="2:54" s="213" customFormat="1" ht="12.75" x14ac:dyDescent="0.2">
      <c r="B1187" s="266" t="s">
        <v>1865</v>
      </c>
      <c r="C1187" s="267"/>
      <c r="D1187" s="268"/>
      <c r="E1187" s="269" t="s">
        <v>2856</v>
      </c>
      <c r="F1187" s="267"/>
      <c r="G1187" s="267"/>
      <c r="H1187" s="255" t="s">
        <v>2861</v>
      </c>
      <c r="I1187" s="256">
        <v>41172</v>
      </c>
      <c r="J1187" s="257">
        <v>7</v>
      </c>
      <c r="K1187" s="258">
        <v>0</v>
      </c>
      <c r="L1187" s="259">
        <v>0</v>
      </c>
      <c r="M1187" s="259">
        <v>0</v>
      </c>
      <c r="N1187" s="259">
        <v>0</v>
      </c>
      <c r="O1187" s="259">
        <v>0</v>
      </c>
      <c r="P1187" s="259">
        <v>0</v>
      </c>
      <c r="Q1187" s="259">
        <v>0</v>
      </c>
      <c r="R1187" s="259">
        <v>0</v>
      </c>
      <c r="S1187" s="259">
        <v>0</v>
      </c>
      <c r="T1187" s="260">
        <v>0</v>
      </c>
      <c r="U1187" s="261">
        <v>0</v>
      </c>
      <c r="V1187" s="259">
        <v>0</v>
      </c>
      <c r="W1187" s="259">
        <v>0</v>
      </c>
      <c r="X1187" s="259">
        <v>0</v>
      </c>
      <c r="Y1187" s="259">
        <v>0</v>
      </c>
      <c r="Z1187" s="259">
        <v>0</v>
      </c>
      <c r="AA1187" s="259">
        <v>0</v>
      </c>
      <c r="AB1187" s="259">
        <v>0</v>
      </c>
      <c r="AC1187" s="259">
        <v>0</v>
      </c>
      <c r="AD1187" s="259">
        <v>0</v>
      </c>
      <c r="AE1187" s="262">
        <v>0</v>
      </c>
      <c r="AF1187" s="258">
        <v>0</v>
      </c>
      <c r="AG1187" s="259">
        <v>0</v>
      </c>
      <c r="AH1187" s="259">
        <v>0</v>
      </c>
      <c r="AI1187" s="259">
        <v>0</v>
      </c>
      <c r="AJ1187" s="259">
        <v>0</v>
      </c>
      <c r="AK1187" s="259">
        <v>0</v>
      </c>
      <c r="AL1187" s="259">
        <v>0</v>
      </c>
      <c r="AM1187" s="259">
        <v>0</v>
      </c>
      <c r="AN1187" s="259">
        <v>0</v>
      </c>
      <c r="AO1187" s="262">
        <v>0</v>
      </c>
      <c r="AP1187" s="247"/>
      <c r="AQ1187" s="263">
        <v>0</v>
      </c>
      <c r="AR1187" s="264">
        <v>0</v>
      </c>
      <c r="AS1187" s="264">
        <v>0</v>
      </c>
      <c r="AT1187" s="264">
        <v>0</v>
      </c>
      <c r="AU1187" s="264">
        <v>0</v>
      </c>
      <c r="AV1187" s="264">
        <v>0</v>
      </c>
      <c r="AW1187" s="264">
        <v>0</v>
      </c>
      <c r="AX1187" s="264">
        <v>0</v>
      </c>
      <c r="AY1187" s="264">
        <v>0</v>
      </c>
      <c r="AZ1187" s="264">
        <v>0</v>
      </c>
      <c r="BA1187" s="264">
        <v>0</v>
      </c>
      <c r="BB1187" s="265">
        <v>0</v>
      </c>
    </row>
    <row r="1188" spans="2:54" s="213" customFormat="1" ht="12.75" x14ac:dyDescent="0.2">
      <c r="B1188" s="266" t="s">
        <v>1865</v>
      </c>
      <c r="C1188" s="267"/>
      <c r="D1188" s="268"/>
      <c r="E1188" s="269" t="s">
        <v>2856</v>
      </c>
      <c r="F1188" s="267"/>
      <c r="G1188" s="267"/>
      <c r="H1188" s="255" t="s">
        <v>2862</v>
      </c>
      <c r="I1188" s="256">
        <v>41172</v>
      </c>
      <c r="J1188" s="257">
        <v>7</v>
      </c>
      <c r="K1188" s="258">
        <v>0</v>
      </c>
      <c r="L1188" s="259">
        <v>0</v>
      </c>
      <c r="M1188" s="259">
        <v>0</v>
      </c>
      <c r="N1188" s="259">
        <v>0</v>
      </c>
      <c r="O1188" s="259">
        <v>0</v>
      </c>
      <c r="P1188" s="259">
        <v>0</v>
      </c>
      <c r="Q1188" s="259">
        <v>0</v>
      </c>
      <c r="R1188" s="259">
        <v>0</v>
      </c>
      <c r="S1188" s="259">
        <v>0</v>
      </c>
      <c r="T1188" s="260">
        <v>0</v>
      </c>
      <c r="U1188" s="261">
        <v>0</v>
      </c>
      <c r="V1188" s="259">
        <v>0</v>
      </c>
      <c r="W1188" s="259">
        <v>0</v>
      </c>
      <c r="X1188" s="259">
        <v>0</v>
      </c>
      <c r="Y1188" s="259">
        <v>0</v>
      </c>
      <c r="Z1188" s="259">
        <v>0</v>
      </c>
      <c r="AA1188" s="259">
        <v>0</v>
      </c>
      <c r="AB1188" s="259">
        <v>0</v>
      </c>
      <c r="AC1188" s="259">
        <v>0</v>
      </c>
      <c r="AD1188" s="259">
        <v>0</v>
      </c>
      <c r="AE1188" s="262">
        <v>0</v>
      </c>
      <c r="AF1188" s="258">
        <v>0</v>
      </c>
      <c r="AG1188" s="259">
        <v>0</v>
      </c>
      <c r="AH1188" s="259">
        <v>0</v>
      </c>
      <c r="AI1188" s="259">
        <v>0</v>
      </c>
      <c r="AJ1188" s="259">
        <v>0</v>
      </c>
      <c r="AK1188" s="259">
        <v>0</v>
      </c>
      <c r="AL1188" s="259">
        <v>0</v>
      </c>
      <c r="AM1188" s="259">
        <v>0</v>
      </c>
      <c r="AN1188" s="259">
        <v>0</v>
      </c>
      <c r="AO1188" s="262">
        <v>0</v>
      </c>
      <c r="AP1188" s="247"/>
      <c r="AQ1188" s="263">
        <v>0</v>
      </c>
      <c r="AR1188" s="264">
        <v>0</v>
      </c>
      <c r="AS1188" s="264">
        <v>0</v>
      </c>
      <c r="AT1188" s="264">
        <v>0</v>
      </c>
      <c r="AU1188" s="264">
        <v>0</v>
      </c>
      <c r="AV1188" s="264">
        <v>0</v>
      </c>
      <c r="AW1188" s="264">
        <v>0</v>
      </c>
      <c r="AX1188" s="264">
        <v>0</v>
      </c>
      <c r="AY1188" s="264">
        <v>0</v>
      </c>
      <c r="AZ1188" s="264">
        <v>0</v>
      </c>
      <c r="BA1188" s="264">
        <v>0</v>
      </c>
      <c r="BB1188" s="265">
        <v>0</v>
      </c>
    </row>
    <row r="1189" spans="2:54" s="213" customFormat="1" ht="12.75" x14ac:dyDescent="0.2">
      <c r="B1189" s="266" t="s">
        <v>1865</v>
      </c>
      <c r="C1189" s="267"/>
      <c r="D1189" s="268"/>
      <c r="E1189" s="269" t="s">
        <v>2856</v>
      </c>
      <c r="F1189" s="267"/>
      <c r="G1189" s="267"/>
      <c r="H1189" s="255" t="s">
        <v>2863</v>
      </c>
      <c r="I1189" s="256">
        <v>41172</v>
      </c>
      <c r="J1189" s="257">
        <v>7</v>
      </c>
      <c r="K1189" s="258">
        <v>0</v>
      </c>
      <c r="L1189" s="259">
        <v>0</v>
      </c>
      <c r="M1189" s="259">
        <v>0</v>
      </c>
      <c r="N1189" s="259">
        <v>0</v>
      </c>
      <c r="O1189" s="259">
        <v>0</v>
      </c>
      <c r="P1189" s="259">
        <v>0</v>
      </c>
      <c r="Q1189" s="259">
        <v>0</v>
      </c>
      <c r="R1189" s="259">
        <v>0</v>
      </c>
      <c r="S1189" s="259">
        <v>0</v>
      </c>
      <c r="T1189" s="260">
        <v>0</v>
      </c>
      <c r="U1189" s="261">
        <v>0</v>
      </c>
      <c r="V1189" s="259">
        <v>0</v>
      </c>
      <c r="W1189" s="259">
        <v>0</v>
      </c>
      <c r="X1189" s="259">
        <v>0</v>
      </c>
      <c r="Y1189" s="259">
        <v>0</v>
      </c>
      <c r="Z1189" s="259">
        <v>0</v>
      </c>
      <c r="AA1189" s="259">
        <v>0</v>
      </c>
      <c r="AB1189" s="259">
        <v>0</v>
      </c>
      <c r="AC1189" s="259">
        <v>0</v>
      </c>
      <c r="AD1189" s="259">
        <v>0</v>
      </c>
      <c r="AE1189" s="262">
        <v>0</v>
      </c>
      <c r="AF1189" s="258">
        <v>0</v>
      </c>
      <c r="AG1189" s="259">
        <v>0</v>
      </c>
      <c r="AH1189" s="259">
        <v>0</v>
      </c>
      <c r="AI1189" s="259">
        <v>0</v>
      </c>
      <c r="AJ1189" s="259">
        <v>0</v>
      </c>
      <c r="AK1189" s="259">
        <v>0</v>
      </c>
      <c r="AL1189" s="259">
        <v>0</v>
      </c>
      <c r="AM1189" s="259">
        <v>0</v>
      </c>
      <c r="AN1189" s="259">
        <v>0</v>
      </c>
      <c r="AO1189" s="262">
        <v>0</v>
      </c>
      <c r="AP1189" s="247"/>
      <c r="AQ1189" s="263">
        <v>0</v>
      </c>
      <c r="AR1189" s="264">
        <v>0</v>
      </c>
      <c r="AS1189" s="264">
        <v>0</v>
      </c>
      <c r="AT1189" s="264">
        <v>0</v>
      </c>
      <c r="AU1189" s="264">
        <v>0</v>
      </c>
      <c r="AV1189" s="264">
        <v>0</v>
      </c>
      <c r="AW1189" s="264">
        <v>0</v>
      </c>
      <c r="AX1189" s="264">
        <v>0</v>
      </c>
      <c r="AY1189" s="264">
        <v>0</v>
      </c>
      <c r="AZ1189" s="264">
        <v>0</v>
      </c>
      <c r="BA1189" s="264">
        <v>0</v>
      </c>
      <c r="BB1189" s="265">
        <v>0</v>
      </c>
    </row>
    <row r="1190" spans="2:54" s="213" customFormat="1" ht="12.75" x14ac:dyDescent="0.2">
      <c r="B1190" s="266" t="s">
        <v>1865</v>
      </c>
      <c r="C1190" s="267"/>
      <c r="D1190" s="268"/>
      <c r="E1190" s="269" t="s">
        <v>2856</v>
      </c>
      <c r="F1190" s="267"/>
      <c r="G1190" s="267"/>
      <c r="H1190" s="255" t="s">
        <v>2864</v>
      </c>
      <c r="I1190" s="256">
        <v>41172</v>
      </c>
      <c r="J1190" s="257">
        <v>7</v>
      </c>
      <c r="K1190" s="258">
        <v>0</v>
      </c>
      <c r="L1190" s="259">
        <v>0</v>
      </c>
      <c r="M1190" s="259">
        <v>0</v>
      </c>
      <c r="N1190" s="259">
        <v>0</v>
      </c>
      <c r="O1190" s="259">
        <v>0</v>
      </c>
      <c r="P1190" s="259">
        <v>0</v>
      </c>
      <c r="Q1190" s="259">
        <v>0</v>
      </c>
      <c r="R1190" s="259">
        <v>0</v>
      </c>
      <c r="S1190" s="259">
        <v>0</v>
      </c>
      <c r="T1190" s="260">
        <v>0</v>
      </c>
      <c r="U1190" s="261">
        <v>0</v>
      </c>
      <c r="V1190" s="259">
        <v>0</v>
      </c>
      <c r="W1190" s="259">
        <v>0</v>
      </c>
      <c r="X1190" s="259">
        <v>0</v>
      </c>
      <c r="Y1190" s="259">
        <v>0</v>
      </c>
      <c r="Z1190" s="259">
        <v>0</v>
      </c>
      <c r="AA1190" s="259">
        <v>0</v>
      </c>
      <c r="AB1190" s="259">
        <v>0</v>
      </c>
      <c r="AC1190" s="259">
        <v>0</v>
      </c>
      <c r="AD1190" s="259">
        <v>0</v>
      </c>
      <c r="AE1190" s="262">
        <v>0</v>
      </c>
      <c r="AF1190" s="258">
        <v>0</v>
      </c>
      <c r="AG1190" s="259">
        <v>0</v>
      </c>
      <c r="AH1190" s="259">
        <v>0</v>
      </c>
      <c r="AI1190" s="259">
        <v>0</v>
      </c>
      <c r="AJ1190" s="259">
        <v>0</v>
      </c>
      <c r="AK1190" s="259">
        <v>0</v>
      </c>
      <c r="AL1190" s="259">
        <v>0</v>
      </c>
      <c r="AM1190" s="259">
        <v>0</v>
      </c>
      <c r="AN1190" s="259">
        <v>0</v>
      </c>
      <c r="AO1190" s="262">
        <v>0</v>
      </c>
      <c r="AP1190" s="247"/>
      <c r="AQ1190" s="263">
        <v>0</v>
      </c>
      <c r="AR1190" s="264">
        <v>0</v>
      </c>
      <c r="AS1190" s="264">
        <v>0</v>
      </c>
      <c r="AT1190" s="264">
        <v>0</v>
      </c>
      <c r="AU1190" s="264">
        <v>0</v>
      </c>
      <c r="AV1190" s="264">
        <v>0</v>
      </c>
      <c r="AW1190" s="264">
        <v>0</v>
      </c>
      <c r="AX1190" s="264">
        <v>0</v>
      </c>
      <c r="AY1190" s="264">
        <v>0</v>
      </c>
      <c r="AZ1190" s="264">
        <v>0</v>
      </c>
      <c r="BA1190" s="264">
        <v>0</v>
      </c>
      <c r="BB1190" s="265">
        <v>0</v>
      </c>
    </row>
    <row r="1191" spans="2:54" s="213" customFormat="1" ht="12.75" x14ac:dyDescent="0.2">
      <c r="B1191" s="266" t="s">
        <v>1865</v>
      </c>
      <c r="C1191" s="267"/>
      <c r="D1191" s="268"/>
      <c r="E1191" s="269" t="s">
        <v>2856</v>
      </c>
      <c r="F1191" s="267"/>
      <c r="G1191" s="267"/>
      <c r="H1191" s="255" t="s">
        <v>2865</v>
      </c>
      <c r="I1191" s="256">
        <v>41172</v>
      </c>
      <c r="J1191" s="257">
        <v>7</v>
      </c>
      <c r="K1191" s="258">
        <v>0</v>
      </c>
      <c r="L1191" s="259">
        <v>0</v>
      </c>
      <c r="M1191" s="259">
        <v>0</v>
      </c>
      <c r="N1191" s="259">
        <v>0</v>
      </c>
      <c r="O1191" s="259">
        <v>0</v>
      </c>
      <c r="P1191" s="259">
        <v>0</v>
      </c>
      <c r="Q1191" s="259">
        <v>0</v>
      </c>
      <c r="R1191" s="259">
        <v>0</v>
      </c>
      <c r="S1191" s="259">
        <v>0</v>
      </c>
      <c r="T1191" s="260">
        <v>0</v>
      </c>
      <c r="U1191" s="261">
        <v>0</v>
      </c>
      <c r="V1191" s="259">
        <v>0</v>
      </c>
      <c r="W1191" s="259">
        <v>0</v>
      </c>
      <c r="X1191" s="259">
        <v>0</v>
      </c>
      <c r="Y1191" s="259">
        <v>0</v>
      </c>
      <c r="Z1191" s="259">
        <v>0</v>
      </c>
      <c r="AA1191" s="259">
        <v>0</v>
      </c>
      <c r="AB1191" s="259">
        <v>0</v>
      </c>
      <c r="AC1191" s="259">
        <v>0</v>
      </c>
      <c r="AD1191" s="259">
        <v>0</v>
      </c>
      <c r="AE1191" s="262">
        <v>0</v>
      </c>
      <c r="AF1191" s="258">
        <v>0</v>
      </c>
      <c r="AG1191" s="259">
        <v>0</v>
      </c>
      <c r="AH1191" s="259">
        <v>0</v>
      </c>
      <c r="AI1191" s="259">
        <v>0</v>
      </c>
      <c r="AJ1191" s="259">
        <v>0</v>
      </c>
      <c r="AK1191" s="259">
        <v>0</v>
      </c>
      <c r="AL1191" s="259">
        <v>0</v>
      </c>
      <c r="AM1191" s="259">
        <v>0</v>
      </c>
      <c r="AN1191" s="259">
        <v>0</v>
      </c>
      <c r="AO1191" s="262">
        <v>0</v>
      </c>
      <c r="AP1191" s="247"/>
      <c r="AQ1191" s="263">
        <v>0</v>
      </c>
      <c r="AR1191" s="264">
        <v>0</v>
      </c>
      <c r="AS1191" s="264">
        <v>0</v>
      </c>
      <c r="AT1191" s="264">
        <v>0</v>
      </c>
      <c r="AU1191" s="264">
        <v>0</v>
      </c>
      <c r="AV1191" s="264">
        <v>0</v>
      </c>
      <c r="AW1191" s="264">
        <v>0</v>
      </c>
      <c r="AX1191" s="264">
        <v>0</v>
      </c>
      <c r="AY1191" s="264">
        <v>0</v>
      </c>
      <c r="AZ1191" s="264">
        <v>0</v>
      </c>
      <c r="BA1191" s="264">
        <v>0</v>
      </c>
      <c r="BB1191" s="265">
        <v>0</v>
      </c>
    </row>
    <row r="1192" spans="2:54" s="213" customFormat="1" ht="12.75" x14ac:dyDescent="0.2">
      <c r="B1192" s="266" t="s">
        <v>1865</v>
      </c>
      <c r="C1192" s="267"/>
      <c r="D1192" s="268"/>
      <c r="E1192" s="269" t="s">
        <v>2866</v>
      </c>
      <c r="F1192" s="267"/>
      <c r="G1192" s="267"/>
      <c r="H1192" s="255" t="s">
        <v>2867</v>
      </c>
      <c r="I1192" s="256">
        <v>41172</v>
      </c>
      <c r="J1192" s="257">
        <v>7</v>
      </c>
      <c r="K1192" s="258">
        <v>0</v>
      </c>
      <c r="L1192" s="259">
        <v>0</v>
      </c>
      <c r="M1192" s="259">
        <v>0</v>
      </c>
      <c r="N1192" s="259">
        <v>0</v>
      </c>
      <c r="O1192" s="259">
        <v>0</v>
      </c>
      <c r="P1192" s="259">
        <v>0</v>
      </c>
      <c r="Q1192" s="259">
        <v>0</v>
      </c>
      <c r="R1192" s="259">
        <v>0</v>
      </c>
      <c r="S1192" s="259">
        <v>0</v>
      </c>
      <c r="T1192" s="260">
        <v>0</v>
      </c>
      <c r="U1192" s="261">
        <v>0</v>
      </c>
      <c r="V1192" s="259">
        <v>0</v>
      </c>
      <c r="W1192" s="259">
        <v>0</v>
      </c>
      <c r="X1192" s="259">
        <v>0</v>
      </c>
      <c r="Y1192" s="259">
        <v>0</v>
      </c>
      <c r="Z1192" s="259">
        <v>0</v>
      </c>
      <c r="AA1192" s="259">
        <v>0</v>
      </c>
      <c r="AB1192" s="259">
        <v>0</v>
      </c>
      <c r="AC1192" s="259">
        <v>0</v>
      </c>
      <c r="AD1192" s="259">
        <v>0</v>
      </c>
      <c r="AE1192" s="262">
        <v>0</v>
      </c>
      <c r="AF1192" s="258">
        <v>0</v>
      </c>
      <c r="AG1192" s="259">
        <v>0</v>
      </c>
      <c r="AH1192" s="259">
        <v>0</v>
      </c>
      <c r="AI1192" s="259">
        <v>0</v>
      </c>
      <c r="AJ1192" s="259">
        <v>0</v>
      </c>
      <c r="AK1192" s="259">
        <v>0</v>
      </c>
      <c r="AL1192" s="259">
        <v>0</v>
      </c>
      <c r="AM1192" s="259">
        <v>0</v>
      </c>
      <c r="AN1192" s="259">
        <v>0</v>
      </c>
      <c r="AO1192" s="262">
        <v>0</v>
      </c>
      <c r="AP1192" s="247"/>
      <c r="AQ1192" s="263">
        <v>0</v>
      </c>
      <c r="AR1192" s="264">
        <v>0</v>
      </c>
      <c r="AS1192" s="264">
        <v>0</v>
      </c>
      <c r="AT1192" s="264">
        <v>0</v>
      </c>
      <c r="AU1192" s="264">
        <v>0</v>
      </c>
      <c r="AV1192" s="264">
        <v>0</v>
      </c>
      <c r="AW1192" s="264">
        <v>0</v>
      </c>
      <c r="AX1192" s="264">
        <v>0</v>
      </c>
      <c r="AY1192" s="264">
        <v>0</v>
      </c>
      <c r="AZ1192" s="264">
        <v>0</v>
      </c>
      <c r="BA1192" s="264">
        <v>0</v>
      </c>
      <c r="BB1192" s="265">
        <v>0</v>
      </c>
    </row>
    <row r="1193" spans="2:54" s="213" customFormat="1" ht="12.75" x14ac:dyDescent="0.2">
      <c r="B1193" s="266" t="s">
        <v>1865</v>
      </c>
      <c r="C1193" s="267"/>
      <c r="D1193" s="268"/>
      <c r="E1193" s="269" t="s">
        <v>2866</v>
      </c>
      <c r="F1193" s="267"/>
      <c r="G1193" s="267"/>
      <c r="H1193" s="255" t="s">
        <v>2868</v>
      </c>
      <c r="I1193" s="256">
        <v>41172</v>
      </c>
      <c r="J1193" s="257">
        <v>7</v>
      </c>
      <c r="K1193" s="258">
        <v>0</v>
      </c>
      <c r="L1193" s="259">
        <v>0</v>
      </c>
      <c r="M1193" s="259">
        <v>0</v>
      </c>
      <c r="N1193" s="259">
        <v>0</v>
      </c>
      <c r="O1193" s="259">
        <v>0</v>
      </c>
      <c r="P1193" s="259">
        <v>0</v>
      </c>
      <c r="Q1193" s="259">
        <v>0</v>
      </c>
      <c r="R1193" s="259">
        <v>0</v>
      </c>
      <c r="S1193" s="259">
        <v>0</v>
      </c>
      <c r="T1193" s="260">
        <v>0</v>
      </c>
      <c r="U1193" s="261">
        <v>0</v>
      </c>
      <c r="V1193" s="259">
        <v>0</v>
      </c>
      <c r="W1193" s="259">
        <v>0</v>
      </c>
      <c r="X1193" s="259">
        <v>0</v>
      </c>
      <c r="Y1193" s="259">
        <v>0</v>
      </c>
      <c r="Z1193" s="259">
        <v>0</v>
      </c>
      <c r="AA1193" s="259">
        <v>0</v>
      </c>
      <c r="AB1193" s="259">
        <v>0</v>
      </c>
      <c r="AC1193" s="259">
        <v>0</v>
      </c>
      <c r="AD1193" s="259">
        <v>0</v>
      </c>
      <c r="AE1193" s="262">
        <v>0</v>
      </c>
      <c r="AF1193" s="258">
        <v>0</v>
      </c>
      <c r="AG1193" s="259">
        <v>0</v>
      </c>
      <c r="AH1193" s="259">
        <v>0</v>
      </c>
      <c r="AI1193" s="259">
        <v>0</v>
      </c>
      <c r="AJ1193" s="259">
        <v>0</v>
      </c>
      <c r="AK1193" s="259">
        <v>0</v>
      </c>
      <c r="AL1193" s="259">
        <v>0</v>
      </c>
      <c r="AM1193" s="259">
        <v>0</v>
      </c>
      <c r="AN1193" s="259">
        <v>0</v>
      </c>
      <c r="AO1193" s="262">
        <v>0</v>
      </c>
      <c r="AP1193" s="247"/>
      <c r="AQ1193" s="263">
        <v>0</v>
      </c>
      <c r="AR1193" s="264">
        <v>0</v>
      </c>
      <c r="AS1193" s="264">
        <v>0</v>
      </c>
      <c r="AT1193" s="264">
        <v>0</v>
      </c>
      <c r="AU1193" s="264">
        <v>0</v>
      </c>
      <c r="AV1193" s="264">
        <v>0</v>
      </c>
      <c r="AW1193" s="264">
        <v>0</v>
      </c>
      <c r="AX1193" s="264">
        <v>0</v>
      </c>
      <c r="AY1193" s="264">
        <v>0</v>
      </c>
      <c r="AZ1193" s="264">
        <v>0</v>
      </c>
      <c r="BA1193" s="264">
        <v>0</v>
      </c>
      <c r="BB1193" s="265">
        <v>0</v>
      </c>
    </row>
    <row r="1194" spans="2:54" s="213" customFormat="1" ht="12.75" x14ac:dyDescent="0.2">
      <c r="B1194" s="266" t="s">
        <v>1865</v>
      </c>
      <c r="C1194" s="267"/>
      <c r="D1194" s="268"/>
      <c r="E1194" s="269" t="s">
        <v>2869</v>
      </c>
      <c r="F1194" s="267"/>
      <c r="G1194" s="267"/>
      <c r="H1194" s="255" t="s">
        <v>2870</v>
      </c>
      <c r="I1194" s="256">
        <v>41172</v>
      </c>
      <c r="J1194" s="257">
        <v>7</v>
      </c>
      <c r="K1194" s="258">
        <v>0</v>
      </c>
      <c r="L1194" s="259">
        <v>0</v>
      </c>
      <c r="M1194" s="259">
        <v>0</v>
      </c>
      <c r="N1194" s="259">
        <v>0</v>
      </c>
      <c r="O1194" s="259">
        <v>0</v>
      </c>
      <c r="P1194" s="259">
        <v>0</v>
      </c>
      <c r="Q1194" s="259">
        <v>0</v>
      </c>
      <c r="R1194" s="259">
        <v>0</v>
      </c>
      <c r="S1194" s="259">
        <v>0</v>
      </c>
      <c r="T1194" s="260">
        <v>0</v>
      </c>
      <c r="U1194" s="261">
        <v>0</v>
      </c>
      <c r="V1194" s="259">
        <v>0</v>
      </c>
      <c r="W1194" s="259">
        <v>0</v>
      </c>
      <c r="X1194" s="259">
        <v>0</v>
      </c>
      <c r="Y1194" s="259">
        <v>0</v>
      </c>
      <c r="Z1194" s="259">
        <v>0</v>
      </c>
      <c r="AA1194" s="259">
        <v>0</v>
      </c>
      <c r="AB1194" s="259">
        <v>0</v>
      </c>
      <c r="AC1194" s="259">
        <v>0</v>
      </c>
      <c r="AD1194" s="259">
        <v>0</v>
      </c>
      <c r="AE1194" s="262">
        <v>0</v>
      </c>
      <c r="AF1194" s="258">
        <v>0</v>
      </c>
      <c r="AG1194" s="259">
        <v>0</v>
      </c>
      <c r="AH1194" s="259">
        <v>0</v>
      </c>
      <c r="AI1194" s="259">
        <v>0</v>
      </c>
      <c r="AJ1194" s="259">
        <v>0</v>
      </c>
      <c r="AK1194" s="259">
        <v>0</v>
      </c>
      <c r="AL1194" s="259">
        <v>0</v>
      </c>
      <c r="AM1194" s="259">
        <v>0</v>
      </c>
      <c r="AN1194" s="259">
        <v>0</v>
      </c>
      <c r="AO1194" s="262">
        <v>0</v>
      </c>
      <c r="AP1194" s="247"/>
      <c r="AQ1194" s="263">
        <v>0</v>
      </c>
      <c r="AR1194" s="264">
        <v>0</v>
      </c>
      <c r="AS1194" s="264">
        <v>0</v>
      </c>
      <c r="AT1194" s="264">
        <v>0</v>
      </c>
      <c r="AU1194" s="264">
        <v>0</v>
      </c>
      <c r="AV1194" s="264">
        <v>0</v>
      </c>
      <c r="AW1194" s="264">
        <v>0</v>
      </c>
      <c r="AX1194" s="264">
        <v>0</v>
      </c>
      <c r="AY1194" s="264">
        <v>0</v>
      </c>
      <c r="AZ1194" s="264">
        <v>0</v>
      </c>
      <c r="BA1194" s="264">
        <v>0</v>
      </c>
      <c r="BB1194" s="265">
        <v>0</v>
      </c>
    </row>
    <row r="1195" spans="2:54" s="213" customFormat="1" ht="12.75" x14ac:dyDescent="0.2">
      <c r="B1195" s="266" t="s">
        <v>1865</v>
      </c>
      <c r="C1195" s="267"/>
      <c r="D1195" s="268"/>
      <c r="E1195" s="269" t="s">
        <v>2871</v>
      </c>
      <c r="F1195" s="267"/>
      <c r="G1195" s="267"/>
      <c r="H1195" s="255" t="s">
        <v>2872</v>
      </c>
      <c r="I1195" s="256">
        <v>41172</v>
      </c>
      <c r="J1195" s="257">
        <v>7</v>
      </c>
      <c r="K1195" s="258">
        <v>0</v>
      </c>
      <c r="L1195" s="259">
        <v>0</v>
      </c>
      <c r="M1195" s="259">
        <v>0</v>
      </c>
      <c r="N1195" s="259">
        <v>0</v>
      </c>
      <c r="O1195" s="259">
        <v>0</v>
      </c>
      <c r="P1195" s="259">
        <v>0</v>
      </c>
      <c r="Q1195" s="259">
        <v>0</v>
      </c>
      <c r="R1195" s="259">
        <v>0</v>
      </c>
      <c r="S1195" s="259">
        <v>0</v>
      </c>
      <c r="T1195" s="260">
        <v>0</v>
      </c>
      <c r="U1195" s="261">
        <v>0</v>
      </c>
      <c r="V1195" s="259">
        <v>0</v>
      </c>
      <c r="W1195" s="259">
        <v>0</v>
      </c>
      <c r="X1195" s="259">
        <v>0</v>
      </c>
      <c r="Y1195" s="259">
        <v>0</v>
      </c>
      <c r="Z1195" s="259">
        <v>0</v>
      </c>
      <c r="AA1195" s="259">
        <v>0</v>
      </c>
      <c r="AB1195" s="259">
        <v>0</v>
      </c>
      <c r="AC1195" s="259">
        <v>0</v>
      </c>
      <c r="AD1195" s="259">
        <v>0</v>
      </c>
      <c r="AE1195" s="262">
        <v>0</v>
      </c>
      <c r="AF1195" s="258">
        <v>0</v>
      </c>
      <c r="AG1195" s="259">
        <v>0</v>
      </c>
      <c r="AH1195" s="259">
        <v>0</v>
      </c>
      <c r="AI1195" s="259">
        <v>0</v>
      </c>
      <c r="AJ1195" s="259">
        <v>0</v>
      </c>
      <c r="AK1195" s="259">
        <v>0</v>
      </c>
      <c r="AL1195" s="259">
        <v>0</v>
      </c>
      <c r="AM1195" s="259">
        <v>0</v>
      </c>
      <c r="AN1195" s="259">
        <v>0</v>
      </c>
      <c r="AO1195" s="262">
        <v>0</v>
      </c>
      <c r="AP1195" s="247"/>
      <c r="AQ1195" s="263">
        <v>0</v>
      </c>
      <c r="AR1195" s="264">
        <v>0</v>
      </c>
      <c r="AS1195" s="264">
        <v>0</v>
      </c>
      <c r="AT1195" s="264">
        <v>0</v>
      </c>
      <c r="AU1195" s="264">
        <v>0</v>
      </c>
      <c r="AV1195" s="264">
        <v>0</v>
      </c>
      <c r="AW1195" s="264">
        <v>0</v>
      </c>
      <c r="AX1195" s="264">
        <v>0</v>
      </c>
      <c r="AY1195" s="264">
        <v>0</v>
      </c>
      <c r="AZ1195" s="264">
        <v>0</v>
      </c>
      <c r="BA1195" s="264">
        <v>0</v>
      </c>
      <c r="BB1195" s="265">
        <v>0</v>
      </c>
    </row>
    <row r="1196" spans="2:54" s="213" customFormat="1" ht="12.75" x14ac:dyDescent="0.2">
      <c r="B1196" s="266" t="s">
        <v>1865</v>
      </c>
      <c r="C1196" s="267"/>
      <c r="D1196" s="268"/>
      <c r="E1196" s="269" t="s">
        <v>2873</v>
      </c>
      <c r="F1196" s="267"/>
      <c r="G1196" s="267"/>
      <c r="H1196" s="255" t="s">
        <v>2874</v>
      </c>
      <c r="I1196" s="256">
        <v>41172</v>
      </c>
      <c r="J1196" s="257">
        <v>7</v>
      </c>
      <c r="K1196" s="258">
        <v>0</v>
      </c>
      <c r="L1196" s="259">
        <v>0</v>
      </c>
      <c r="M1196" s="259">
        <v>0</v>
      </c>
      <c r="N1196" s="259">
        <v>0</v>
      </c>
      <c r="O1196" s="259">
        <v>0</v>
      </c>
      <c r="P1196" s="259">
        <v>0</v>
      </c>
      <c r="Q1196" s="259">
        <v>0</v>
      </c>
      <c r="R1196" s="259">
        <v>0</v>
      </c>
      <c r="S1196" s="259">
        <v>0</v>
      </c>
      <c r="T1196" s="260">
        <v>0</v>
      </c>
      <c r="U1196" s="261">
        <v>0</v>
      </c>
      <c r="V1196" s="259">
        <v>0</v>
      </c>
      <c r="W1196" s="259">
        <v>0</v>
      </c>
      <c r="X1196" s="259">
        <v>0</v>
      </c>
      <c r="Y1196" s="259">
        <v>0</v>
      </c>
      <c r="Z1196" s="259">
        <v>0</v>
      </c>
      <c r="AA1196" s="259">
        <v>0</v>
      </c>
      <c r="AB1196" s="259">
        <v>0</v>
      </c>
      <c r="AC1196" s="259">
        <v>0</v>
      </c>
      <c r="AD1196" s="259">
        <v>0</v>
      </c>
      <c r="AE1196" s="262">
        <v>0</v>
      </c>
      <c r="AF1196" s="258">
        <v>0</v>
      </c>
      <c r="AG1196" s="259">
        <v>0</v>
      </c>
      <c r="AH1196" s="259">
        <v>0</v>
      </c>
      <c r="AI1196" s="259">
        <v>0</v>
      </c>
      <c r="AJ1196" s="259">
        <v>0</v>
      </c>
      <c r="AK1196" s="259">
        <v>0</v>
      </c>
      <c r="AL1196" s="259">
        <v>0</v>
      </c>
      <c r="AM1196" s="259">
        <v>0</v>
      </c>
      <c r="AN1196" s="259">
        <v>0</v>
      </c>
      <c r="AO1196" s="262">
        <v>0</v>
      </c>
      <c r="AP1196" s="247"/>
      <c r="AQ1196" s="263">
        <v>0</v>
      </c>
      <c r="AR1196" s="264">
        <v>0</v>
      </c>
      <c r="AS1196" s="264">
        <v>0</v>
      </c>
      <c r="AT1196" s="264">
        <v>0</v>
      </c>
      <c r="AU1196" s="264">
        <v>0</v>
      </c>
      <c r="AV1196" s="264">
        <v>0</v>
      </c>
      <c r="AW1196" s="264">
        <v>0</v>
      </c>
      <c r="AX1196" s="264">
        <v>0</v>
      </c>
      <c r="AY1196" s="264">
        <v>0</v>
      </c>
      <c r="AZ1196" s="264">
        <v>0</v>
      </c>
      <c r="BA1196" s="264">
        <v>0</v>
      </c>
      <c r="BB1196" s="265">
        <v>0</v>
      </c>
    </row>
    <row r="1197" spans="2:54" s="213" customFormat="1" ht="12.75" x14ac:dyDescent="0.2">
      <c r="B1197" s="266" t="s">
        <v>1865</v>
      </c>
      <c r="C1197" s="267"/>
      <c r="D1197" s="268"/>
      <c r="E1197" s="269" t="s">
        <v>2875</v>
      </c>
      <c r="F1197" s="267"/>
      <c r="G1197" s="267"/>
      <c r="H1197" s="255" t="s">
        <v>2876</v>
      </c>
      <c r="I1197" s="256">
        <v>41198</v>
      </c>
      <c r="J1197" s="257">
        <v>7</v>
      </c>
      <c r="K1197" s="258">
        <v>0</v>
      </c>
      <c r="L1197" s="259">
        <v>0</v>
      </c>
      <c r="M1197" s="259">
        <v>0</v>
      </c>
      <c r="N1197" s="259">
        <v>0</v>
      </c>
      <c r="O1197" s="259">
        <v>0</v>
      </c>
      <c r="P1197" s="259">
        <v>0</v>
      </c>
      <c r="Q1197" s="259">
        <v>0</v>
      </c>
      <c r="R1197" s="259">
        <v>0</v>
      </c>
      <c r="S1197" s="259">
        <v>0</v>
      </c>
      <c r="T1197" s="260">
        <v>0</v>
      </c>
      <c r="U1197" s="261">
        <v>0</v>
      </c>
      <c r="V1197" s="259">
        <v>0</v>
      </c>
      <c r="W1197" s="259">
        <v>0</v>
      </c>
      <c r="X1197" s="259">
        <v>0</v>
      </c>
      <c r="Y1197" s="259">
        <v>0</v>
      </c>
      <c r="Z1197" s="259">
        <v>0</v>
      </c>
      <c r="AA1197" s="259">
        <v>0</v>
      </c>
      <c r="AB1197" s="259">
        <v>0</v>
      </c>
      <c r="AC1197" s="259">
        <v>0</v>
      </c>
      <c r="AD1197" s="259">
        <v>0</v>
      </c>
      <c r="AE1197" s="262">
        <v>0</v>
      </c>
      <c r="AF1197" s="258">
        <v>0</v>
      </c>
      <c r="AG1197" s="259">
        <v>0</v>
      </c>
      <c r="AH1197" s="259">
        <v>0</v>
      </c>
      <c r="AI1197" s="259">
        <v>0</v>
      </c>
      <c r="AJ1197" s="259">
        <v>0</v>
      </c>
      <c r="AK1197" s="259">
        <v>0</v>
      </c>
      <c r="AL1197" s="259">
        <v>0</v>
      </c>
      <c r="AM1197" s="259">
        <v>0</v>
      </c>
      <c r="AN1197" s="259">
        <v>0</v>
      </c>
      <c r="AO1197" s="262">
        <v>0</v>
      </c>
      <c r="AP1197" s="247"/>
      <c r="AQ1197" s="263">
        <v>0</v>
      </c>
      <c r="AR1197" s="264">
        <v>0</v>
      </c>
      <c r="AS1197" s="264">
        <v>0</v>
      </c>
      <c r="AT1197" s="264">
        <v>0</v>
      </c>
      <c r="AU1197" s="264">
        <v>0</v>
      </c>
      <c r="AV1197" s="264">
        <v>0</v>
      </c>
      <c r="AW1197" s="264">
        <v>0</v>
      </c>
      <c r="AX1197" s="264">
        <v>0</v>
      </c>
      <c r="AY1197" s="264">
        <v>0</v>
      </c>
      <c r="AZ1197" s="264">
        <v>0</v>
      </c>
      <c r="BA1197" s="264">
        <v>0</v>
      </c>
      <c r="BB1197" s="265">
        <v>0</v>
      </c>
    </row>
    <row r="1198" spans="2:54" s="213" customFormat="1" ht="12.75" x14ac:dyDescent="0.2">
      <c r="B1198" s="266" t="s">
        <v>1865</v>
      </c>
      <c r="C1198" s="267"/>
      <c r="D1198" s="268"/>
      <c r="E1198" s="269" t="s">
        <v>2877</v>
      </c>
      <c r="F1198" s="267"/>
      <c r="G1198" s="267"/>
      <c r="H1198" s="255" t="s">
        <v>2878</v>
      </c>
      <c r="I1198" s="256">
        <v>41198</v>
      </c>
      <c r="J1198" s="257">
        <v>7</v>
      </c>
      <c r="K1198" s="258">
        <v>0</v>
      </c>
      <c r="L1198" s="259">
        <v>0</v>
      </c>
      <c r="M1198" s="259">
        <v>0</v>
      </c>
      <c r="N1198" s="259">
        <v>0</v>
      </c>
      <c r="O1198" s="259">
        <v>0</v>
      </c>
      <c r="P1198" s="259">
        <v>0</v>
      </c>
      <c r="Q1198" s="259">
        <v>0</v>
      </c>
      <c r="R1198" s="259">
        <v>0</v>
      </c>
      <c r="S1198" s="259">
        <v>0</v>
      </c>
      <c r="T1198" s="260">
        <v>0</v>
      </c>
      <c r="U1198" s="261">
        <v>0</v>
      </c>
      <c r="V1198" s="259">
        <v>0</v>
      </c>
      <c r="W1198" s="259">
        <v>0</v>
      </c>
      <c r="X1198" s="259">
        <v>0</v>
      </c>
      <c r="Y1198" s="259">
        <v>0</v>
      </c>
      <c r="Z1198" s="259">
        <v>0</v>
      </c>
      <c r="AA1198" s="259">
        <v>0</v>
      </c>
      <c r="AB1198" s="259">
        <v>0</v>
      </c>
      <c r="AC1198" s="259">
        <v>0</v>
      </c>
      <c r="AD1198" s="259">
        <v>0</v>
      </c>
      <c r="AE1198" s="262">
        <v>0</v>
      </c>
      <c r="AF1198" s="258">
        <v>0</v>
      </c>
      <c r="AG1198" s="259">
        <v>0</v>
      </c>
      <c r="AH1198" s="259">
        <v>0</v>
      </c>
      <c r="AI1198" s="259">
        <v>0</v>
      </c>
      <c r="AJ1198" s="259">
        <v>0</v>
      </c>
      <c r="AK1198" s="259">
        <v>0</v>
      </c>
      <c r="AL1198" s="259">
        <v>0</v>
      </c>
      <c r="AM1198" s="259">
        <v>0</v>
      </c>
      <c r="AN1198" s="259">
        <v>0</v>
      </c>
      <c r="AO1198" s="262">
        <v>0</v>
      </c>
      <c r="AP1198" s="247"/>
      <c r="AQ1198" s="263">
        <v>0</v>
      </c>
      <c r="AR1198" s="264">
        <v>0</v>
      </c>
      <c r="AS1198" s="264">
        <v>0</v>
      </c>
      <c r="AT1198" s="264">
        <v>0</v>
      </c>
      <c r="AU1198" s="264">
        <v>0</v>
      </c>
      <c r="AV1198" s="264">
        <v>0</v>
      </c>
      <c r="AW1198" s="264">
        <v>0</v>
      </c>
      <c r="AX1198" s="264">
        <v>0</v>
      </c>
      <c r="AY1198" s="264">
        <v>0</v>
      </c>
      <c r="AZ1198" s="264">
        <v>0</v>
      </c>
      <c r="BA1198" s="264">
        <v>0</v>
      </c>
      <c r="BB1198" s="265">
        <v>0</v>
      </c>
    </row>
    <row r="1199" spans="2:54" s="213" customFormat="1" ht="12.75" x14ac:dyDescent="0.2">
      <c r="B1199" s="266" t="s">
        <v>1865</v>
      </c>
      <c r="C1199" s="267"/>
      <c r="D1199" s="268"/>
      <c r="E1199" s="269" t="s">
        <v>2879</v>
      </c>
      <c r="F1199" s="267"/>
      <c r="G1199" s="267"/>
      <c r="H1199" s="255" t="s">
        <v>2880</v>
      </c>
      <c r="I1199" s="256">
        <v>41534</v>
      </c>
      <c r="J1199" s="257">
        <v>7</v>
      </c>
      <c r="K1199" s="258">
        <v>0</v>
      </c>
      <c r="L1199" s="259">
        <v>0</v>
      </c>
      <c r="M1199" s="259">
        <v>0</v>
      </c>
      <c r="N1199" s="259">
        <v>0</v>
      </c>
      <c r="O1199" s="259">
        <v>0</v>
      </c>
      <c r="P1199" s="259">
        <v>0</v>
      </c>
      <c r="Q1199" s="259">
        <v>0</v>
      </c>
      <c r="R1199" s="259">
        <v>0</v>
      </c>
      <c r="S1199" s="259">
        <v>0</v>
      </c>
      <c r="T1199" s="260">
        <v>0</v>
      </c>
      <c r="U1199" s="261">
        <v>0</v>
      </c>
      <c r="V1199" s="259">
        <v>0</v>
      </c>
      <c r="W1199" s="259">
        <v>0</v>
      </c>
      <c r="X1199" s="259">
        <v>0</v>
      </c>
      <c r="Y1199" s="259">
        <v>0</v>
      </c>
      <c r="Z1199" s="259">
        <v>0</v>
      </c>
      <c r="AA1199" s="259">
        <v>0</v>
      </c>
      <c r="AB1199" s="259">
        <v>0</v>
      </c>
      <c r="AC1199" s="259">
        <v>0</v>
      </c>
      <c r="AD1199" s="259">
        <v>0</v>
      </c>
      <c r="AE1199" s="262">
        <v>0</v>
      </c>
      <c r="AF1199" s="258">
        <v>0</v>
      </c>
      <c r="AG1199" s="259">
        <v>0</v>
      </c>
      <c r="AH1199" s="259">
        <v>0</v>
      </c>
      <c r="AI1199" s="259">
        <v>0</v>
      </c>
      <c r="AJ1199" s="259">
        <v>0</v>
      </c>
      <c r="AK1199" s="259">
        <v>0</v>
      </c>
      <c r="AL1199" s="259">
        <v>0</v>
      </c>
      <c r="AM1199" s="259">
        <v>0</v>
      </c>
      <c r="AN1199" s="259">
        <v>0</v>
      </c>
      <c r="AO1199" s="262">
        <v>0</v>
      </c>
      <c r="AP1199" s="247"/>
      <c r="AQ1199" s="263">
        <v>0</v>
      </c>
      <c r="AR1199" s="264">
        <v>0</v>
      </c>
      <c r="AS1199" s="264">
        <v>0</v>
      </c>
      <c r="AT1199" s="264">
        <v>0</v>
      </c>
      <c r="AU1199" s="264">
        <v>0</v>
      </c>
      <c r="AV1199" s="264">
        <v>0</v>
      </c>
      <c r="AW1199" s="264">
        <v>0</v>
      </c>
      <c r="AX1199" s="264">
        <v>0</v>
      </c>
      <c r="AY1199" s="264">
        <v>0</v>
      </c>
      <c r="AZ1199" s="264">
        <v>0</v>
      </c>
      <c r="BA1199" s="264">
        <v>0</v>
      </c>
      <c r="BB1199" s="265">
        <v>0</v>
      </c>
    </row>
    <row r="1200" spans="2:54" s="213" customFormat="1" ht="12.75" x14ac:dyDescent="0.2">
      <c r="B1200" s="266" t="s">
        <v>1865</v>
      </c>
      <c r="C1200" s="267"/>
      <c r="D1200" s="268"/>
      <c r="E1200" s="269" t="s">
        <v>2881</v>
      </c>
      <c r="F1200" s="267"/>
      <c r="G1200" s="267"/>
      <c r="H1200" s="255" t="s">
        <v>2882</v>
      </c>
      <c r="I1200" s="256">
        <v>41534</v>
      </c>
      <c r="J1200" s="257">
        <v>7</v>
      </c>
      <c r="K1200" s="258">
        <v>0</v>
      </c>
      <c r="L1200" s="259">
        <v>0</v>
      </c>
      <c r="M1200" s="259">
        <v>0</v>
      </c>
      <c r="N1200" s="259">
        <v>0</v>
      </c>
      <c r="O1200" s="259">
        <v>0</v>
      </c>
      <c r="P1200" s="259">
        <v>0</v>
      </c>
      <c r="Q1200" s="259">
        <v>0</v>
      </c>
      <c r="R1200" s="259">
        <v>0</v>
      </c>
      <c r="S1200" s="259">
        <v>0</v>
      </c>
      <c r="T1200" s="260">
        <v>0</v>
      </c>
      <c r="U1200" s="261">
        <v>0</v>
      </c>
      <c r="V1200" s="259">
        <v>0</v>
      </c>
      <c r="W1200" s="259">
        <v>0</v>
      </c>
      <c r="X1200" s="259">
        <v>0</v>
      </c>
      <c r="Y1200" s="259">
        <v>0</v>
      </c>
      <c r="Z1200" s="259">
        <v>0</v>
      </c>
      <c r="AA1200" s="259">
        <v>0</v>
      </c>
      <c r="AB1200" s="259">
        <v>0</v>
      </c>
      <c r="AC1200" s="259">
        <v>0</v>
      </c>
      <c r="AD1200" s="259">
        <v>0</v>
      </c>
      <c r="AE1200" s="262">
        <v>0</v>
      </c>
      <c r="AF1200" s="258">
        <v>0</v>
      </c>
      <c r="AG1200" s="259">
        <v>0</v>
      </c>
      <c r="AH1200" s="259">
        <v>0</v>
      </c>
      <c r="AI1200" s="259">
        <v>0</v>
      </c>
      <c r="AJ1200" s="259">
        <v>0</v>
      </c>
      <c r="AK1200" s="259">
        <v>0</v>
      </c>
      <c r="AL1200" s="259">
        <v>0</v>
      </c>
      <c r="AM1200" s="259">
        <v>0</v>
      </c>
      <c r="AN1200" s="259">
        <v>0</v>
      </c>
      <c r="AO1200" s="262">
        <v>0</v>
      </c>
      <c r="AP1200" s="247"/>
      <c r="AQ1200" s="263">
        <v>0</v>
      </c>
      <c r="AR1200" s="264">
        <v>0</v>
      </c>
      <c r="AS1200" s="264">
        <v>0</v>
      </c>
      <c r="AT1200" s="264">
        <v>0</v>
      </c>
      <c r="AU1200" s="264">
        <v>0</v>
      </c>
      <c r="AV1200" s="264">
        <v>0</v>
      </c>
      <c r="AW1200" s="264">
        <v>0</v>
      </c>
      <c r="AX1200" s="264">
        <v>0</v>
      </c>
      <c r="AY1200" s="264">
        <v>0</v>
      </c>
      <c r="AZ1200" s="264">
        <v>0</v>
      </c>
      <c r="BA1200" s="264">
        <v>0</v>
      </c>
      <c r="BB1200" s="265">
        <v>0</v>
      </c>
    </row>
    <row r="1201" spans="2:54" s="213" customFormat="1" ht="12.75" x14ac:dyDescent="0.2">
      <c r="B1201" s="266" t="s">
        <v>1865</v>
      </c>
      <c r="C1201" s="267"/>
      <c r="D1201" s="268"/>
      <c r="E1201" s="269" t="s">
        <v>2883</v>
      </c>
      <c r="F1201" s="267"/>
      <c r="G1201" s="267"/>
      <c r="H1201" s="255" t="s">
        <v>2884</v>
      </c>
      <c r="I1201" s="256">
        <v>41534</v>
      </c>
      <c r="J1201" s="257">
        <v>7</v>
      </c>
      <c r="K1201" s="258">
        <v>0</v>
      </c>
      <c r="L1201" s="259">
        <v>0</v>
      </c>
      <c r="M1201" s="259">
        <v>0</v>
      </c>
      <c r="N1201" s="259">
        <v>0</v>
      </c>
      <c r="O1201" s="259">
        <v>0</v>
      </c>
      <c r="P1201" s="259">
        <v>0</v>
      </c>
      <c r="Q1201" s="259">
        <v>0</v>
      </c>
      <c r="R1201" s="259">
        <v>0</v>
      </c>
      <c r="S1201" s="259">
        <v>0</v>
      </c>
      <c r="T1201" s="260">
        <v>0</v>
      </c>
      <c r="U1201" s="261">
        <v>0</v>
      </c>
      <c r="V1201" s="259">
        <v>0</v>
      </c>
      <c r="W1201" s="259">
        <v>0</v>
      </c>
      <c r="X1201" s="259">
        <v>0</v>
      </c>
      <c r="Y1201" s="259">
        <v>0</v>
      </c>
      <c r="Z1201" s="259">
        <v>0</v>
      </c>
      <c r="AA1201" s="259">
        <v>0</v>
      </c>
      <c r="AB1201" s="259">
        <v>0</v>
      </c>
      <c r="AC1201" s="259">
        <v>0</v>
      </c>
      <c r="AD1201" s="259">
        <v>0</v>
      </c>
      <c r="AE1201" s="262">
        <v>0</v>
      </c>
      <c r="AF1201" s="258">
        <v>0</v>
      </c>
      <c r="AG1201" s="259">
        <v>0</v>
      </c>
      <c r="AH1201" s="259">
        <v>0</v>
      </c>
      <c r="AI1201" s="259">
        <v>0</v>
      </c>
      <c r="AJ1201" s="259">
        <v>0</v>
      </c>
      <c r="AK1201" s="259">
        <v>0</v>
      </c>
      <c r="AL1201" s="259">
        <v>0</v>
      </c>
      <c r="AM1201" s="259">
        <v>0</v>
      </c>
      <c r="AN1201" s="259">
        <v>0</v>
      </c>
      <c r="AO1201" s="262">
        <v>0</v>
      </c>
      <c r="AP1201" s="247"/>
      <c r="AQ1201" s="263">
        <v>0</v>
      </c>
      <c r="AR1201" s="264">
        <v>0</v>
      </c>
      <c r="AS1201" s="264">
        <v>0</v>
      </c>
      <c r="AT1201" s="264">
        <v>0</v>
      </c>
      <c r="AU1201" s="264">
        <v>0</v>
      </c>
      <c r="AV1201" s="264">
        <v>0</v>
      </c>
      <c r="AW1201" s="264">
        <v>0</v>
      </c>
      <c r="AX1201" s="264">
        <v>0</v>
      </c>
      <c r="AY1201" s="264">
        <v>0</v>
      </c>
      <c r="AZ1201" s="264">
        <v>0</v>
      </c>
      <c r="BA1201" s="264">
        <v>0</v>
      </c>
      <c r="BB1201" s="265">
        <v>0</v>
      </c>
    </row>
    <row r="1202" spans="2:54" s="213" customFormat="1" ht="12.75" x14ac:dyDescent="0.2">
      <c r="B1202" s="266" t="s">
        <v>1785</v>
      </c>
      <c r="C1202" s="267"/>
      <c r="D1202" s="268"/>
      <c r="E1202" s="269" t="s">
        <v>2885</v>
      </c>
      <c r="F1202" s="267"/>
      <c r="G1202" s="267"/>
      <c r="H1202" s="255" t="s">
        <v>2886</v>
      </c>
      <c r="I1202" s="256">
        <v>32933</v>
      </c>
      <c r="J1202" s="257">
        <v>4</v>
      </c>
      <c r="K1202" s="258">
        <v>0</v>
      </c>
      <c r="L1202" s="259">
        <v>0</v>
      </c>
      <c r="M1202" s="259">
        <v>0</v>
      </c>
      <c r="N1202" s="259">
        <v>0</v>
      </c>
      <c r="O1202" s="259">
        <v>0</v>
      </c>
      <c r="P1202" s="259">
        <v>0</v>
      </c>
      <c r="Q1202" s="259">
        <v>0</v>
      </c>
      <c r="R1202" s="259">
        <v>0</v>
      </c>
      <c r="S1202" s="259">
        <v>0</v>
      </c>
      <c r="T1202" s="260">
        <v>0</v>
      </c>
      <c r="U1202" s="261">
        <v>0</v>
      </c>
      <c r="V1202" s="259">
        <v>0</v>
      </c>
      <c r="W1202" s="259">
        <v>0</v>
      </c>
      <c r="X1202" s="259">
        <v>0</v>
      </c>
      <c r="Y1202" s="259">
        <v>0</v>
      </c>
      <c r="Z1202" s="259">
        <v>0</v>
      </c>
      <c r="AA1202" s="259">
        <v>0</v>
      </c>
      <c r="AB1202" s="259">
        <v>0</v>
      </c>
      <c r="AC1202" s="259">
        <v>0</v>
      </c>
      <c r="AD1202" s="259">
        <v>0</v>
      </c>
      <c r="AE1202" s="262">
        <v>0</v>
      </c>
      <c r="AF1202" s="258">
        <v>0</v>
      </c>
      <c r="AG1202" s="259">
        <v>0</v>
      </c>
      <c r="AH1202" s="259">
        <v>0</v>
      </c>
      <c r="AI1202" s="259">
        <v>0</v>
      </c>
      <c r="AJ1202" s="259">
        <v>0</v>
      </c>
      <c r="AK1202" s="259">
        <v>0</v>
      </c>
      <c r="AL1202" s="259">
        <v>0</v>
      </c>
      <c r="AM1202" s="259">
        <v>0</v>
      </c>
      <c r="AN1202" s="259">
        <v>0</v>
      </c>
      <c r="AO1202" s="262">
        <v>0</v>
      </c>
      <c r="AP1202" s="247"/>
      <c r="AQ1202" s="263">
        <v>0</v>
      </c>
      <c r="AR1202" s="264">
        <v>0</v>
      </c>
      <c r="AS1202" s="264">
        <v>0</v>
      </c>
      <c r="AT1202" s="264">
        <v>0</v>
      </c>
      <c r="AU1202" s="264">
        <v>0</v>
      </c>
      <c r="AV1202" s="264">
        <v>0</v>
      </c>
      <c r="AW1202" s="264">
        <v>0</v>
      </c>
      <c r="AX1202" s="264">
        <v>0</v>
      </c>
      <c r="AY1202" s="264">
        <v>0</v>
      </c>
      <c r="AZ1202" s="264">
        <v>0</v>
      </c>
      <c r="BA1202" s="264">
        <v>0</v>
      </c>
      <c r="BB1202" s="265">
        <v>0</v>
      </c>
    </row>
    <row r="1203" spans="2:54" s="213" customFormat="1" ht="12.75" x14ac:dyDescent="0.2">
      <c r="B1203" s="266" t="s">
        <v>1785</v>
      </c>
      <c r="C1203" s="267"/>
      <c r="D1203" s="268"/>
      <c r="E1203" s="269" t="s">
        <v>2887</v>
      </c>
      <c r="F1203" s="267"/>
      <c r="G1203" s="267"/>
      <c r="H1203" s="255" t="s">
        <v>2888</v>
      </c>
      <c r="I1203" s="256">
        <v>34943</v>
      </c>
      <c r="J1203" s="257">
        <v>4</v>
      </c>
      <c r="K1203" s="258">
        <v>0</v>
      </c>
      <c r="L1203" s="259">
        <v>0</v>
      </c>
      <c r="M1203" s="259">
        <v>0</v>
      </c>
      <c r="N1203" s="259">
        <v>0</v>
      </c>
      <c r="O1203" s="259">
        <v>0</v>
      </c>
      <c r="P1203" s="259">
        <v>0</v>
      </c>
      <c r="Q1203" s="259">
        <v>0</v>
      </c>
      <c r="R1203" s="259">
        <v>0</v>
      </c>
      <c r="S1203" s="259">
        <v>0</v>
      </c>
      <c r="T1203" s="260">
        <v>0</v>
      </c>
      <c r="U1203" s="261">
        <v>0</v>
      </c>
      <c r="V1203" s="259">
        <v>0</v>
      </c>
      <c r="W1203" s="259">
        <v>0</v>
      </c>
      <c r="X1203" s="259">
        <v>0</v>
      </c>
      <c r="Y1203" s="259">
        <v>0</v>
      </c>
      <c r="Z1203" s="259">
        <v>0</v>
      </c>
      <c r="AA1203" s="259">
        <v>0</v>
      </c>
      <c r="AB1203" s="259">
        <v>0</v>
      </c>
      <c r="AC1203" s="259">
        <v>0</v>
      </c>
      <c r="AD1203" s="259">
        <v>0</v>
      </c>
      <c r="AE1203" s="262">
        <v>0</v>
      </c>
      <c r="AF1203" s="258">
        <v>0</v>
      </c>
      <c r="AG1203" s="259">
        <v>0</v>
      </c>
      <c r="AH1203" s="259">
        <v>0</v>
      </c>
      <c r="AI1203" s="259">
        <v>0</v>
      </c>
      <c r="AJ1203" s="259">
        <v>0</v>
      </c>
      <c r="AK1203" s="259">
        <v>0</v>
      </c>
      <c r="AL1203" s="259">
        <v>0</v>
      </c>
      <c r="AM1203" s="259">
        <v>0</v>
      </c>
      <c r="AN1203" s="259">
        <v>0</v>
      </c>
      <c r="AO1203" s="262">
        <v>0</v>
      </c>
      <c r="AP1203" s="247"/>
      <c r="AQ1203" s="263">
        <v>0</v>
      </c>
      <c r="AR1203" s="264">
        <v>0</v>
      </c>
      <c r="AS1203" s="264">
        <v>0</v>
      </c>
      <c r="AT1203" s="264">
        <v>0</v>
      </c>
      <c r="AU1203" s="264">
        <v>0</v>
      </c>
      <c r="AV1203" s="264">
        <v>0</v>
      </c>
      <c r="AW1203" s="264">
        <v>0</v>
      </c>
      <c r="AX1203" s="264">
        <v>0</v>
      </c>
      <c r="AY1203" s="264">
        <v>0</v>
      </c>
      <c r="AZ1203" s="264">
        <v>0</v>
      </c>
      <c r="BA1203" s="264">
        <v>0</v>
      </c>
      <c r="BB1203" s="265">
        <v>0</v>
      </c>
    </row>
    <row r="1204" spans="2:54" s="213" customFormat="1" ht="12.75" x14ac:dyDescent="0.2">
      <c r="B1204" s="266" t="s">
        <v>1865</v>
      </c>
      <c r="C1204" s="267"/>
      <c r="D1204" s="268"/>
      <c r="E1204" s="269" t="s">
        <v>2889</v>
      </c>
      <c r="F1204" s="267"/>
      <c r="G1204" s="267"/>
      <c r="H1204" s="255" t="s">
        <v>2890</v>
      </c>
      <c r="I1204" s="256">
        <v>36800</v>
      </c>
      <c r="J1204" s="257">
        <v>7</v>
      </c>
      <c r="K1204" s="258">
        <v>0</v>
      </c>
      <c r="L1204" s="259">
        <v>0</v>
      </c>
      <c r="M1204" s="259">
        <v>0</v>
      </c>
      <c r="N1204" s="259">
        <v>0</v>
      </c>
      <c r="O1204" s="259">
        <v>0</v>
      </c>
      <c r="P1204" s="259">
        <v>0</v>
      </c>
      <c r="Q1204" s="259">
        <v>0</v>
      </c>
      <c r="R1204" s="259">
        <v>0</v>
      </c>
      <c r="S1204" s="259">
        <v>0</v>
      </c>
      <c r="T1204" s="260">
        <v>0</v>
      </c>
      <c r="U1204" s="261">
        <v>0</v>
      </c>
      <c r="V1204" s="259">
        <v>0</v>
      </c>
      <c r="W1204" s="259">
        <v>0</v>
      </c>
      <c r="X1204" s="259">
        <v>0</v>
      </c>
      <c r="Y1204" s="259">
        <v>0</v>
      </c>
      <c r="Z1204" s="259">
        <v>0</v>
      </c>
      <c r="AA1204" s="259">
        <v>0</v>
      </c>
      <c r="AB1204" s="259">
        <v>0</v>
      </c>
      <c r="AC1204" s="259">
        <v>0</v>
      </c>
      <c r="AD1204" s="259">
        <v>0</v>
      </c>
      <c r="AE1204" s="262">
        <v>0</v>
      </c>
      <c r="AF1204" s="258">
        <v>0</v>
      </c>
      <c r="AG1204" s="259">
        <v>0</v>
      </c>
      <c r="AH1204" s="259">
        <v>0</v>
      </c>
      <c r="AI1204" s="259">
        <v>0</v>
      </c>
      <c r="AJ1204" s="259">
        <v>0</v>
      </c>
      <c r="AK1204" s="259">
        <v>0</v>
      </c>
      <c r="AL1204" s="259">
        <v>0</v>
      </c>
      <c r="AM1204" s="259">
        <v>0</v>
      </c>
      <c r="AN1204" s="259">
        <v>0</v>
      </c>
      <c r="AO1204" s="262">
        <v>0</v>
      </c>
      <c r="AP1204" s="247"/>
      <c r="AQ1204" s="263">
        <v>0</v>
      </c>
      <c r="AR1204" s="264">
        <v>0</v>
      </c>
      <c r="AS1204" s="264">
        <v>0</v>
      </c>
      <c r="AT1204" s="264">
        <v>0</v>
      </c>
      <c r="AU1204" s="264">
        <v>0</v>
      </c>
      <c r="AV1204" s="264">
        <v>0</v>
      </c>
      <c r="AW1204" s="264">
        <v>0</v>
      </c>
      <c r="AX1204" s="264">
        <v>0</v>
      </c>
      <c r="AY1204" s="264">
        <v>0</v>
      </c>
      <c r="AZ1204" s="264">
        <v>0</v>
      </c>
      <c r="BA1204" s="264">
        <v>0</v>
      </c>
      <c r="BB1204" s="265">
        <v>0</v>
      </c>
    </row>
    <row r="1205" spans="2:54" s="213" customFormat="1" ht="12.75" x14ac:dyDescent="0.2">
      <c r="B1205" s="266" t="s">
        <v>1865</v>
      </c>
      <c r="C1205" s="267"/>
      <c r="D1205" s="268"/>
      <c r="E1205" s="269" t="s">
        <v>2889</v>
      </c>
      <c r="F1205" s="267"/>
      <c r="G1205" s="267"/>
      <c r="H1205" s="255" t="s">
        <v>2891</v>
      </c>
      <c r="I1205" s="256">
        <v>36800</v>
      </c>
      <c r="J1205" s="257">
        <v>7</v>
      </c>
      <c r="K1205" s="258">
        <v>0</v>
      </c>
      <c r="L1205" s="259">
        <v>0</v>
      </c>
      <c r="M1205" s="259">
        <v>0</v>
      </c>
      <c r="N1205" s="259">
        <v>0</v>
      </c>
      <c r="O1205" s="259">
        <v>0</v>
      </c>
      <c r="P1205" s="259">
        <v>0</v>
      </c>
      <c r="Q1205" s="259">
        <v>0</v>
      </c>
      <c r="R1205" s="259">
        <v>0</v>
      </c>
      <c r="S1205" s="259">
        <v>0</v>
      </c>
      <c r="T1205" s="260">
        <v>0</v>
      </c>
      <c r="U1205" s="261">
        <v>0</v>
      </c>
      <c r="V1205" s="259">
        <v>0</v>
      </c>
      <c r="W1205" s="259">
        <v>0</v>
      </c>
      <c r="X1205" s="259">
        <v>0</v>
      </c>
      <c r="Y1205" s="259">
        <v>0</v>
      </c>
      <c r="Z1205" s="259">
        <v>0</v>
      </c>
      <c r="AA1205" s="259">
        <v>0</v>
      </c>
      <c r="AB1205" s="259">
        <v>0</v>
      </c>
      <c r="AC1205" s="259">
        <v>0</v>
      </c>
      <c r="AD1205" s="259">
        <v>0</v>
      </c>
      <c r="AE1205" s="262">
        <v>0</v>
      </c>
      <c r="AF1205" s="258">
        <v>0</v>
      </c>
      <c r="AG1205" s="259">
        <v>0</v>
      </c>
      <c r="AH1205" s="259">
        <v>0</v>
      </c>
      <c r="AI1205" s="259">
        <v>0</v>
      </c>
      <c r="AJ1205" s="259">
        <v>0</v>
      </c>
      <c r="AK1205" s="259">
        <v>0</v>
      </c>
      <c r="AL1205" s="259">
        <v>0</v>
      </c>
      <c r="AM1205" s="259">
        <v>0</v>
      </c>
      <c r="AN1205" s="259">
        <v>0</v>
      </c>
      <c r="AO1205" s="262">
        <v>0</v>
      </c>
      <c r="AP1205" s="247"/>
      <c r="AQ1205" s="263">
        <v>0</v>
      </c>
      <c r="AR1205" s="264">
        <v>0</v>
      </c>
      <c r="AS1205" s="264">
        <v>0</v>
      </c>
      <c r="AT1205" s="264">
        <v>0</v>
      </c>
      <c r="AU1205" s="264">
        <v>0</v>
      </c>
      <c r="AV1205" s="264">
        <v>0</v>
      </c>
      <c r="AW1205" s="264">
        <v>0</v>
      </c>
      <c r="AX1205" s="264">
        <v>0</v>
      </c>
      <c r="AY1205" s="264">
        <v>0</v>
      </c>
      <c r="AZ1205" s="264">
        <v>0</v>
      </c>
      <c r="BA1205" s="264">
        <v>0</v>
      </c>
      <c r="BB1205" s="265">
        <v>0</v>
      </c>
    </row>
    <row r="1206" spans="2:54" s="213" customFormat="1" ht="12.75" x14ac:dyDescent="0.2">
      <c r="B1206" s="266" t="s">
        <v>1865</v>
      </c>
      <c r="C1206" s="267"/>
      <c r="D1206" s="268"/>
      <c r="E1206" s="269" t="s">
        <v>2892</v>
      </c>
      <c r="F1206" s="267"/>
      <c r="G1206" s="267"/>
      <c r="H1206" s="255" t="s">
        <v>2893</v>
      </c>
      <c r="I1206" s="256">
        <v>36800</v>
      </c>
      <c r="J1206" s="257">
        <v>7</v>
      </c>
      <c r="K1206" s="258">
        <v>0</v>
      </c>
      <c r="L1206" s="259">
        <v>0</v>
      </c>
      <c r="M1206" s="259">
        <v>0</v>
      </c>
      <c r="N1206" s="259">
        <v>0</v>
      </c>
      <c r="O1206" s="259">
        <v>0</v>
      </c>
      <c r="P1206" s="259">
        <v>0</v>
      </c>
      <c r="Q1206" s="259">
        <v>0</v>
      </c>
      <c r="R1206" s="259">
        <v>0</v>
      </c>
      <c r="S1206" s="259">
        <v>0</v>
      </c>
      <c r="T1206" s="260">
        <v>0</v>
      </c>
      <c r="U1206" s="261">
        <v>0</v>
      </c>
      <c r="V1206" s="259">
        <v>0</v>
      </c>
      <c r="W1206" s="259">
        <v>0</v>
      </c>
      <c r="X1206" s="259">
        <v>0</v>
      </c>
      <c r="Y1206" s="259">
        <v>0</v>
      </c>
      <c r="Z1206" s="259">
        <v>0</v>
      </c>
      <c r="AA1206" s="259">
        <v>0</v>
      </c>
      <c r="AB1206" s="259">
        <v>0</v>
      </c>
      <c r="AC1206" s="259">
        <v>0</v>
      </c>
      <c r="AD1206" s="259">
        <v>0</v>
      </c>
      <c r="AE1206" s="262">
        <v>0</v>
      </c>
      <c r="AF1206" s="258">
        <v>0</v>
      </c>
      <c r="AG1206" s="259">
        <v>0</v>
      </c>
      <c r="AH1206" s="259">
        <v>0</v>
      </c>
      <c r="AI1206" s="259">
        <v>0</v>
      </c>
      <c r="AJ1206" s="259">
        <v>0</v>
      </c>
      <c r="AK1206" s="259">
        <v>0</v>
      </c>
      <c r="AL1206" s="259">
        <v>0</v>
      </c>
      <c r="AM1206" s="259">
        <v>0</v>
      </c>
      <c r="AN1206" s="259">
        <v>0</v>
      </c>
      <c r="AO1206" s="262">
        <v>0</v>
      </c>
      <c r="AP1206" s="247"/>
      <c r="AQ1206" s="263">
        <v>0</v>
      </c>
      <c r="AR1206" s="264">
        <v>0</v>
      </c>
      <c r="AS1206" s="264">
        <v>0</v>
      </c>
      <c r="AT1206" s="264">
        <v>0</v>
      </c>
      <c r="AU1206" s="264">
        <v>0</v>
      </c>
      <c r="AV1206" s="264">
        <v>0</v>
      </c>
      <c r="AW1206" s="264">
        <v>0</v>
      </c>
      <c r="AX1206" s="264">
        <v>0</v>
      </c>
      <c r="AY1206" s="264">
        <v>0</v>
      </c>
      <c r="AZ1206" s="264">
        <v>0</v>
      </c>
      <c r="BA1206" s="264">
        <v>0</v>
      </c>
      <c r="BB1206" s="265">
        <v>0</v>
      </c>
    </row>
    <row r="1207" spans="2:54" s="213" customFormat="1" ht="12.75" x14ac:dyDescent="0.2">
      <c r="B1207" s="266" t="s">
        <v>1865</v>
      </c>
      <c r="C1207" s="267"/>
      <c r="D1207" s="268"/>
      <c r="E1207" s="269" t="s">
        <v>2894</v>
      </c>
      <c r="F1207" s="267"/>
      <c r="G1207" s="267"/>
      <c r="H1207" s="255" t="s">
        <v>2895</v>
      </c>
      <c r="I1207" s="256">
        <v>36800</v>
      </c>
      <c r="J1207" s="257">
        <v>7</v>
      </c>
      <c r="K1207" s="258">
        <v>0</v>
      </c>
      <c r="L1207" s="259">
        <v>0</v>
      </c>
      <c r="M1207" s="259">
        <v>0</v>
      </c>
      <c r="N1207" s="259">
        <v>0</v>
      </c>
      <c r="O1207" s="259">
        <v>0</v>
      </c>
      <c r="P1207" s="259">
        <v>0</v>
      </c>
      <c r="Q1207" s="259">
        <v>0</v>
      </c>
      <c r="R1207" s="259">
        <v>0</v>
      </c>
      <c r="S1207" s="259">
        <v>0</v>
      </c>
      <c r="T1207" s="260">
        <v>0</v>
      </c>
      <c r="U1207" s="261">
        <v>0</v>
      </c>
      <c r="V1207" s="259">
        <v>0</v>
      </c>
      <c r="W1207" s="259">
        <v>0</v>
      </c>
      <c r="X1207" s="259">
        <v>0</v>
      </c>
      <c r="Y1207" s="259">
        <v>0</v>
      </c>
      <c r="Z1207" s="259">
        <v>0</v>
      </c>
      <c r="AA1207" s="259">
        <v>0</v>
      </c>
      <c r="AB1207" s="259">
        <v>0</v>
      </c>
      <c r="AC1207" s="259">
        <v>0</v>
      </c>
      <c r="AD1207" s="259">
        <v>0</v>
      </c>
      <c r="AE1207" s="262">
        <v>0</v>
      </c>
      <c r="AF1207" s="258">
        <v>0</v>
      </c>
      <c r="AG1207" s="259">
        <v>0</v>
      </c>
      <c r="AH1207" s="259">
        <v>0</v>
      </c>
      <c r="AI1207" s="259">
        <v>0</v>
      </c>
      <c r="AJ1207" s="259">
        <v>0</v>
      </c>
      <c r="AK1207" s="259">
        <v>0</v>
      </c>
      <c r="AL1207" s="259">
        <v>0</v>
      </c>
      <c r="AM1207" s="259">
        <v>0</v>
      </c>
      <c r="AN1207" s="259">
        <v>0</v>
      </c>
      <c r="AO1207" s="262">
        <v>0</v>
      </c>
      <c r="AP1207" s="247"/>
      <c r="AQ1207" s="263">
        <v>0</v>
      </c>
      <c r="AR1207" s="264">
        <v>0</v>
      </c>
      <c r="AS1207" s="264">
        <v>0</v>
      </c>
      <c r="AT1207" s="264">
        <v>0</v>
      </c>
      <c r="AU1207" s="264">
        <v>0</v>
      </c>
      <c r="AV1207" s="264">
        <v>0</v>
      </c>
      <c r="AW1207" s="264">
        <v>0</v>
      </c>
      <c r="AX1207" s="264">
        <v>0</v>
      </c>
      <c r="AY1207" s="264">
        <v>0</v>
      </c>
      <c r="AZ1207" s="264">
        <v>0</v>
      </c>
      <c r="BA1207" s="264">
        <v>0</v>
      </c>
      <c r="BB1207" s="265">
        <v>0</v>
      </c>
    </row>
    <row r="1208" spans="2:54" s="213" customFormat="1" ht="12.75" x14ac:dyDescent="0.2">
      <c r="B1208" s="266" t="s">
        <v>1865</v>
      </c>
      <c r="C1208" s="267"/>
      <c r="D1208" s="268"/>
      <c r="E1208" s="269" t="s">
        <v>2894</v>
      </c>
      <c r="F1208" s="267"/>
      <c r="G1208" s="267"/>
      <c r="H1208" s="255" t="s">
        <v>2896</v>
      </c>
      <c r="I1208" s="256">
        <v>36800</v>
      </c>
      <c r="J1208" s="257">
        <v>7</v>
      </c>
      <c r="K1208" s="258">
        <v>0</v>
      </c>
      <c r="L1208" s="259">
        <v>0</v>
      </c>
      <c r="M1208" s="259">
        <v>0</v>
      </c>
      <c r="N1208" s="259">
        <v>0</v>
      </c>
      <c r="O1208" s="259">
        <v>0</v>
      </c>
      <c r="P1208" s="259">
        <v>0</v>
      </c>
      <c r="Q1208" s="259">
        <v>0</v>
      </c>
      <c r="R1208" s="259">
        <v>0</v>
      </c>
      <c r="S1208" s="259">
        <v>0</v>
      </c>
      <c r="T1208" s="260">
        <v>0</v>
      </c>
      <c r="U1208" s="261">
        <v>0</v>
      </c>
      <c r="V1208" s="259">
        <v>0</v>
      </c>
      <c r="W1208" s="259">
        <v>0</v>
      </c>
      <c r="X1208" s="259">
        <v>0</v>
      </c>
      <c r="Y1208" s="259">
        <v>0</v>
      </c>
      <c r="Z1208" s="259">
        <v>0</v>
      </c>
      <c r="AA1208" s="259">
        <v>0</v>
      </c>
      <c r="AB1208" s="259">
        <v>0</v>
      </c>
      <c r="AC1208" s="259">
        <v>0</v>
      </c>
      <c r="AD1208" s="259">
        <v>0</v>
      </c>
      <c r="AE1208" s="262">
        <v>0</v>
      </c>
      <c r="AF1208" s="258">
        <v>0</v>
      </c>
      <c r="AG1208" s="259">
        <v>0</v>
      </c>
      <c r="AH1208" s="259">
        <v>0</v>
      </c>
      <c r="AI1208" s="259">
        <v>0</v>
      </c>
      <c r="AJ1208" s="259">
        <v>0</v>
      </c>
      <c r="AK1208" s="259">
        <v>0</v>
      </c>
      <c r="AL1208" s="259">
        <v>0</v>
      </c>
      <c r="AM1208" s="259">
        <v>0</v>
      </c>
      <c r="AN1208" s="259">
        <v>0</v>
      </c>
      <c r="AO1208" s="262">
        <v>0</v>
      </c>
      <c r="AP1208" s="247"/>
      <c r="AQ1208" s="263">
        <v>0</v>
      </c>
      <c r="AR1208" s="264">
        <v>0</v>
      </c>
      <c r="AS1208" s="264">
        <v>0</v>
      </c>
      <c r="AT1208" s="264">
        <v>0</v>
      </c>
      <c r="AU1208" s="264">
        <v>0</v>
      </c>
      <c r="AV1208" s="264">
        <v>0</v>
      </c>
      <c r="AW1208" s="264">
        <v>0</v>
      </c>
      <c r="AX1208" s="264">
        <v>0</v>
      </c>
      <c r="AY1208" s="264">
        <v>0</v>
      </c>
      <c r="AZ1208" s="264">
        <v>0</v>
      </c>
      <c r="BA1208" s="264">
        <v>0</v>
      </c>
      <c r="BB1208" s="265">
        <v>0</v>
      </c>
    </row>
    <row r="1209" spans="2:54" s="213" customFormat="1" ht="12.75" x14ac:dyDescent="0.2">
      <c r="B1209" s="266" t="s">
        <v>1865</v>
      </c>
      <c r="C1209" s="267"/>
      <c r="D1209" s="268"/>
      <c r="E1209" s="269" t="s">
        <v>2894</v>
      </c>
      <c r="F1209" s="267"/>
      <c r="G1209" s="267"/>
      <c r="H1209" s="255" t="s">
        <v>2897</v>
      </c>
      <c r="I1209" s="256">
        <v>36800</v>
      </c>
      <c r="J1209" s="257">
        <v>7</v>
      </c>
      <c r="K1209" s="258">
        <v>0</v>
      </c>
      <c r="L1209" s="259">
        <v>0</v>
      </c>
      <c r="M1209" s="259">
        <v>0</v>
      </c>
      <c r="N1209" s="259">
        <v>0</v>
      </c>
      <c r="O1209" s="259">
        <v>0</v>
      </c>
      <c r="P1209" s="259">
        <v>0</v>
      </c>
      <c r="Q1209" s="259">
        <v>0</v>
      </c>
      <c r="R1209" s="259">
        <v>0</v>
      </c>
      <c r="S1209" s="259">
        <v>0</v>
      </c>
      <c r="T1209" s="260">
        <v>0</v>
      </c>
      <c r="U1209" s="261">
        <v>0</v>
      </c>
      <c r="V1209" s="259">
        <v>0</v>
      </c>
      <c r="W1209" s="259">
        <v>0</v>
      </c>
      <c r="X1209" s="259">
        <v>0</v>
      </c>
      <c r="Y1209" s="259">
        <v>0</v>
      </c>
      <c r="Z1209" s="259">
        <v>0</v>
      </c>
      <c r="AA1209" s="259">
        <v>0</v>
      </c>
      <c r="AB1209" s="259">
        <v>0</v>
      </c>
      <c r="AC1209" s="259">
        <v>0</v>
      </c>
      <c r="AD1209" s="259">
        <v>0</v>
      </c>
      <c r="AE1209" s="262">
        <v>0</v>
      </c>
      <c r="AF1209" s="258">
        <v>0</v>
      </c>
      <c r="AG1209" s="259">
        <v>0</v>
      </c>
      <c r="AH1209" s="259">
        <v>0</v>
      </c>
      <c r="AI1209" s="259">
        <v>0</v>
      </c>
      <c r="AJ1209" s="259">
        <v>0</v>
      </c>
      <c r="AK1209" s="259">
        <v>0</v>
      </c>
      <c r="AL1209" s="259">
        <v>0</v>
      </c>
      <c r="AM1209" s="259">
        <v>0</v>
      </c>
      <c r="AN1209" s="259">
        <v>0</v>
      </c>
      <c r="AO1209" s="262">
        <v>0</v>
      </c>
      <c r="AP1209" s="247"/>
      <c r="AQ1209" s="263">
        <v>0</v>
      </c>
      <c r="AR1209" s="264">
        <v>0</v>
      </c>
      <c r="AS1209" s="264">
        <v>0</v>
      </c>
      <c r="AT1209" s="264">
        <v>0</v>
      </c>
      <c r="AU1209" s="264">
        <v>0</v>
      </c>
      <c r="AV1209" s="264">
        <v>0</v>
      </c>
      <c r="AW1209" s="264">
        <v>0</v>
      </c>
      <c r="AX1209" s="264">
        <v>0</v>
      </c>
      <c r="AY1209" s="264">
        <v>0</v>
      </c>
      <c r="AZ1209" s="264">
        <v>0</v>
      </c>
      <c r="BA1209" s="264">
        <v>0</v>
      </c>
      <c r="BB1209" s="265">
        <v>0</v>
      </c>
    </row>
    <row r="1210" spans="2:54" s="213" customFormat="1" ht="12.75" x14ac:dyDescent="0.2">
      <c r="B1210" s="266" t="s">
        <v>1865</v>
      </c>
      <c r="C1210" s="267"/>
      <c r="D1210" s="268"/>
      <c r="E1210" s="269" t="s">
        <v>2894</v>
      </c>
      <c r="F1210" s="267"/>
      <c r="G1210" s="267"/>
      <c r="H1210" s="255" t="s">
        <v>2898</v>
      </c>
      <c r="I1210" s="256">
        <v>36800</v>
      </c>
      <c r="J1210" s="257">
        <v>7</v>
      </c>
      <c r="K1210" s="258">
        <v>0</v>
      </c>
      <c r="L1210" s="259">
        <v>0</v>
      </c>
      <c r="M1210" s="259">
        <v>0</v>
      </c>
      <c r="N1210" s="259">
        <v>0</v>
      </c>
      <c r="O1210" s="259">
        <v>0</v>
      </c>
      <c r="P1210" s="259">
        <v>0</v>
      </c>
      <c r="Q1210" s="259">
        <v>0</v>
      </c>
      <c r="R1210" s="259">
        <v>0</v>
      </c>
      <c r="S1210" s="259">
        <v>0</v>
      </c>
      <c r="T1210" s="260">
        <v>0</v>
      </c>
      <c r="U1210" s="261">
        <v>0</v>
      </c>
      <c r="V1210" s="259">
        <v>0</v>
      </c>
      <c r="W1210" s="259">
        <v>0</v>
      </c>
      <c r="X1210" s="259">
        <v>0</v>
      </c>
      <c r="Y1210" s="259">
        <v>0</v>
      </c>
      <c r="Z1210" s="259">
        <v>0</v>
      </c>
      <c r="AA1210" s="259">
        <v>0</v>
      </c>
      <c r="AB1210" s="259">
        <v>0</v>
      </c>
      <c r="AC1210" s="259">
        <v>0</v>
      </c>
      <c r="AD1210" s="259">
        <v>0</v>
      </c>
      <c r="AE1210" s="262">
        <v>0</v>
      </c>
      <c r="AF1210" s="258">
        <v>0</v>
      </c>
      <c r="AG1210" s="259">
        <v>0</v>
      </c>
      <c r="AH1210" s="259">
        <v>0</v>
      </c>
      <c r="AI1210" s="259">
        <v>0</v>
      </c>
      <c r="AJ1210" s="259">
        <v>0</v>
      </c>
      <c r="AK1210" s="259">
        <v>0</v>
      </c>
      <c r="AL1210" s="259">
        <v>0</v>
      </c>
      <c r="AM1210" s="259">
        <v>0</v>
      </c>
      <c r="AN1210" s="259">
        <v>0</v>
      </c>
      <c r="AO1210" s="262">
        <v>0</v>
      </c>
      <c r="AP1210" s="247"/>
      <c r="AQ1210" s="263">
        <v>0</v>
      </c>
      <c r="AR1210" s="264">
        <v>0</v>
      </c>
      <c r="AS1210" s="264">
        <v>0</v>
      </c>
      <c r="AT1210" s="264">
        <v>0</v>
      </c>
      <c r="AU1210" s="264">
        <v>0</v>
      </c>
      <c r="AV1210" s="264">
        <v>0</v>
      </c>
      <c r="AW1210" s="264">
        <v>0</v>
      </c>
      <c r="AX1210" s="264">
        <v>0</v>
      </c>
      <c r="AY1210" s="264">
        <v>0</v>
      </c>
      <c r="AZ1210" s="264">
        <v>0</v>
      </c>
      <c r="BA1210" s="264">
        <v>0</v>
      </c>
      <c r="BB1210" s="265">
        <v>0</v>
      </c>
    </row>
    <row r="1211" spans="2:54" s="213" customFormat="1" ht="12.75" x14ac:dyDescent="0.2">
      <c r="B1211" s="266" t="s">
        <v>1865</v>
      </c>
      <c r="C1211" s="267"/>
      <c r="D1211" s="268"/>
      <c r="E1211" s="269" t="s">
        <v>2894</v>
      </c>
      <c r="F1211" s="267"/>
      <c r="G1211" s="267"/>
      <c r="H1211" s="255" t="s">
        <v>2899</v>
      </c>
      <c r="I1211" s="256">
        <v>36800</v>
      </c>
      <c r="J1211" s="257">
        <v>7</v>
      </c>
      <c r="K1211" s="258">
        <v>0</v>
      </c>
      <c r="L1211" s="259">
        <v>0</v>
      </c>
      <c r="M1211" s="259">
        <v>0</v>
      </c>
      <c r="N1211" s="259">
        <v>0</v>
      </c>
      <c r="O1211" s="259">
        <v>0</v>
      </c>
      <c r="P1211" s="259">
        <v>0</v>
      </c>
      <c r="Q1211" s="259">
        <v>0</v>
      </c>
      <c r="R1211" s="259">
        <v>0</v>
      </c>
      <c r="S1211" s="259">
        <v>0</v>
      </c>
      <c r="T1211" s="260">
        <v>0</v>
      </c>
      <c r="U1211" s="261">
        <v>0</v>
      </c>
      <c r="V1211" s="259">
        <v>0</v>
      </c>
      <c r="W1211" s="259">
        <v>0</v>
      </c>
      <c r="X1211" s="259">
        <v>0</v>
      </c>
      <c r="Y1211" s="259">
        <v>0</v>
      </c>
      <c r="Z1211" s="259">
        <v>0</v>
      </c>
      <c r="AA1211" s="259">
        <v>0</v>
      </c>
      <c r="AB1211" s="259">
        <v>0</v>
      </c>
      <c r="AC1211" s="259">
        <v>0</v>
      </c>
      <c r="AD1211" s="259">
        <v>0</v>
      </c>
      <c r="AE1211" s="262">
        <v>0</v>
      </c>
      <c r="AF1211" s="258">
        <v>0</v>
      </c>
      <c r="AG1211" s="259">
        <v>0</v>
      </c>
      <c r="AH1211" s="259">
        <v>0</v>
      </c>
      <c r="AI1211" s="259">
        <v>0</v>
      </c>
      <c r="AJ1211" s="259">
        <v>0</v>
      </c>
      <c r="AK1211" s="259">
        <v>0</v>
      </c>
      <c r="AL1211" s="259">
        <v>0</v>
      </c>
      <c r="AM1211" s="259">
        <v>0</v>
      </c>
      <c r="AN1211" s="259">
        <v>0</v>
      </c>
      <c r="AO1211" s="262">
        <v>0</v>
      </c>
      <c r="AP1211" s="247"/>
      <c r="AQ1211" s="263">
        <v>0</v>
      </c>
      <c r="AR1211" s="264">
        <v>0</v>
      </c>
      <c r="AS1211" s="264">
        <v>0</v>
      </c>
      <c r="AT1211" s="264">
        <v>0</v>
      </c>
      <c r="AU1211" s="264">
        <v>0</v>
      </c>
      <c r="AV1211" s="264">
        <v>0</v>
      </c>
      <c r="AW1211" s="264">
        <v>0</v>
      </c>
      <c r="AX1211" s="264">
        <v>0</v>
      </c>
      <c r="AY1211" s="264">
        <v>0</v>
      </c>
      <c r="AZ1211" s="264">
        <v>0</v>
      </c>
      <c r="BA1211" s="264">
        <v>0</v>
      </c>
      <c r="BB1211" s="265">
        <v>0</v>
      </c>
    </row>
    <row r="1212" spans="2:54" s="213" customFormat="1" ht="12.75" x14ac:dyDescent="0.2">
      <c r="B1212" s="266" t="s">
        <v>1865</v>
      </c>
      <c r="C1212" s="267"/>
      <c r="D1212" s="268"/>
      <c r="E1212" s="269" t="s">
        <v>2894</v>
      </c>
      <c r="F1212" s="267"/>
      <c r="G1212" s="267"/>
      <c r="H1212" s="255" t="s">
        <v>2900</v>
      </c>
      <c r="I1212" s="256">
        <v>36800</v>
      </c>
      <c r="J1212" s="257">
        <v>7</v>
      </c>
      <c r="K1212" s="258">
        <v>0</v>
      </c>
      <c r="L1212" s="259">
        <v>0</v>
      </c>
      <c r="M1212" s="259">
        <v>0</v>
      </c>
      <c r="N1212" s="259">
        <v>0</v>
      </c>
      <c r="O1212" s="259">
        <v>0</v>
      </c>
      <c r="P1212" s="259">
        <v>0</v>
      </c>
      <c r="Q1212" s="259">
        <v>0</v>
      </c>
      <c r="R1212" s="259">
        <v>0</v>
      </c>
      <c r="S1212" s="259">
        <v>0</v>
      </c>
      <c r="T1212" s="260">
        <v>0</v>
      </c>
      <c r="U1212" s="261">
        <v>0</v>
      </c>
      <c r="V1212" s="259">
        <v>0</v>
      </c>
      <c r="W1212" s="259">
        <v>0</v>
      </c>
      <c r="X1212" s="259">
        <v>0</v>
      </c>
      <c r="Y1212" s="259">
        <v>0</v>
      </c>
      <c r="Z1212" s="259">
        <v>0</v>
      </c>
      <c r="AA1212" s="259">
        <v>0</v>
      </c>
      <c r="AB1212" s="259">
        <v>0</v>
      </c>
      <c r="AC1212" s="259">
        <v>0</v>
      </c>
      <c r="AD1212" s="259">
        <v>0</v>
      </c>
      <c r="AE1212" s="262">
        <v>0</v>
      </c>
      <c r="AF1212" s="258">
        <v>0</v>
      </c>
      <c r="AG1212" s="259">
        <v>0</v>
      </c>
      <c r="AH1212" s="259">
        <v>0</v>
      </c>
      <c r="AI1212" s="259">
        <v>0</v>
      </c>
      <c r="AJ1212" s="259">
        <v>0</v>
      </c>
      <c r="AK1212" s="259">
        <v>0</v>
      </c>
      <c r="AL1212" s="259">
        <v>0</v>
      </c>
      <c r="AM1212" s="259">
        <v>0</v>
      </c>
      <c r="AN1212" s="259">
        <v>0</v>
      </c>
      <c r="AO1212" s="262">
        <v>0</v>
      </c>
      <c r="AP1212" s="247"/>
      <c r="AQ1212" s="263">
        <v>0</v>
      </c>
      <c r="AR1212" s="264">
        <v>0</v>
      </c>
      <c r="AS1212" s="264">
        <v>0</v>
      </c>
      <c r="AT1212" s="264">
        <v>0</v>
      </c>
      <c r="AU1212" s="264">
        <v>0</v>
      </c>
      <c r="AV1212" s="264">
        <v>0</v>
      </c>
      <c r="AW1212" s="264">
        <v>0</v>
      </c>
      <c r="AX1212" s="264">
        <v>0</v>
      </c>
      <c r="AY1212" s="264">
        <v>0</v>
      </c>
      <c r="AZ1212" s="264">
        <v>0</v>
      </c>
      <c r="BA1212" s="264">
        <v>0</v>
      </c>
      <c r="BB1212" s="265">
        <v>0</v>
      </c>
    </row>
    <row r="1213" spans="2:54" s="213" customFormat="1" ht="12.75" x14ac:dyDescent="0.2">
      <c r="B1213" s="266" t="s">
        <v>1865</v>
      </c>
      <c r="C1213" s="267"/>
      <c r="D1213" s="268"/>
      <c r="E1213" s="269" t="s">
        <v>2901</v>
      </c>
      <c r="F1213" s="267"/>
      <c r="G1213" s="267"/>
      <c r="H1213" s="255" t="s">
        <v>2902</v>
      </c>
      <c r="I1213" s="256">
        <v>36800</v>
      </c>
      <c r="J1213" s="257">
        <v>7</v>
      </c>
      <c r="K1213" s="258">
        <v>0</v>
      </c>
      <c r="L1213" s="259">
        <v>0</v>
      </c>
      <c r="M1213" s="259">
        <v>0</v>
      </c>
      <c r="N1213" s="259">
        <v>0</v>
      </c>
      <c r="O1213" s="259">
        <v>0</v>
      </c>
      <c r="P1213" s="259">
        <v>0</v>
      </c>
      <c r="Q1213" s="259">
        <v>0</v>
      </c>
      <c r="R1213" s="259">
        <v>0</v>
      </c>
      <c r="S1213" s="259">
        <v>0</v>
      </c>
      <c r="T1213" s="260">
        <v>0</v>
      </c>
      <c r="U1213" s="261">
        <v>0</v>
      </c>
      <c r="V1213" s="259">
        <v>0</v>
      </c>
      <c r="W1213" s="259">
        <v>0</v>
      </c>
      <c r="X1213" s="259">
        <v>0</v>
      </c>
      <c r="Y1213" s="259">
        <v>0</v>
      </c>
      <c r="Z1213" s="259">
        <v>0</v>
      </c>
      <c r="AA1213" s="259">
        <v>0</v>
      </c>
      <c r="AB1213" s="259">
        <v>0</v>
      </c>
      <c r="AC1213" s="259">
        <v>0</v>
      </c>
      <c r="AD1213" s="259">
        <v>0</v>
      </c>
      <c r="AE1213" s="262">
        <v>0</v>
      </c>
      <c r="AF1213" s="258">
        <v>0</v>
      </c>
      <c r="AG1213" s="259">
        <v>0</v>
      </c>
      <c r="AH1213" s="259">
        <v>0</v>
      </c>
      <c r="AI1213" s="259">
        <v>0</v>
      </c>
      <c r="AJ1213" s="259">
        <v>0</v>
      </c>
      <c r="AK1213" s="259">
        <v>0</v>
      </c>
      <c r="AL1213" s="259">
        <v>0</v>
      </c>
      <c r="AM1213" s="259">
        <v>0</v>
      </c>
      <c r="AN1213" s="259">
        <v>0</v>
      </c>
      <c r="AO1213" s="262">
        <v>0</v>
      </c>
      <c r="AP1213" s="247"/>
      <c r="AQ1213" s="263">
        <v>0</v>
      </c>
      <c r="AR1213" s="264">
        <v>0</v>
      </c>
      <c r="AS1213" s="264">
        <v>0</v>
      </c>
      <c r="AT1213" s="264">
        <v>0</v>
      </c>
      <c r="AU1213" s="264">
        <v>0</v>
      </c>
      <c r="AV1213" s="264">
        <v>0</v>
      </c>
      <c r="AW1213" s="264">
        <v>0</v>
      </c>
      <c r="AX1213" s="264">
        <v>0</v>
      </c>
      <c r="AY1213" s="264">
        <v>0</v>
      </c>
      <c r="AZ1213" s="264">
        <v>0</v>
      </c>
      <c r="BA1213" s="264">
        <v>0</v>
      </c>
      <c r="BB1213" s="265">
        <v>0</v>
      </c>
    </row>
    <row r="1214" spans="2:54" s="213" customFormat="1" ht="12.75" x14ac:dyDescent="0.2">
      <c r="B1214" s="266" t="s">
        <v>1865</v>
      </c>
      <c r="C1214" s="267"/>
      <c r="D1214" s="268"/>
      <c r="E1214" s="269" t="s">
        <v>2903</v>
      </c>
      <c r="F1214" s="267"/>
      <c r="G1214" s="267"/>
      <c r="H1214" s="255" t="s">
        <v>2904</v>
      </c>
      <c r="I1214" s="256">
        <v>36800</v>
      </c>
      <c r="J1214" s="257">
        <v>7</v>
      </c>
      <c r="K1214" s="258">
        <v>0</v>
      </c>
      <c r="L1214" s="259">
        <v>0</v>
      </c>
      <c r="M1214" s="259">
        <v>0</v>
      </c>
      <c r="N1214" s="259">
        <v>0</v>
      </c>
      <c r="O1214" s="259">
        <v>0</v>
      </c>
      <c r="P1214" s="259">
        <v>0</v>
      </c>
      <c r="Q1214" s="259">
        <v>0</v>
      </c>
      <c r="R1214" s="259">
        <v>0</v>
      </c>
      <c r="S1214" s="259">
        <v>0</v>
      </c>
      <c r="T1214" s="260">
        <v>0</v>
      </c>
      <c r="U1214" s="261">
        <v>0</v>
      </c>
      <c r="V1214" s="259">
        <v>0</v>
      </c>
      <c r="W1214" s="259">
        <v>0</v>
      </c>
      <c r="X1214" s="259">
        <v>0</v>
      </c>
      <c r="Y1214" s="259">
        <v>0</v>
      </c>
      <c r="Z1214" s="259">
        <v>0</v>
      </c>
      <c r="AA1214" s="259">
        <v>0</v>
      </c>
      <c r="AB1214" s="259">
        <v>0</v>
      </c>
      <c r="AC1214" s="259">
        <v>0</v>
      </c>
      <c r="AD1214" s="259">
        <v>0</v>
      </c>
      <c r="AE1214" s="262">
        <v>0</v>
      </c>
      <c r="AF1214" s="258">
        <v>0</v>
      </c>
      <c r="AG1214" s="259">
        <v>0</v>
      </c>
      <c r="AH1214" s="259">
        <v>0</v>
      </c>
      <c r="AI1214" s="259">
        <v>0</v>
      </c>
      <c r="AJ1214" s="259">
        <v>0</v>
      </c>
      <c r="AK1214" s="259">
        <v>0</v>
      </c>
      <c r="AL1214" s="259">
        <v>0</v>
      </c>
      <c r="AM1214" s="259">
        <v>0</v>
      </c>
      <c r="AN1214" s="259">
        <v>0</v>
      </c>
      <c r="AO1214" s="262">
        <v>0</v>
      </c>
      <c r="AP1214" s="247"/>
      <c r="AQ1214" s="263">
        <v>0</v>
      </c>
      <c r="AR1214" s="264">
        <v>0</v>
      </c>
      <c r="AS1214" s="264">
        <v>0</v>
      </c>
      <c r="AT1214" s="264">
        <v>0</v>
      </c>
      <c r="AU1214" s="264">
        <v>0</v>
      </c>
      <c r="AV1214" s="264">
        <v>0</v>
      </c>
      <c r="AW1214" s="264">
        <v>0</v>
      </c>
      <c r="AX1214" s="264">
        <v>0</v>
      </c>
      <c r="AY1214" s="264">
        <v>0</v>
      </c>
      <c r="AZ1214" s="264">
        <v>0</v>
      </c>
      <c r="BA1214" s="264">
        <v>0</v>
      </c>
      <c r="BB1214" s="265">
        <v>0</v>
      </c>
    </row>
    <row r="1215" spans="2:54" s="213" customFormat="1" ht="12.75" x14ac:dyDescent="0.2">
      <c r="B1215" s="266" t="s">
        <v>1865</v>
      </c>
      <c r="C1215" s="267"/>
      <c r="D1215" s="268"/>
      <c r="E1215" s="269" t="s">
        <v>2901</v>
      </c>
      <c r="F1215" s="267"/>
      <c r="G1215" s="267"/>
      <c r="H1215" s="255" t="s">
        <v>2905</v>
      </c>
      <c r="I1215" s="256">
        <v>36800</v>
      </c>
      <c r="J1215" s="257">
        <v>7</v>
      </c>
      <c r="K1215" s="258">
        <v>0</v>
      </c>
      <c r="L1215" s="259">
        <v>0</v>
      </c>
      <c r="M1215" s="259">
        <v>0</v>
      </c>
      <c r="N1215" s="259">
        <v>0</v>
      </c>
      <c r="O1215" s="259">
        <v>0</v>
      </c>
      <c r="P1215" s="259">
        <v>0</v>
      </c>
      <c r="Q1215" s="259">
        <v>0</v>
      </c>
      <c r="R1215" s="259">
        <v>0</v>
      </c>
      <c r="S1215" s="259">
        <v>0</v>
      </c>
      <c r="T1215" s="260">
        <v>0</v>
      </c>
      <c r="U1215" s="261">
        <v>0</v>
      </c>
      <c r="V1215" s="259">
        <v>0</v>
      </c>
      <c r="W1215" s="259">
        <v>0</v>
      </c>
      <c r="X1215" s="259">
        <v>0</v>
      </c>
      <c r="Y1215" s="259">
        <v>0</v>
      </c>
      <c r="Z1215" s="259">
        <v>0</v>
      </c>
      <c r="AA1215" s="259">
        <v>0</v>
      </c>
      <c r="AB1215" s="259">
        <v>0</v>
      </c>
      <c r="AC1215" s="259">
        <v>0</v>
      </c>
      <c r="AD1215" s="259">
        <v>0</v>
      </c>
      <c r="AE1215" s="262">
        <v>0</v>
      </c>
      <c r="AF1215" s="258">
        <v>0</v>
      </c>
      <c r="AG1215" s="259">
        <v>0</v>
      </c>
      <c r="AH1215" s="259">
        <v>0</v>
      </c>
      <c r="AI1215" s="259">
        <v>0</v>
      </c>
      <c r="AJ1215" s="259">
        <v>0</v>
      </c>
      <c r="AK1215" s="259">
        <v>0</v>
      </c>
      <c r="AL1215" s="259">
        <v>0</v>
      </c>
      <c r="AM1215" s="259">
        <v>0</v>
      </c>
      <c r="AN1215" s="259">
        <v>0</v>
      </c>
      <c r="AO1215" s="262">
        <v>0</v>
      </c>
      <c r="AP1215" s="247"/>
      <c r="AQ1215" s="263">
        <v>0</v>
      </c>
      <c r="AR1215" s="264">
        <v>0</v>
      </c>
      <c r="AS1215" s="264">
        <v>0</v>
      </c>
      <c r="AT1215" s="264">
        <v>0</v>
      </c>
      <c r="AU1215" s="264">
        <v>0</v>
      </c>
      <c r="AV1215" s="264">
        <v>0</v>
      </c>
      <c r="AW1215" s="264">
        <v>0</v>
      </c>
      <c r="AX1215" s="264">
        <v>0</v>
      </c>
      <c r="AY1215" s="264">
        <v>0</v>
      </c>
      <c r="AZ1215" s="264">
        <v>0</v>
      </c>
      <c r="BA1215" s="264">
        <v>0</v>
      </c>
      <c r="BB1215" s="265">
        <v>0</v>
      </c>
    </row>
    <row r="1216" spans="2:54" s="213" customFormat="1" ht="12.75" x14ac:dyDescent="0.2">
      <c r="B1216" s="266" t="s">
        <v>1865</v>
      </c>
      <c r="C1216" s="267"/>
      <c r="D1216" s="268"/>
      <c r="E1216" s="269" t="s">
        <v>2901</v>
      </c>
      <c r="F1216" s="267"/>
      <c r="G1216" s="267"/>
      <c r="H1216" s="255" t="s">
        <v>2906</v>
      </c>
      <c r="I1216" s="256">
        <v>36800</v>
      </c>
      <c r="J1216" s="257">
        <v>7</v>
      </c>
      <c r="K1216" s="258">
        <v>0</v>
      </c>
      <c r="L1216" s="259">
        <v>0</v>
      </c>
      <c r="M1216" s="259">
        <v>0</v>
      </c>
      <c r="N1216" s="259">
        <v>0</v>
      </c>
      <c r="O1216" s="259">
        <v>0</v>
      </c>
      <c r="P1216" s="259">
        <v>0</v>
      </c>
      <c r="Q1216" s="259">
        <v>0</v>
      </c>
      <c r="R1216" s="259">
        <v>0</v>
      </c>
      <c r="S1216" s="259">
        <v>0</v>
      </c>
      <c r="T1216" s="260">
        <v>0</v>
      </c>
      <c r="U1216" s="261">
        <v>0</v>
      </c>
      <c r="V1216" s="259">
        <v>0</v>
      </c>
      <c r="W1216" s="259">
        <v>0</v>
      </c>
      <c r="X1216" s="259">
        <v>0</v>
      </c>
      <c r="Y1216" s="259">
        <v>0</v>
      </c>
      <c r="Z1216" s="259">
        <v>0</v>
      </c>
      <c r="AA1216" s="259">
        <v>0</v>
      </c>
      <c r="AB1216" s="259">
        <v>0</v>
      </c>
      <c r="AC1216" s="259">
        <v>0</v>
      </c>
      <c r="AD1216" s="259">
        <v>0</v>
      </c>
      <c r="AE1216" s="262">
        <v>0</v>
      </c>
      <c r="AF1216" s="258">
        <v>0</v>
      </c>
      <c r="AG1216" s="259">
        <v>0</v>
      </c>
      <c r="AH1216" s="259">
        <v>0</v>
      </c>
      <c r="AI1216" s="259">
        <v>0</v>
      </c>
      <c r="AJ1216" s="259">
        <v>0</v>
      </c>
      <c r="AK1216" s="259">
        <v>0</v>
      </c>
      <c r="AL1216" s="259">
        <v>0</v>
      </c>
      <c r="AM1216" s="259">
        <v>0</v>
      </c>
      <c r="AN1216" s="259">
        <v>0</v>
      </c>
      <c r="AO1216" s="262">
        <v>0</v>
      </c>
      <c r="AP1216" s="247"/>
      <c r="AQ1216" s="263">
        <v>0</v>
      </c>
      <c r="AR1216" s="264">
        <v>0</v>
      </c>
      <c r="AS1216" s="264">
        <v>0</v>
      </c>
      <c r="AT1216" s="264">
        <v>0</v>
      </c>
      <c r="AU1216" s="264">
        <v>0</v>
      </c>
      <c r="AV1216" s="264">
        <v>0</v>
      </c>
      <c r="AW1216" s="264">
        <v>0</v>
      </c>
      <c r="AX1216" s="264">
        <v>0</v>
      </c>
      <c r="AY1216" s="264">
        <v>0</v>
      </c>
      <c r="AZ1216" s="264">
        <v>0</v>
      </c>
      <c r="BA1216" s="264">
        <v>0</v>
      </c>
      <c r="BB1216" s="265">
        <v>0</v>
      </c>
    </row>
    <row r="1217" spans="2:54" s="213" customFormat="1" ht="12.75" x14ac:dyDescent="0.2">
      <c r="B1217" s="266" t="s">
        <v>1865</v>
      </c>
      <c r="C1217" s="267"/>
      <c r="D1217" s="268"/>
      <c r="E1217" s="269" t="s">
        <v>2901</v>
      </c>
      <c r="F1217" s="267"/>
      <c r="G1217" s="267"/>
      <c r="H1217" s="255" t="s">
        <v>2907</v>
      </c>
      <c r="I1217" s="256">
        <v>36800</v>
      </c>
      <c r="J1217" s="257">
        <v>7</v>
      </c>
      <c r="K1217" s="258">
        <v>0</v>
      </c>
      <c r="L1217" s="259">
        <v>0</v>
      </c>
      <c r="M1217" s="259">
        <v>0</v>
      </c>
      <c r="N1217" s="259">
        <v>0</v>
      </c>
      <c r="O1217" s="259">
        <v>0</v>
      </c>
      <c r="P1217" s="259">
        <v>0</v>
      </c>
      <c r="Q1217" s="259">
        <v>0</v>
      </c>
      <c r="R1217" s="259">
        <v>0</v>
      </c>
      <c r="S1217" s="259">
        <v>0</v>
      </c>
      <c r="T1217" s="260">
        <v>0</v>
      </c>
      <c r="U1217" s="261">
        <v>0</v>
      </c>
      <c r="V1217" s="259">
        <v>0</v>
      </c>
      <c r="W1217" s="259">
        <v>0</v>
      </c>
      <c r="X1217" s="259">
        <v>0</v>
      </c>
      <c r="Y1217" s="259">
        <v>0</v>
      </c>
      <c r="Z1217" s="259">
        <v>0</v>
      </c>
      <c r="AA1217" s="259">
        <v>0</v>
      </c>
      <c r="AB1217" s="259">
        <v>0</v>
      </c>
      <c r="AC1217" s="259">
        <v>0</v>
      </c>
      <c r="AD1217" s="259">
        <v>0</v>
      </c>
      <c r="AE1217" s="262">
        <v>0</v>
      </c>
      <c r="AF1217" s="258">
        <v>0</v>
      </c>
      <c r="AG1217" s="259">
        <v>0</v>
      </c>
      <c r="AH1217" s="259">
        <v>0</v>
      </c>
      <c r="AI1217" s="259">
        <v>0</v>
      </c>
      <c r="AJ1217" s="259">
        <v>0</v>
      </c>
      <c r="AK1217" s="259">
        <v>0</v>
      </c>
      <c r="AL1217" s="259">
        <v>0</v>
      </c>
      <c r="AM1217" s="259">
        <v>0</v>
      </c>
      <c r="AN1217" s="259">
        <v>0</v>
      </c>
      <c r="AO1217" s="262">
        <v>0</v>
      </c>
      <c r="AP1217" s="247"/>
      <c r="AQ1217" s="263">
        <v>0</v>
      </c>
      <c r="AR1217" s="264">
        <v>0</v>
      </c>
      <c r="AS1217" s="264">
        <v>0</v>
      </c>
      <c r="AT1217" s="264">
        <v>0</v>
      </c>
      <c r="AU1217" s="264">
        <v>0</v>
      </c>
      <c r="AV1217" s="264">
        <v>0</v>
      </c>
      <c r="AW1217" s="264">
        <v>0</v>
      </c>
      <c r="AX1217" s="264">
        <v>0</v>
      </c>
      <c r="AY1217" s="264">
        <v>0</v>
      </c>
      <c r="AZ1217" s="264">
        <v>0</v>
      </c>
      <c r="BA1217" s="264">
        <v>0</v>
      </c>
      <c r="BB1217" s="265">
        <v>0</v>
      </c>
    </row>
    <row r="1218" spans="2:54" s="213" customFormat="1" ht="12.75" x14ac:dyDescent="0.2">
      <c r="B1218" s="266" t="s">
        <v>1865</v>
      </c>
      <c r="C1218" s="267"/>
      <c r="D1218" s="268"/>
      <c r="E1218" s="269" t="s">
        <v>2901</v>
      </c>
      <c r="F1218" s="267"/>
      <c r="G1218" s="267"/>
      <c r="H1218" s="255" t="s">
        <v>2908</v>
      </c>
      <c r="I1218" s="256">
        <v>36800</v>
      </c>
      <c r="J1218" s="257">
        <v>7</v>
      </c>
      <c r="K1218" s="258">
        <v>0</v>
      </c>
      <c r="L1218" s="259">
        <v>0</v>
      </c>
      <c r="M1218" s="259">
        <v>0</v>
      </c>
      <c r="N1218" s="259">
        <v>0</v>
      </c>
      <c r="O1218" s="259">
        <v>0</v>
      </c>
      <c r="P1218" s="259">
        <v>0</v>
      </c>
      <c r="Q1218" s="259">
        <v>0</v>
      </c>
      <c r="R1218" s="259">
        <v>0</v>
      </c>
      <c r="S1218" s="259">
        <v>0</v>
      </c>
      <c r="T1218" s="260">
        <v>0</v>
      </c>
      <c r="U1218" s="261">
        <v>0</v>
      </c>
      <c r="V1218" s="259">
        <v>0</v>
      </c>
      <c r="W1218" s="259">
        <v>0</v>
      </c>
      <c r="X1218" s="259">
        <v>0</v>
      </c>
      <c r="Y1218" s="259">
        <v>0</v>
      </c>
      <c r="Z1218" s="259">
        <v>0</v>
      </c>
      <c r="AA1218" s="259">
        <v>0</v>
      </c>
      <c r="AB1218" s="259">
        <v>0</v>
      </c>
      <c r="AC1218" s="259">
        <v>0</v>
      </c>
      <c r="AD1218" s="259">
        <v>0</v>
      </c>
      <c r="AE1218" s="262">
        <v>0</v>
      </c>
      <c r="AF1218" s="258">
        <v>0</v>
      </c>
      <c r="AG1218" s="259">
        <v>0</v>
      </c>
      <c r="AH1218" s="259">
        <v>0</v>
      </c>
      <c r="AI1218" s="259">
        <v>0</v>
      </c>
      <c r="AJ1218" s="259">
        <v>0</v>
      </c>
      <c r="AK1218" s="259">
        <v>0</v>
      </c>
      <c r="AL1218" s="259">
        <v>0</v>
      </c>
      <c r="AM1218" s="259">
        <v>0</v>
      </c>
      <c r="AN1218" s="259">
        <v>0</v>
      </c>
      <c r="AO1218" s="262">
        <v>0</v>
      </c>
      <c r="AP1218" s="247"/>
      <c r="AQ1218" s="263">
        <v>0</v>
      </c>
      <c r="AR1218" s="264">
        <v>0</v>
      </c>
      <c r="AS1218" s="264">
        <v>0</v>
      </c>
      <c r="AT1218" s="264">
        <v>0</v>
      </c>
      <c r="AU1218" s="264">
        <v>0</v>
      </c>
      <c r="AV1218" s="264">
        <v>0</v>
      </c>
      <c r="AW1218" s="264">
        <v>0</v>
      </c>
      <c r="AX1218" s="264">
        <v>0</v>
      </c>
      <c r="AY1218" s="264">
        <v>0</v>
      </c>
      <c r="AZ1218" s="264">
        <v>0</v>
      </c>
      <c r="BA1218" s="264">
        <v>0</v>
      </c>
      <c r="BB1218" s="265">
        <v>0</v>
      </c>
    </row>
    <row r="1219" spans="2:54" s="213" customFormat="1" ht="12.75" x14ac:dyDescent="0.2">
      <c r="B1219" s="266" t="s">
        <v>1865</v>
      </c>
      <c r="C1219" s="267"/>
      <c r="D1219" s="268"/>
      <c r="E1219" s="269" t="s">
        <v>2909</v>
      </c>
      <c r="F1219" s="267"/>
      <c r="G1219" s="267"/>
      <c r="H1219" s="255" t="s">
        <v>2910</v>
      </c>
      <c r="I1219" s="256">
        <v>36800</v>
      </c>
      <c r="J1219" s="257">
        <v>7</v>
      </c>
      <c r="K1219" s="258">
        <v>0</v>
      </c>
      <c r="L1219" s="259">
        <v>0</v>
      </c>
      <c r="M1219" s="259">
        <v>0</v>
      </c>
      <c r="N1219" s="259">
        <v>0</v>
      </c>
      <c r="O1219" s="259">
        <v>0</v>
      </c>
      <c r="P1219" s="259">
        <v>0</v>
      </c>
      <c r="Q1219" s="259">
        <v>0</v>
      </c>
      <c r="R1219" s="259">
        <v>0</v>
      </c>
      <c r="S1219" s="259">
        <v>0</v>
      </c>
      <c r="T1219" s="260">
        <v>0</v>
      </c>
      <c r="U1219" s="261">
        <v>0</v>
      </c>
      <c r="V1219" s="259">
        <v>0</v>
      </c>
      <c r="W1219" s="259">
        <v>0</v>
      </c>
      <c r="X1219" s="259">
        <v>0</v>
      </c>
      <c r="Y1219" s="259">
        <v>0</v>
      </c>
      <c r="Z1219" s="259">
        <v>0</v>
      </c>
      <c r="AA1219" s="259">
        <v>0</v>
      </c>
      <c r="AB1219" s="259">
        <v>0</v>
      </c>
      <c r="AC1219" s="259">
        <v>0</v>
      </c>
      <c r="AD1219" s="259">
        <v>0</v>
      </c>
      <c r="AE1219" s="262">
        <v>0</v>
      </c>
      <c r="AF1219" s="258">
        <v>0</v>
      </c>
      <c r="AG1219" s="259">
        <v>0</v>
      </c>
      <c r="AH1219" s="259">
        <v>0</v>
      </c>
      <c r="AI1219" s="259">
        <v>0</v>
      </c>
      <c r="AJ1219" s="259">
        <v>0</v>
      </c>
      <c r="AK1219" s="259">
        <v>0</v>
      </c>
      <c r="AL1219" s="259">
        <v>0</v>
      </c>
      <c r="AM1219" s="259">
        <v>0</v>
      </c>
      <c r="AN1219" s="259">
        <v>0</v>
      </c>
      <c r="AO1219" s="262">
        <v>0</v>
      </c>
      <c r="AP1219" s="247"/>
      <c r="AQ1219" s="263">
        <v>0</v>
      </c>
      <c r="AR1219" s="264">
        <v>0</v>
      </c>
      <c r="AS1219" s="264">
        <v>0</v>
      </c>
      <c r="AT1219" s="264">
        <v>0</v>
      </c>
      <c r="AU1219" s="264">
        <v>0</v>
      </c>
      <c r="AV1219" s="264">
        <v>0</v>
      </c>
      <c r="AW1219" s="264">
        <v>0</v>
      </c>
      <c r="AX1219" s="264">
        <v>0</v>
      </c>
      <c r="AY1219" s="264">
        <v>0</v>
      </c>
      <c r="AZ1219" s="264">
        <v>0</v>
      </c>
      <c r="BA1219" s="264">
        <v>0</v>
      </c>
      <c r="BB1219" s="265">
        <v>0</v>
      </c>
    </row>
    <row r="1220" spans="2:54" s="213" customFormat="1" ht="12.75" x14ac:dyDescent="0.2">
      <c r="B1220" s="266" t="s">
        <v>1865</v>
      </c>
      <c r="C1220" s="267"/>
      <c r="D1220" s="268"/>
      <c r="E1220" s="269" t="s">
        <v>2909</v>
      </c>
      <c r="F1220" s="267"/>
      <c r="G1220" s="267"/>
      <c r="H1220" s="255" t="s">
        <v>2911</v>
      </c>
      <c r="I1220" s="256">
        <v>36800</v>
      </c>
      <c r="J1220" s="257">
        <v>7</v>
      </c>
      <c r="K1220" s="258">
        <v>0</v>
      </c>
      <c r="L1220" s="259">
        <v>0</v>
      </c>
      <c r="M1220" s="259">
        <v>0</v>
      </c>
      <c r="N1220" s="259">
        <v>0</v>
      </c>
      <c r="O1220" s="259">
        <v>0</v>
      </c>
      <c r="P1220" s="259">
        <v>0</v>
      </c>
      <c r="Q1220" s="259">
        <v>0</v>
      </c>
      <c r="R1220" s="259">
        <v>0</v>
      </c>
      <c r="S1220" s="259">
        <v>0</v>
      </c>
      <c r="T1220" s="260">
        <v>0</v>
      </c>
      <c r="U1220" s="261">
        <v>0</v>
      </c>
      <c r="V1220" s="259">
        <v>0</v>
      </c>
      <c r="W1220" s="259">
        <v>0</v>
      </c>
      <c r="X1220" s="259">
        <v>0</v>
      </c>
      <c r="Y1220" s="259">
        <v>0</v>
      </c>
      <c r="Z1220" s="259">
        <v>0</v>
      </c>
      <c r="AA1220" s="259">
        <v>0</v>
      </c>
      <c r="AB1220" s="259">
        <v>0</v>
      </c>
      <c r="AC1220" s="259">
        <v>0</v>
      </c>
      <c r="AD1220" s="259">
        <v>0</v>
      </c>
      <c r="AE1220" s="262">
        <v>0</v>
      </c>
      <c r="AF1220" s="258">
        <v>0</v>
      </c>
      <c r="AG1220" s="259">
        <v>0</v>
      </c>
      <c r="AH1220" s="259">
        <v>0</v>
      </c>
      <c r="AI1220" s="259">
        <v>0</v>
      </c>
      <c r="AJ1220" s="259">
        <v>0</v>
      </c>
      <c r="AK1220" s="259">
        <v>0</v>
      </c>
      <c r="AL1220" s="259">
        <v>0</v>
      </c>
      <c r="AM1220" s="259">
        <v>0</v>
      </c>
      <c r="AN1220" s="259">
        <v>0</v>
      </c>
      <c r="AO1220" s="262">
        <v>0</v>
      </c>
      <c r="AP1220" s="247"/>
      <c r="AQ1220" s="263">
        <v>0</v>
      </c>
      <c r="AR1220" s="264">
        <v>0</v>
      </c>
      <c r="AS1220" s="264">
        <v>0</v>
      </c>
      <c r="AT1220" s="264">
        <v>0</v>
      </c>
      <c r="AU1220" s="264">
        <v>0</v>
      </c>
      <c r="AV1220" s="264">
        <v>0</v>
      </c>
      <c r="AW1220" s="264">
        <v>0</v>
      </c>
      <c r="AX1220" s="264">
        <v>0</v>
      </c>
      <c r="AY1220" s="264">
        <v>0</v>
      </c>
      <c r="AZ1220" s="264">
        <v>0</v>
      </c>
      <c r="BA1220" s="264">
        <v>0</v>
      </c>
      <c r="BB1220" s="265">
        <v>0</v>
      </c>
    </row>
    <row r="1221" spans="2:54" s="213" customFormat="1" ht="12.75" x14ac:dyDescent="0.2">
      <c r="B1221" s="266" t="s">
        <v>1865</v>
      </c>
      <c r="C1221" s="267"/>
      <c r="D1221" s="268"/>
      <c r="E1221" s="269" t="s">
        <v>2912</v>
      </c>
      <c r="F1221" s="267"/>
      <c r="G1221" s="267"/>
      <c r="H1221" s="255" t="s">
        <v>2913</v>
      </c>
      <c r="I1221" s="256">
        <v>37530</v>
      </c>
      <c r="J1221" s="257">
        <v>7</v>
      </c>
      <c r="K1221" s="258">
        <v>0</v>
      </c>
      <c r="L1221" s="259">
        <v>0</v>
      </c>
      <c r="M1221" s="259">
        <v>0</v>
      </c>
      <c r="N1221" s="259">
        <v>0</v>
      </c>
      <c r="O1221" s="259">
        <v>0</v>
      </c>
      <c r="P1221" s="259">
        <v>0</v>
      </c>
      <c r="Q1221" s="259">
        <v>0</v>
      </c>
      <c r="R1221" s="259">
        <v>0</v>
      </c>
      <c r="S1221" s="259">
        <v>0</v>
      </c>
      <c r="T1221" s="260">
        <v>0</v>
      </c>
      <c r="U1221" s="261">
        <v>0</v>
      </c>
      <c r="V1221" s="259">
        <v>0</v>
      </c>
      <c r="W1221" s="259">
        <v>0</v>
      </c>
      <c r="X1221" s="259">
        <v>0</v>
      </c>
      <c r="Y1221" s="259">
        <v>0</v>
      </c>
      <c r="Z1221" s="259">
        <v>0</v>
      </c>
      <c r="AA1221" s="259">
        <v>0</v>
      </c>
      <c r="AB1221" s="259">
        <v>0</v>
      </c>
      <c r="AC1221" s="259">
        <v>0</v>
      </c>
      <c r="AD1221" s="259">
        <v>0</v>
      </c>
      <c r="AE1221" s="262">
        <v>0</v>
      </c>
      <c r="AF1221" s="258">
        <v>0</v>
      </c>
      <c r="AG1221" s="259">
        <v>0</v>
      </c>
      <c r="AH1221" s="259">
        <v>0</v>
      </c>
      <c r="AI1221" s="259">
        <v>0</v>
      </c>
      <c r="AJ1221" s="259">
        <v>0</v>
      </c>
      <c r="AK1221" s="259">
        <v>0</v>
      </c>
      <c r="AL1221" s="259">
        <v>0</v>
      </c>
      <c r="AM1221" s="259">
        <v>0</v>
      </c>
      <c r="AN1221" s="259">
        <v>0</v>
      </c>
      <c r="AO1221" s="262">
        <v>0</v>
      </c>
      <c r="AP1221" s="247"/>
      <c r="AQ1221" s="263">
        <v>0</v>
      </c>
      <c r="AR1221" s="264">
        <v>0</v>
      </c>
      <c r="AS1221" s="264">
        <v>0</v>
      </c>
      <c r="AT1221" s="264">
        <v>0</v>
      </c>
      <c r="AU1221" s="264">
        <v>0</v>
      </c>
      <c r="AV1221" s="264">
        <v>0</v>
      </c>
      <c r="AW1221" s="264">
        <v>0</v>
      </c>
      <c r="AX1221" s="264">
        <v>0</v>
      </c>
      <c r="AY1221" s="264">
        <v>0</v>
      </c>
      <c r="AZ1221" s="264">
        <v>0</v>
      </c>
      <c r="BA1221" s="264">
        <v>0</v>
      </c>
      <c r="BB1221" s="265">
        <v>0</v>
      </c>
    </row>
    <row r="1222" spans="2:54" s="213" customFormat="1" ht="12.75" x14ac:dyDescent="0.2">
      <c r="B1222" s="266" t="s">
        <v>1865</v>
      </c>
      <c r="C1222" s="267"/>
      <c r="D1222" s="268"/>
      <c r="E1222" s="269" t="s">
        <v>2912</v>
      </c>
      <c r="F1222" s="267"/>
      <c r="G1222" s="267"/>
      <c r="H1222" s="255" t="s">
        <v>2914</v>
      </c>
      <c r="I1222" s="256">
        <v>37530</v>
      </c>
      <c r="J1222" s="257">
        <v>7</v>
      </c>
      <c r="K1222" s="258">
        <v>0</v>
      </c>
      <c r="L1222" s="259">
        <v>0</v>
      </c>
      <c r="M1222" s="259">
        <v>0</v>
      </c>
      <c r="N1222" s="259">
        <v>0</v>
      </c>
      <c r="O1222" s="259">
        <v>0</v>
      </c>
      <c r="P1222" s="259">
        <v>0</v>
      </c>
      <c r="Q1222" s="259">
        <v>0</v>
      </c>
      <c r="R1222" s="259">
        <v>0</v>
      </c>
      <c r="S1222" s="259">
        <v>0</v>
      </c>
      <c r="T1222" s="260">
        <v>0</v>
      </c>
      <c r="U1222" s="261">
        <v>0</v>
      </c>
      <c r="V1222" s="259">
        <v>0</v>
      </c>
      <c r="W1222" s="259">
        <v>0</v>
      </c>
      <c r="X1222" s="259">
        <v>0</v>
      </c>
      <c r="Y1222" s="259">
        <v>0</v>
      </c>
      <c r="Z1222" s="259">
        <v>0</v>
      </c>
      <c r="AA1222" s="259">
        <v>0</v>
      </c>
      <c r="AB1222" s="259">
        <v>0</v>
      </c>
      <c r="AC1222" s="259">
        <v>0</v>
      </c>
      <c r="AD1222" s="259">
        <v>0</v>
      </c>
      <c r="AE1222" s="262">
        <v>0</v>
      </c>
      <c r="AF1222" s="258">
        <v>0</v>
      </c>
      <c r="AG1222" s="259">
        <v>0</v>
      </c>
      <c r="AH1222" s="259">
        <v>0</v>
      </c>
      <c r="AI1222" s="259">
        <v>0</v>
      </c>
      <c r="AJ1222" s="259">
        <v>0</v>
      </c>
      <c r="AK1222" s="259">
        <v>0</v>
      </c>
      <c r="AL1222" s="259">
        <v>0</v>
      </c>
      <c r="AM1222" s="259">
        <v>0</v>
      </c>
      <c r="AN1222" s="259">
        <v>0</v>
      </c>
      <c r="AO1222" s="262">
        <v>0</v>
      </c>
      <c r="AP1222" s="247"/>
      <c r="AQ1222" s="263">
        <v>0</v>
      </c>
      <c r="AR1222" s="264">
        <v>0</v>
      </c>
      <c r="AS1222" s="264">
        <v>0</v>
      </c>
      <c r="AT1222" s="264">
        <v>0</v>
      </c>
      <c r="AU1222" s="264">
        <v>0</v>
      </c>
      <c r="AV1222" s="264">
        <v>0</v>
      </c>
      <c r="AW1222" s="264">
        <v>0</v>
      </c>
      <c r="AX1222" s="264">
        <v>0</v>
      </c>
      <c r="AY1222" s="264">
        <v>0</v>
      </c>
      <c r="AZ1222" s="264">
        <v>0</v>
      </c>
      <c r="BA1222" s="264">
        <v>0</v>
      </c>
      <c r="BB1222" s="265">
        <v>0</v>
      </c>
    </row>
    <row r="1223" spans="2:54" s="213" customFormat="1" ht="12.75" x14ac:dyDescent="0.2">
      <c r="B1223" s="266" t="s">
        <v>1865</v>
      </c>
      <c r="C1223" s="267"/>
      <c r="D1223" s="268"/>
      <c r="E1223" s="269" t="s">
        <v>2915</v>
      </c>
      <c r="F1223" s="267"/>
      <c r="G1223" s="267"/>
      <c r="H1223" s="255" t="s">
        <v>2916</v>
      </c>
      <c r="I1223" s="256">
        <v>37530</v>
      </c>
      <c r="J1223" s="257">
        <v>7</v>
      </c>
      <c r="K1223" s="258">
        <v>0</v>
      </c>
      <c r="L1223" s="259">
        <v>0</v>
      </c>
      <c r="M1223" s="259">
        <v>0</v>
      </c>
      <c r="N1223" s="259">
        <v>0</v>
      </c>
      <c r="O1223" s="259">
        <v>0</v>
      </c>
      <c r="P1223" s="259">
        <v>0</v>
      </c>
      <c r="Q1223" s="259">
        <v>0</v>
      </c>
      <c r="R1223" s="259">
        <v>0</v>
      </c>
      <c r="S1223" s="259">
        <v>0</v>
      </c>
      <c r="T1223" s="260">
        <v>0</v>
      </c>
      <c r="U1223" s="261">
        <v>0</v>
      </c>
      <c r="V1223" s="259">
        <v>0</v>
      </c>
      <c r="W1223" s="259">
        <v>0</v>
      </c>
      <c r="X1223" s="259">
        <v>0</v>
      </c>
      <c r="Y1223" s="259">
        <v>0</v>
      </c>
      <c r="Z1223" s="259">
        <v>0</v>
      </c>
      <c r="AA1223" s="259">
        <v>0</v>
      </c>
      <c r="AB1223" s="259">
        <v>0</v>
      </c>
      <c r="AC1223" s="259">
        <v>0</v>
      </c>
      <c r="AD1223" s="259">
        <v>0</v>
      </c>
      <c r="AE1223" s="262">
        <v>0</v>
      </c>
      <c r="AF1223" s="258">
        <v>0</v>
      </c>
      <c r="AG1223" s="259">
        <v>0</v>
      </c>
      <c r="AH1223" s="259">
        <v>0</v>
      </c>
      <c r="AI1223" s="259">
        <v>0</v>
      </c>
      <c r="AJ1223" s="259">
        <v>0</v>
      </c>
      <c r="AK1223" s="259">
        <v>0</v>
      </c>
      <c r="AL1223" s="259">
        <v>0</v>
      </c>
      <c r="AM1223" s="259">
        <v>0</v>
      </c>
      <c r="AN1223" s="259">
        <v>0</v>
      </c>
      <c r="AO1223" s="262">
        <v>0</v>
      </c>
      <c r="AP1223" s="247"/>
      <c r="AQ1223" s="263">
        <v>0</v>
      </c>
      <c r="AR1223" s="264">
        <v>0</v>
      </c>
      <c r="AS1223" s="264">
        <v>0</v>
      </c>
      <c r="AT1223" s="264">
        <v>0</v>
      </c>
      <c r="AU1223" s="264">
        <v>0</v>
      </c>
      <c r="AV1223" s="264">
        <v>0</v>
      </c>
      <c r="AW1223" s="264">
        <v>0</v>
      </c>
      <c r="AX1223" s="264">
        <v>0</v>
      </c>
      <c r="AY1223" s="264">
        <v>0</v>
      </c>
      <c r="AZ1223" s="264">
        <v>0</v>
      </c>
      <c r="BA1223" s="264">
        <v>0</v>
      </c>
      <c r="BB1223" s="265">
        <v>0</v>
      </c>
    </row>
    <row r="1224" spans="2:54" s="213" customFormat="1" ht="12.75" x14ac:dyDescent="0.2">
      <c r="B1224" s="266" t="s">
        <v>1865</v>
      </c>
      <c r="C1224" s="267"/>
      <c r="D1224" s="268"/>
      <c r="E1224" s="269" t="s">
        <v>2917</v>
      </c>
      <c r="F1224" s="267"/>
      <c r="G1224" s="267"/>
      <c r="H1224" s="255" t="s">
        <v>2918</v>
      </c>
      <c r="I1224" s="256">
        <v>37530</v>
      </c>
      <c r="J1224" s="257">
        <v>7</v>
      </c>
      <c r="K1224" s="258">
        <v>0</v>
      </c>
      <c r="L1224" s="259">
        <v>0</v>
      </c>
      <c r="M1224" s="259">
        <v>0</v>
      </c>
      <c r="N1224" s="259">
        <v>0</v>
      </c>
      <c r="O1224" s="259">
        <v>0</v>
      </c>
      <c r="P1224" s="259">
        <v>0</v>
      </c>
      <c r="Q1224" s="259">
        <v>0</v>
      </c>
      <c r="R1224" s="259">
        <v>0</v>
      </c>
      <c r="S1224" s="259">
        <v>0</v>
      </c>
      <c r="T1224" s="260">
        <v>0</v>
      </c>
      <c r="U1224" s="261">
        <v>0</v>
      </c>
      <c r="V1224" s="259">
        <v>0</v>
      </c>
      <c r="W1224" s="259">
        <v>0</v>
      </c>
      <c r="X1224" s="259">
        <v>0</v>
      </c>
      <c r="Y1224" s="259">
        <v>0</v>
      </c>
      <c r="Z1224" s="259">
        <v>0</v>
      </c>
      <c r="AA1224" s="259">
        <v>0</v>
      </c>
      <c r="AB1224" s="259">
        <v>0</v>
      </c>
      <c r="AC1224" s="259">
        <v>0</v>
      </c>
      <c r="AD1224" s="259">
        <v>0</v>
      </c>
      <c r="AE1224" s="262">
        <v>0</v>
      </c>
      <c r="AF1224" s="258">
        <v>0</v>
      </c>
      <c r="AG1224" s="259">
        <v>0</v>
      </c>
      <c r="AH1224" s="259">
        <v>0</v>
      </c>
      <c r="AI1224" s="259">
        <v>0</v>
      </c>
      <c r="AJ1224" s="259">
        <v>0</v>
      </c>
      <c r="AK1224" s="259">
        <v>0</v>
      </c>
      <c r="AL1224" s="259">
        <v>0</v>
      </c>
      <c r="AM1224" s="259">
        <v>0</v>
      </c>
      <c r="AN1224" s="259">
        <v>0</v>
      </c>
      <c r="AO1224" s="262">
        <v>0</v>
      </c>
      <c r="AP1224" s="247"/>
      <c r="AQ1224" s="263">
        <v>0</v>
      </c>
      <c r="AR1224" s="264">
        <v>0</v>
      </c>
      <c r="AS1224" s="264">
        <v>0</v>
      </c>
      <c r="AT1224" s="264">
        <v>0</v>
      </c>
      <c r="AU1224" s="264">
        <v>0</v>
      </c>
      <c r="AV1224" s="264">
        <v>0</v>
      </c>
      <c r="AW1224" s="264">
        <v>0</v>
      </c>
      <c r="AX1224" s="264">
        <v>0</v>
      </c>
      <c r="AY1224" s="264">
        <v>0</v>
      </c>
      <c r="AZ1224" s="264">
        <v>0</v>
      </c>
      <c r="BA1224" s="264">
        <v>0</v>
      </c>
      <c r="BB1224" s="265">
        <v>0</v>
      </c>
    </row>
    <row r="1225" spans="2:54" s="213" customFormat="1" ht="12.75" x14ac:dyDescent="0.2">
      <c r="B1225" s="266" t="s">
        <v>1865</v>
      </c>
      <c r="C1225" s="267"/>
      <c r="D1225" s="268"/>
      <c r="E1225" s="269" t="s">
        <v>2919</v>
      </c>
      <c r="F1225" s="267"/>
      <c r="G1225" s="267"/>
      <c r="H1225" s="255" t="s">
        <v>2920</v>
      </c>
      <c r="I1225" s="256">
        <v>37530</v>
      </c>
      <c r="J1225" s="257">
        <v>7</v>
      </c>
      <c r="K1225" s="258">
        <v>0</v>
      </c>
      <c r="L1225" s="259">
        <v>0</v>
      </c>
      <c r="M1225" s="259">
        <v>0</v>
      </c>
      <c r="N1225" s="259">
        <v>0</v>
      </c>
      <c r="O1225" s="259">
        <v>0</v>
      </c>
      <c r="P1225" s="259">
        <v>0</v>
      </c>
      <c r="Q1225" s="259">
        <v>0</v>
      </c>
      <c r="R1225" s="259">
        <v>0</v>
      </c>
      <c r="S1225" s="259">
        <v>0</v>
      </c>
      <c r="T1225" s="260">
        <v>0</v>
      </c>
      <c r="U1225" s="261">
        <v>0</v>
      </c>
      <c r="V1225" s="259">
        <v>0</v>
      </c>
      <c r="W1225" s="259">
        <v>0</v>
      </c>
      <c r="X1225" s="259">
        <v>0</v>
      </c>
      <c r="Y1225" s="259">
        <v>0</v>
      </c>
      <c r="Z1225" s="259">
        <v>0</v>
      </c>
      <c r="AA1225" s="259">
        <v>0</v>
      </c>
      <c r="AB1225" s="259">
        <v>0</v>
      </c>
      <c r="AC1225" s="259">
        <v>0</v>
      </c>
      <c r="AD1225" s="259">
        <v>0</v>
      </c>
      <c r="AE1225" s="262">
        <v>0</v>
      </c>
      <c r="AF1225" s="258">
        <v>0</v>
      </c>
      <c r="AG1225" s="259">
        <v>0</v>
      </c>
      <c r="AH1225" s="259">
        <v>0</v>
      </c>
      <c r="AI1225" s="259">
        <v>0</v>
      </c>
      <c r="AJ1225" s="259">
        <v>0</v>
      </c>
      <c r="AK1225" s="259">
        <v>0</v>
      </c>
      <c r="AL1225" s="259">
        <v>0</v>
      </c>
      <c r="AM1225" s="259">
        <v>0</v>
      </c>
      <c r="AN1225" s="259">
        <v>0</v>
      </c>
      <c r="AO1225" s="262">
        <v>0</v>
      </c>
      <c r="AP1225" s="247"/>
      <c r="AQ1225" s="263">
        <v>0</v>
      </c>
      <c r="AR1225" s="264">
        <v>0</v>
      </c>
      <c r="AS1225" s="264">
        <v>0</v>
      </c>
      <c r="AT1225" s="264">
        <v>0</v>
      </c>
      <c r="AU1225" s="264">
        <v>0</v>
      </c>
      <c r="AV1225" s="264">
        <v>0</v>
      </c>
      <c r="AW1225" s="264">
        <v>0</v>
      </c>
      <c r="AX1225" s="264">
        <v>0</v>
      </c>
      <c r="AY1225" s="264">
        <v>0</v>
      </c>
      <c r="AZ1225" s="264">
        <v>0</v>
      </c>
      <c r="BA1225" s="264">
        <v>0</v>
      </c>
      <c r="BB1225" s="265">
        <v>0</v>
      </c>
    </row>
    <row r="1226" spans="2:54" s="213" customFormat="1" ht="12.75" x14ac:dyDescent="0.2">
      <c r="B1226" s="266" t="s">
        <v>1865</v>
      </c>
      <c r="C1226" s="267"/>
      <c r="D1226" s="268"/>
      <c r="E1226" s="269" t="s">
        <v>2915</v>
      </c>
      <c r="F1226" s="267"/>
      <c r="G1226" s="267"/>
      <c r="H1226" s="255" t="s">
        <v>2921</v>
      </c>
      <c r="I1226" s="256">
        <v>37530</v>
      </c>
      <c r="J1226" s="257">
        <v>7</v>
      </c>
      <c r="K1226" s="258">
        <v>0</v>
      </c>
      <c r="L1226" s="259">
        <v>0</v>
      </c>
      <c r="M1226" s="259">
        <v>0</v>
      </c>
      <c r="N1226" s="259">
        <v>0</v>
      </c>
      <c r="O1226" s="259">
        <v>0</v>
      </c>
      <c r="P1226" s="259">
        <v>0</v>
      </c>
      <c r="Q1226" s="259">
        <v>0</v>
      </c>
      <c r="R1226" s="259">
        <v>0</v>
      </c>
      <c r="S1226" s="259">
        <v>0</v>
      </c>
      <c r="T1226" s="260">
        <v>0</v>
      </c>
      <c r="U1226" s="261">
        <v>0</v>
      </c>
      <c r="V1226" s="259">
        <v>0</v>
      </c>
      <c r="W1226" s="259">
        <v>0</v>
      </c>
      <c r="X1226" s="259">
        <v>0</v>
      </c>
      <c r="Y1226" s="259">
        <v>0</v>
      </c>
      <c r="Z1226" s="259">
        <v>0</v>
      </c>
      <c r="AA1226" s="259">
        <v>0</v>
      </c>
      <c r="AB1226" s="259">
        <v>0</v>
      </c>
      <c r="AC1226" s="259">
        <v>0</v>
      </c>
      <c r="AD1226" s="259">
        <v>0</v>
      </c>
      <c r="AE1226" s="262">
        <v>0</v>
      </c>
      <c r="AF1226" s="258">
        <v>0</v>
      </c>
      <c r="AG1226" s="259">
        <v>0</v>
      </c>
      <c r="AH1226" s="259">
        <v>0</v>
      </c>
      <c r="AI1226" s="259">
        <v>0</v>
      </c>
      <c r="AJ1226" s="259">
        <v>0</v>
      </c>
      <c r="AK1226" s="259">
        <v>0</v>
      </c>
      <c r="AL1226" s="259">
        <v>0</v>
      </c>
      <c r="AM1226" s="259">
        <v>0</v>
      </c>
      <c r="AN1226" s="259">
        <v>0</v>
      </c>
      <c r="AO1226" s="262">
        <v>0</v>
      </c>
      <c r="AP1226" s="247"/>
      <c r="AQ1226" s="263">
        <v>0</v>
      </c>
      <c r="AR1226" s="264">
        <v>0</v>
      </c>
      <c r="AS1226" s="264">
        <v>0</v>
      </c>
      <c r="AT1226" s="264">
        <v>0</v>
      </c>
      <c r="AU1226" s="264">
        <v>0</v>
      </c>
      <c r="AV1226" s="264">
        <v>0</v>
      </c>
      <c r="AW1226" s="264">
        <v>0</v>
      </c>
      <c r="AX1226" s="264">
        <v>0</v>
      </c>
      <c r="AY1226" s="264">
        <v>0</v>
      </c>
      <c r="AZ1226" s="264">
        <v>0</v>
      </c>
      <c r="BA1226" s="264">
        <v>0</v>
      </c>
      <c r="BB1226" s="265">
        <v>0</v>
      </c>
    </row>
    <row r="1227" spans="2:54" s="213" customFormat="1" ht="12.75" x14ac:dyDescent="0.2">
      <c r="B1227" s="266" t="s">
        <v>1865</v>
      </c>
      <c r="C1227" s="267"/>
      <c r="D1227" s="268"/>
      <c r="E1227" s="269" t="s">
        <v>2915</v>
      </c>
      <c r="F1227" s="267"/>
      <c r="G1227" s="267"/>
      <c r="H1227" s="255" t="s">
        <v>2922</v>
      </c>
      <c r="I1227" s="256">
        <v>37530</v>
      </c>
      <c r="J1227" s="257">
        <v>7</v>
      </c>
      <c r="K1227" s="258">
        <v>0</v>
      </c>
      <c r="L1227" s="259">
        <v>0</v>
      </c>
      <c r="M1227" s="259">
        <v>0</v>
      </c>
      <c r="N1227" s="259">
        <v>0</v>
      </c>
      <c r="O1227" s="259">
        <v>0</v>
      </c>
      <c r="P1227" s="259">
        <v>0</v>
      </c>
      <c r="Q1227" s="259">
        <v>0</v>
      </c>
      <c r="R1227" s="259">
        <v>0</v>
      </c>
      <c r="S1227" s="259">
        <v>0</v>
      </c>
      <c r="T1227" s="260">
        <v>0</v>
      </c>
      <c r="U1227" s="261">
        <v>0</v>
      </c>
      <c r="V1227" s="259">
        <v>0</v>
      </c>
      <c r="W1227" s="259">
        <v>0</v>
      </c>
      <c r="X1227" s="259">
        <v>0</v>
      </c>
      <c r="Y1227" s="259">
        <v>0</v>
      </c>
      <c r="Z1227" s="259">
        <v>0</v>
      </c>
      <c r="AA1227" s="259">
        <v>0</v>
      </c>
      <c r="AB1227" s="259">
        <v>0</v>
      </c>
      <c r="AC1227" s="259">
        <v>0</v>
      </c>
      <c r="AD1227" s="259">
        <v>0</v>
      </c>
      <c r="AE1227" s="262">
        <v>0</v>
      </c>
      <c r="AF1227" s="258">
        <v>0</v>
      </c>
      <c r="AG1227" s="259">
        <v>0</v>
      </c>
      <c r="AH1227" s="259">
        <v>0</v>
      </c>
      <c r="AI1227" s="259">
        <v>0</v>
      </c>
      <c r="AJ1227" s="259">
        <v>0</v>
      </c>
      <c r="AK1227" s="259">
        <v>0</v>
      </c>
      <c r="AL1227" s="259">
        <v>0</v>
      </c>
      <c r="AM1227" s="259">
        <v>0</v>
      </c>
      <c r="AN1227" s="259">
        <v>0</v>
      </c>
      <c r="AO1227" s="262">
        <v>0</v>
      </c>
      <c r="AP1227" s="247"/>
      <c r="AQ1227" s="263">
        <v>0</v>
      </c>
      <c r="AR1227" s="264">
        <v>0</v>
      </c>
      <c r="AS1227" s="264">
        <v>0</v>
      </c>
      <c r="AT1227" s="264">
        <v>0</v>
      </c>
      <c r="AU1227" s="264">
        <v>0</v>
      </c>
      <c r="AV1227" s="264">
        <v>0</v>
      </c>
      <c r="AW1227" s="264">
        <v>0</v>
      </c>
      <c r="AX1227" s="264">
        <v>0</v>
      </c>
      <c r="AY1227" s="264">
        <v>0</v>
      </c>
      <c r="AZ1227" s="264">
        <v>0</v>
      </c>
      <c r="BA1227" s="264">
        <v>0</v>
      </c>
      <c r="BB1227" s="265">
        <v>0</v>
      </c>
    </row>
    <row r="1228" spans="2:54" s="213" customFormat="1" ht="12.75" x14ac:dyDescent="0.2">
      <c r="B1228" s="266" t="s">
        <v>1865</v>
      </c>
      <c r="C1228" s="267"/>
      <c r="D1228" s="268"/>
      <c r="E1228" s="269" t="s">
        <v>2915</v>
      </c>
      <c r="F1228" s="267"/>
      <c r="G1228" s="267"/>
      <c r="H1228" s="255" t="s">
        <v>2923</v>
      </c>
      <c r="I1228" s="256">
        <v>37530</v>
      </c>
      <c r="J1228" s="257">
        <v>7</v>
      </c>
      <c r="K1228" s="258">
        <v>0</v>
      </c>
      <c r="L1228" s="259">
        <v>0</v>
      </c>
      <c r="M1228" s="259">
        <v>0</v>
      </c>
      <c r="N1228" s="259">
        <v>0</v>
      </c>
      <c r="O1228" s="259">
        <v>0</v>
      </c>
      <c r="P1228" s="259">
        <v>0</v>
      </c>
      <c r="Q1228" s="259">
        <v>0</v>
      </c>
      <c r="R1228" s="259">
        <v>0</v>
      </c>
      <c r="S1228" s="259">
        <v>0</v>
      </c>
      <c r="T1228" s="260">
        <v>0</v>
      </c>
      <c r="U1228" s="261">
        <v>0</v>
      </c>
      <c r="V1228" s="259">
        <v>0</v>
      </c>
      <c r="W1228" s="259">
        <v>0</v>
      </c>
      <c r="X1228" s="259">
        <v>0</v>
      </c>
      <c r="Y1228" s="259">
        <v>0</v>
      </c>
      <c r="Z1228" s="259">
        <v>0</v>
      </c>
      <c r="AA1228" s="259">
        <v>0</v>
      </c>
      <c r="AB1228" s="259">
        <v>0</v>
      </c>
      <c r="AC1228" s="259">
        <v>0</v>
      </c>
      <c r="AD1228" s="259">
        <v>0</v>
      </c>
      <c r="AE1228" s="262">
        <v>0</v>
      </c>
      <c r="AF1228" s="258">
        <v>0</v>
      </c>
      <c r="AG1228" s="259">
        <v>0</v>
      </c>
      <c r="AH1228" s="259">
        <v>0</v>
      </c>
      <c r="AI1228" s="259">
        <v>0</v>
      </c>
      <c r="AJ1228" s="259">
        <v>0</v>
      </c>
      <c r="AK1228" s="259">
        <v>0</v>
      </c>
      <c r="AL1228" s="259">
        <v>0</v>
      </c>
      <c r="AM1228" s="259">
        <v>0</v>
      </c>
      <c r="AN1228" s="259">
        <v>0</v>
      </c>
      <c r="AO1228" s="262">
        <v>0</v>
      </c>
      <c r="AP1228" s="247"/>
      <c r="AQ1228" s="263">
        <v>0</v>
      </c>
      <c r="AR1228" s="264">
        <v>0</v>
      </c>
      <c r="AS1228" s="264">
        <v>0</v>
      </c>
      <c r="AT1228" s="264">
        <v>0</v>
      </c>
      <c r="AU1228" s="264">
        <v>0</v>
      </c>
      <c r="AV1228" s="264">
        <v>0</v>
      </c>
      <c r="AW1228" s="264">
        <v>0</v>
      </c>
      <c r="AX1228" s="264">
        <v>0</v>
      </c>
      <c r="AY1228" s="264">
        <v>0</v>
      </c>
      <c r="AZ1228" s="264">
        <v>0</v>
      </c>
      <c r="BA1228" s="264">
        <v>0</v>
      </c>
      <c r="BB1228" s="265">
        <v>0</v>
      </c>
    </row>
    <row r="1229" spans="2:54" s="213" customFormat="1" ht="12.75" x14ac:dyDescent="0.2">
      <c r="B1229" s="266" t="s">
        <v>1865</v>
      </c>
      <c r="C1229" s="267"/>
      <c r="D1229" s="268"/>
      <c r="E1229" s="269" t="s">
        <v>2924</v>
      </c>
      <c r="F1229" s="267"/>
      <c r="G1229" s="267"/>
      <c r="H1229" s="255" t="s">
        <v>2925</v>
      </c>
      <c r="I1229" s="256">
        <v>37530</v>
      </c>
      <c r="J1229" s="257">
        <v>7</v>
      </c>
      <c r="K1229" s="258">
        <v>0</v>
      </c>
      <c r="L1229" s="259">
        <v>0</v>
      </c>
      <c r="M1229" s="259">
        <v>0</v>
      </c>
      <c r="N1229" s="259">
        <v>0</v>
      </c>
      <c r="O1229" s="259">
        <v>0</v>
      </c>
      <c r="P1229" s="259">
        <v>0</v>
      </c>
      <c r="Q1229" s="259">
        <v>0</v>
      </c>
      <c r="R1229" s="259">
        <v>0</v>
      </c>
      <c r="S1229" s="259">
        <v>0</v>
      </c>
      <c r="T1229" s="260">
        <v>0</v>
      </c>
      <c r="U1229" s="261">
        <v>0</v>
      </c>
      <c r="V1229" s="259">
        <v>0</v>
      </c>
      <c r="W1229" s="259">
        <v>0</v>
      </c>
      <c r="X1229" s="259">
        <v>0</v>
      </c>
      <c r="Y1229" s="259">
        <v>0</v>
      </c>
      <c r="Z1229" s="259">
        <v>0</v>
      </c>
      <c r="AA1229" s="259">
        <v>0</v>
      </c>
      <c r="AB1229" s="259">
        <v>0</v>
      </c>
      <c r="AC1229" s="259">
        <v>0</v>
      </c>
      <c r="AD1229" s="259">
        <v>0</v>
      </c>
      <c r="AE1229" s="262">
        <v>0</v>
      </c>
      <c r="AF1229" s="258">
        <v>0</v>
      </c>
      <c r="AG1229" s="259">
        <v>0</v>
      </c>
      <c r="AH1229" s="259">
        <v>0</v>
      </c>
      <c r="AI1229" s="259">
        <v>0</v>
      </c>
      <c r="AJ1229" s="259">
        <v>0</v>
      </c>
      <c r="AK1229" s="259">
        <v>0</v>
      </c>
      <c r="AL1229" s="259">
        <v>0</v>
      </c>
      <c r="AM1229" s="259">
        <v>0</v>
      </c>
      <c r="AN1229" s="259">
        <v>0</v>
      </c>
      <c r="AO1229" s="262">
        <v>0</v>
      </c>
      <c r="AP1229" s="247"/>
      <c r="AQ1229" s="263">
        <v>0</v>
      </c>
      <c r="AR1229" s="264">
        <v>0</v>
      </c>
      <c r="AS1229" s="264">
        <v>0</v>
      </c>
      <c r="AT1229" s="264">
        <v>0</v>
      </c>
      <c r="AU1229" s="264">
        <v>0</v>
      </c>
      <c r="AV1229" s="264">
        <v>0</v>
      </c>
      <c r="AW1229" s="264">
        <v>0</v>
      </c>
      <c r="AX1229" s="264">
        <v>0</v>
      </c>
      <c r="AY1229" s="264">
        <v>0</v>
      </c>
      <c r="AZ1229" s="264">
        <v>0</v>
      </c>
      <c r="BA1229" s="264">
        <v>0</v>
      </c>
      <c r="BB1229" s="265">
        <v>0</v>
      </c>
    </row>
    <row r="1230" spans="2:54" s="213" customFormat="1" ht="12.75" x14ac:dyDescent="0.2">
      <c r="B1230" s="266" t="s">
        <v>1865</v>
      </c>
      <c r="C1230" s="267"/>
      <c r="D1230" s="268"/>
      <c r="E1230" s="269" t="s">
        <v>2924</v>
      </c>
      <c r="F1230" s="267"/>
      <c r="G1230" s="267"/>
      <c r="H1230" s="255" t="s">
        <v>2926</v>
      </c>
      <c r="I1230" s="256">
        <v>37530</v>
      </c>
      <c r="J1230" s="257">
        <v>7</v>
      </c>
      <c r="K1230" s="258">
        <v>0</v>
      </c>
      <c r="L1230" s="259">
        <v>0</v>
      </c>
      <c r="M1230" s="259">
        <v>0</v>
      </c>
      <c r="N1230" s="259">
        <v>0</v>
      </c>
      <c r="O1230" s="259">
        <v>0</v>
      </c>
      <c r="P1230" s="259">
        <v>0</v>
      </c>
      <c r="Q1230" s="259">
        <v>0</v>
      </c>
      <c r="R1230" s="259">
        <v>0</v>
      </c>
      <c r="S1230" s="259">
        <v>0</v>
      </c>
      <c r="T1230" s="260">
        <v>0</v>
      </c>
      <c r="U1230" s="261">
        <v>0</v>
      </c>
      <c r="V1230" s="259">
        <v>0</v>
      </c>
      <c r="W1230" s="259">
        <v>0</v>
      </c>
      <c r="X1230" s="259">
        <v>0</v>
      </c>
      <c r="Y1230" s="259">
        <v>0</v>
      </c>
      <c r="Z1230" s="259">
        <v>0</v>
      </c>
      <c r="AA1230" s="259">
        <v>0</v>
      </c>
      <c r="AB1230" s="259">
        <v>0</v>
      </c>
      <c r="AC1230" s="259">
        <v>0</v>
      </c>
      <c r="AD1230" s="259">
        <v>0</v>
      </c>
      <c r="AE1230" s="262">
        <v>0</v>
      </c>
      <c r="AF1230" s="258">
        <v>0</v>
      </c>
      <c r="AG1230" s="259">
        <v>0</v>
      </c>
      <c r="AH1230" s="259">
        <v>0</v>
      </c>
      <c r="AI1230" s="259">
        <v>0</v>
      </c>
      <c r="AJ1230" s="259">
        <v>0</v>
      </c>
      <c r="AK1230" s="259">
        <v>0</v>
      </c>
      <c r="AL1230" s="259">
        <v>0</v>
      </c>
      <c r="AM1230" s="259">
        <v>0</v>
      </c>
      <c r="AN1230" s="259">
        <v>0</v>
      </c>
      <c r="AO1230" s="262">
        <v>0</v>
      </c>
      <c r="AP1230" s="247"/>
      <c r="AQ1230" s="263">
        <v>0</v>
      </c>
      <c r="AR1230" s="264">
        <v>0</v>
      </c>
      <c r="AS1230" s="264">
        <v>0</v>
      </c>
      <c r="AT1230" s="264">
        <v>0</v>
      </c>
      <c r="AU1230" s="264">
        <v>0</v>
      </c>
      <c r="AV1230" s="264">
        <v>0</v>
      </c>
      <c r="AW1230" s="264">
        <v>0</v>
      </c>
      <c r="AX1230" s="264">
        <v>0</v>
      </c>
      <c r="AY1230" s="264">
        <v>0</v>
      </c>
      <c r="AZ1230" s="264">
        <v>0</v>
      </c>
      <c r="BA1230" s="264">
        <v>0</v>
      </c>
      <c r="BB1230" s="265">
        <v>0</v>
      </c>
    </row>
    <row r="1231" spans="2:54" s="213" customFormat="1" ht="12.75" x14ac:dyDescent="0.2">
      <c r="B1231" s="266" t="s">
        <v>1865</v>
      </c>
      <c r="C1231" s="267"/>
      <c r="D1231" s="268"/>
      <c r="E1231" s="269" t="s">
        <v>2924</v>
      </c>
      <c r="F1231" s="267"/>
      <c r="G1231" s="267"/>
      <c r="H1231" s="255" t="s">
        <v>2927</v>
      </c>
      <c r="I1231" s="256">
        <v>37530</v>
      </c>
      <c r="J1231" s="257">
        <v>7</v>
      </c>
      <c r="K1231" s="258">
        <v>0</v>
      </c>
      <c r="L1231" s="259">
        <v>0</v>
      </c>
      <c r="M1231" s="259">
        <v>0</v>
      </c>
      <c r="N1231" s="259">
        <v>0</v>
      </c>
      <c r="O1231" s="259">
        <v>0</v>
      </c>
      <c r="P1231" s="259">
        <v>0</v>
      </c>
      <c r="Q1231" s="259">
        <v>0</v>
      </c>
      <c r="R1231" s="259">
        <v>0</v>
      </c>
      <c r="S1231" s="259">
        <v>0</v>
      </c>
      <c r="T1231" s="260">
        <v>0</v>
      </c>
      <c r="U1231" s="261">
        <v>0</v>
      </c>
      <c r="V1231" s="259">
        <v>0</v>
      </c>
      <c r="W1231" s="259">
        <v>0</v>
      </c>
      <c r="X1231" s="259">
        <v>0</v>
      </c>
      <c r="Y1231" s="259">
        <v>0</v>
      </c>
      <c r="Z1231" s="259">
        <v>0</v>
      </c>
      <c r="AA1231" s="259">
        <v>0</v>
      </c>
      <c r="AB1231" s="259">
        <v>0</v>
      </c>
      <c r="AC1231" s="259">
        <v>0</v>
      </c>
      <c r="AD1231" s="259">
        <v>0</v>
      </c>
      <c r="AE1231" s="262">
        <v>0</v>
      </c>
      <c r="AF1231" s="258">
        <v>0</v>
      </c>
      <c r="AG1231" s="259">
        <v>0</v>
      </c>
      <c r="AH1231" s="259">
        <v>0</v>
      </c>
      <c r="AI1231" s="259">
        <v>0</v>
      </c>
      <c r="AJ1231" s="259">
        <v>0</v>
      </c>
      <c r="AK1231" s="259">
        <v>0</v>
      </c>
      <c r="AL1231" s="259">
        <v>0</v>
      </c>
      <c r="AM1231" s="259">
        <v>0</v>
      </c>
      <c r="AN1231" s="259">
        <v>0</v>
      </c>
      <c r="AO1231" s="262">
        <v>0</v>
      </c>
      <c r="AP1231" s="247"/>
      <c r="AQ1231" s="263">
        <v>0</v>
      </c>
      <c r="AR1231" s="264">
        <v>0</v>
      </c>
      <c r="AS1231" s="264">
        <v>0</v>
      </c>
      <c r="AT1231" s="264">
        <v>0</v>
      </c>
      <c r="AU1231" s="264">
        <v>0</v>
      </c>
      <c r="AV1231" s="264">
        <v>0</v>
      </c>
      <c r="AW1231" s="264">
        <v>0</v>
      </c>
      <c r="AX1231" s="264">
        <v>0</v>
      </c>
      <c r="AY1231" s="264">
        <v>0</v>
      </c>
      <c r="AZ1231" s="264">
        <v>0</v>
      </c>
      <c r="BA1231" s="264">
        <v>0</v>
      </c>
      <c r="BB1231" s="265">
        <v>0</v>
      </c>
    </row>
    <row r="1232" spans="2:54" s="213" customFormat="1" ht="12.75" x14ac:dyDescent="0.2">
      <c r="B1232" s="266" t="s">
        <v>1865</v>
      </c>
      <c r="C1232" s="267"/>
      <c r="D1232" s="268"/>
      <c r="E1232" s="269" t="s">
        <v>2924</v>
      </c>
      <c r="F1232" s="267"/>
      <c r="G1232" s="267"/>
      <c r="H1232" s="255" t="s">
        <v>2928</v>
      </c>
      <c r="I1232" s="256">
        <v>37530</v>
      </c>
      <c r="J1232" s="257">
        <v>7</v>
      </c>
      <c r="K1232" s="258">
        <v>0</v>
      </c>
      <c r="L1232" s="259">
        <v>0</v>
      </c>
      <c r="M1232" s="259">
        <v>0</v>
      </c>
      <c r="N1232" s="259">
        <v>0</v>
      </c>
      <c r="O1232" s="259">
        <v>0</v>
      </c>
      <c r="P1232" s="259">
        <v>0</v>
      </c>
      <c r="Q1232" s="259">
        <v>0</v>
      </c>
      <c r="R1232" s="259">
        <v>0</v>
      </c>
      <c r="S1232" s="259">
        <v>0</v>
      </c>
      <c r="T1232" s="260">
        <v>0</v>
      </c>
      <c r="U1232" s="261">
        <v>0</v>
      </c>
      <c r="V1232" s="259">
        <v>0</v>
      </c>
      <c r="W1232" s="259">
        <v>0</v>
      </c>
      <c r="X1232" s="259">
        <v>0</v>
      </c>
      <c r="Y1232" s="259">
        <v>0</v>
      </c>
      <c r="Z1232" s="259">
        <v>0</v>
      </c>
      <c r="AA1232" s="259">
        <v>0</v>
      </c>
      <c r="AB1232" s="259">
        <v>0</v>
      </c>
      <c r="AC1232" s="259">
        <v>0</v>
      </c>
      <c r="AD1232" s="259">
        <v>0</v>
      </c>
      <c r="AE1232" s="262">
        <v>0</v>
      </c>
      <c r="AF1232" s="258">
        <v>0</v>
      </c>
      <c r="AG1232" s="259">
        <v>0</v>
      </c>
      <c r="AH1232" s="259">
        <v>0</v>
      </c>
      <c r="AI1232" s="259">
        <v>0</v>
      </c>
      <c r="AJ1232" s="259">
        <v>0</v>
      </c>
      <c r="AK1232" s="259">
        <v>0</v>
      </c>
      <c r="AL1232" s="259">
        <v>0</v>
      </c>
      <c r="AM1232" s="259">
        <v>0</v>
      </c>
      <c r="AN1232" s="259">
        <v>0</v>
      </c>
      <c r="AO1232" s="262">
        <v>0</v>
      </c>
      <c r="AP1232" s="247"/>
      <c r="AQ1232" s="263">
        <v>0</v>
      </c>
      <c r="AR1232" s="264">
        <v>0</v>
      </c>
      <c r="AS1232" s="264">
        <v>0</v>
      </c>
      <c r="AT1232" s="264">
        <v>0</v>
      </c>
      <c r="AU1232" s="264">
        <v>0</v>
      </c>
      <c r="AV1232" s="264">
        <v>0</v>
      </c>
      <c r="AW1232" s="264">
        <v>0</v>
      </c>
      <c r="AX1232" s="264">
        <v>0</v>
      </c>
      <c r="AY1232" s="264">
        <v>0</v>
      </c>
      <c r="AZ1232" s="264">
        <v>0</v>
      </c>
      <c r="BA1232" s="264">
        <v>0</v>
      </c>
      <c r="BB1232" s="265">
        <v>0</v>
      </c>
    </row>
    <row r="1233" spans="2:54" s="213" customFormat="1" ht="12.75" x14ac:dyDescent="0.2">
      <c r="B1233" s="266" t="s">
        <v>1865</v>
      </c>
      <c r="C1233" s="267"/>
      <c r="D1233" s="268"/>
      <c r="E1233" s="269" t="s">
        <v>2929</v>
      </c>
      <c r="F1233" s="267"/>
      <c r="G1233" s="267"/>
      <c r="H1233" s="255" t="s">
        <v>2930</v>
      </c>
      <c r="I1233" s="256">
        <v>37530</v>
      </c>
      <c r="J1233" s="257">
        <v>7</v>
      </c>
      <c r="K1233" s="258">
        <v>0</v>
      </c>
      <c r="L1233" s="259">
        <v>0</v>
      </c>
      <c r="M1233" s="259">
        <v>0</v>
      </c>
      <c r="N1233" s="259">
        <v>0</v>
      </c>
      <c r="O1233" s="259">
        <v>0</v>
      </c>
      <c r="P1233" s="259">
        <v>0</v>
      </c>
      <c r="Q1233" s="259">
        <v>0</v>
      </c>
      <c r="R1233" s="259">
        <v>0</v>
      </c>
      <c r="S1233" s="259">
        <v>0</v>
      </c>
      <c r="T1233" s="260">
        <v>0</v>
      </c>
      <c r="U1233" s="261">
        <v>0</v>
      </c>
      <c r="V1233" s="259">
        <v>0</v>
      </c>
      <c r="W1233" s="259">
        <v>0</v>
      </c>
      <c r="X1233" s="259">
        <v>0</v>
      </c>
      <c r="Y1233" s="259">
        <v>0</v>
      </c>
      <c r="Z1233" s="259">
        <v>0</v>
      </c>
      <c r="AA1233" s="259">
        <v>0</v>
      </c>
      <c r="AB1233" s="259">
        <v>0</v>
      </c>
      <c r="AC1233" s="259">
        <v>0</v>
      </c>
      <c r="AD1233" s="259">
        <v>0</v>
      </c>
      <c r="AE1233" s="262">
        <v>0</v>
      </c>
      <c r="AF1233" s="258">
        <v>0</v>
      </c>
      <c r="AG1233" s="259">
        <v>0</v>
      </c>
      <c r="AH1233" s="259">
        <v>0</v>
      </c>
      <c r="AI1233" s="259">
        <v>0</v>
      </c>
      <c r="AJ1233" s="259">
        <v>0</v>
      </c>
      <c r="AK1233" s="259">
        <v>0</v>
      </c>
      <c r="AL1233" s="259">
        <v>0</v>
      </c>
      <c r="AM1233" s="259">
        <v>0</v>
      </c>
      <c r="AN1233" s="259">
        <v>0</v>
      </c>
      <c r="AO1233" s="262">
        <v>0</v>
      </c>
      <c r="AP1233" s="247"/>
      <c r="AQ1233" s="263">
        <v>0</v>
      </c>
      <c r="AR1233" s="264">
        <v>0</v>
      </c>
      <c r="AS1233" s="264">
        <v>0</v>
      </c>
      <c r="AT1233" s="264">
        <v>0</v>
      </c>
      <c r="AU1233" s="264">
        <v>0</v>
      </c>
      <c r="AV1233" s="264">
        <v>0</v>
      </c>
      <c r="AW1233" s="264">
        <v>0</v>
      </c>
      <c r="AX1233" s="264">
        <v>0</v>
      </c>
      <c r="AY1233" s="264">
        <v>0</v>
      </c>
      <c r="AZ1233" s="264">
        <v>0</v>
      </c>
      <c r="BA1233" s="264">
        <v>0</v>
      </c>
      <c r="BB1233" s="265">
        <v>0</v>
      </c>
    </row>
    <row r="1234" spans="2:54" s="213" customFormat="1" ht="12.75" x14ac:dyDescent="0.2">
      <c r="B1234" s="266" t="s">
        <v>1865</v>
      </c>
      <c r="C1234" s="267"/>
      <c r="D1234" s="268"/>
      <c r="E1234" s="269" t="s">
        <v>2931</v>
      </c>
      <c r="F1234" s="267"/>
      <c r="G1234" s="267"/>
      <c r="H1234" s="255" t="s">
        <v>2932</v>
      </c>
      <c r="I1234" s="256">
        <v>37530</v>
      </c>
      <c r="J1234" s="257">
        <v>7</v>
      </c>
      <c r="K1234" s="258">
        <v>0</v>
      </c>
      <c r="L1234" s="259">
        <v>0</v>
      </c>
      <c r="M1234" s="259">
        <v>0</v>
      </c>
      <c r="N1234" s="259">
        <v>0</v>
      </c>
      <c r="O1234" s="259">
        <v>0</v>
      </c>
      <c r="P1234" s="259">
        <v>0</v>
      </c>
      <c r="Q1234" s="259">
        <v>0</v>
      </c>
      <c r="R1234" s="259">
        <v>0</v>
      </c>
      <c r="S1234" s="259">
        <v>0</v>
      </c>
      <c r="T1234" s="260">
        <v>0</v>
      </c>
      <c r="U1234" s="261">
        <v>0</v>
      </c>
      <c r="V1234" s="259">
        <v>0</v>
      </c>
      <c r="W1234" s="259">
        <v>0</v>
      </c>
      <c r="X1234" s="259">
        <v>0</v>
      </c>
      <c r="Y1234" s="259">
        <v>0</v>
      </c>
      <c r="Z1234" s="259">
        <v>0</v>
      </c>
      <c r="AA1234" s="259">
        <v>0</v>
      </c>
      <c r="AB1234" s="259">
        <v>0</v>
      </c>
      <c r="AC1234" s="259">
        <v>0</v>
      </c>
      <c r="AD1234" s="259">
        <v>0</v>
      </c>
      <c r="AE1234" s="262">
        <v>0</v>
      </c>
      <c r="AF1234" s="258">
        <v>0</v>
      </c>
      <c r="AG1234" s="259">
        <v>0</v>
      </c>
      <c r="AH1234" s="259">
        <v>0</v>
      </c>
      <c r="AI1234" s="259">
        <v>0</v>
      </c>
      <c r="AJ1234" s="259">
        <v>0</v>
      </c>
      <c r="AK1234" s="259">
        <v>0</v>
      </c>
      <c r="AL1234" s="259">
        <v>0</v>
      </c>
      <c r="AM1234" s="259">
        <v>0</v>
      </c>
      <c r="AN1234" s="259">
        <v>0</v>
      </c>
      <c r="AO1234" s="262">
        <v>0</v>
      </c>
      <c r="AP1234" s="247"/>
      <c r="AQ1234" s="263">
        <v>0</v>
      </c>
      <c r="AR1234" s="264">
        <v>0</v>
      </c>
      <c r="AS1234" s="264">
        <v>0</v>
      </c>
      <c r="AT1234" s="264">
        <v>0</v>
      </c>
      <c r="AU1234" s="264">
        <v>0</v>
      </c>
      <c r="AV1234" s="264">
        <v>0</v>
      </c>
      <c r="AW1234" s="264">
        <v>0</v>
      </c>
      <c r="AX1234" s="264">
        <v>0</v>
      </c>
      <c r="AY1234" s="264">
        <v>0</v>
      </c>
      <c r="AZ1234" s="264">
        <v>0</v>
      </c>
      <c r="BA1234" s="264">
        <v>0</v>
      </c>
      <c r="BB1234" s="265">
        <v>0</v>
      </c>
    </row>
    <row r="1235" spans="2:54" s="213" customFormat="1" ht="12.75" x14ac:dyDescent="0.2">
      <c r="B1235" s="266" t="s">
        <v>1865</v>
      </c>
      <c r="C1235" s="267"/>
      <c r="D1235" s="268"/>
      <c r="E1235" s="269" t="s">
        <v>2933</v>
      </c>
      <c r="F1235" s="267"/>
      <c r="G1235" s="267"/>
      <c r="H1235" s="255" t="s">
        <v>2934</v>
      </c>
      <c r="I1235" s="256">
        <v>38260</v>
      </c>
      <c r="J1235" s="257">
        <v>7</v>
      </c>
      <c r="K1235" s="258">
        <v>0</v>
      </c>
      <c r="L1235" s="259">
        <v>0</v>
      </c>
      <c r="M1235" s="259">
        <v>0</v>
      </c>
      <c r="N1235" s="259">
        <v>0</v>
      </c>
      <c r="O1235" s="259">
        <v>0</v>
      </c>
      <c r="P1235" s="259">
        <v>0</v>
      </c>
      <c r="Q1235" s="259">
        <v>0</v>
      </c>
      <c r="R1235" s="259">
        <v>0</v>
      </c>
      <c r="S1235" s="259">
        <v>0</v>
      </c>
      <c r="T1235" s="260">
        <v>0</v>
      </c>
      <c r="U1235" s="261">
        <v>0</v>
      </c>
      <c r="V1235" s="259">
        <v>0</v>
      </c>
      <c r="W1235" s="259">
        <v>0</v>
      </c>
      <c r="X1235" s="259">
        <v>0</v>
      </c>
      <c r="Y1235" s="259">
        <v>0</v>
      </c>
      <c r="Z1235" s="259">
        <v>0</v>
      </c>
      <c r="AA1235" s="259">
        <v>0</v>
      </c>
      <c r="AB1235" s="259">
        <v>0</v>
      </c>
      <c r="AC1235" s="259">
        <v>0</v>
      </c>
      <c r="AD1235" s="259">
        <v>0</v>
      </c>
      <c r="AE1235" s="262">
        <v>0</v>
      </c>
      <c r="AF1235" s="258">
        <v>0</v>
      </c>
      <c r="AG1235" s="259">
        <v>0</v>
      </c>
      <c r="AH1235" s="259">
        <v>0</v>
      </c>
      <c r="AI1235" s="259">
        <v>0</v>
      </c>
      <c r="AJ1235" s="259">
        <v>0</v>
      </c>
      <c r="AK1235" s="259">
        <v>0</v>
      </c>
      <c r="AL1235" s="259">
        <v>0</v>
      </c>
      <c r="AM1235" s="259">
        <v>0</v>
      </c>
      <c r="AN1235" s="259">
        <v>0</v>
      </c>
      <c r="AO1235" s="262">
        <v>0</v>
      </c>
      <c r="AP1235" s="247"/>
      <c r="AQ1235" s="263">
        <v>0</v>
      </c>
      <c r="AR1235" s="264">
        <v>0</v>
      </c>
      <c r="AS1235" s="264">
        <v>0</v>
      </c>
      <c r="AT1235" s="264">
        <v>0</v>
      </c>
      <c r="AU1235" s="264">
        <v>0</v>
      </c>
      <c r="AV1235" s="264">
        <v>0</v>
      </c>
      <c r="AW1235" s="264">
        <v>0</v>
      </c>
      <c r="AX1235" s="264">
        <v>0</v>
      </c>
      <c r="AY1235" s="264">
        <v>0</v>
      </c>
      <c r="AZ1235" s="264">
        <v>0</v>
      </c>
      <c r="BA1235" s="264">
        <v>0</v>
      </c>
      <c r="BB1235" s="265">
        <v>0</v>
      </c>
    </row>
    <row r="1236" spans="2:54" s="213" customFormat="1" ht="12.75" x14ac:dyDescent="0.2">
      <c r="B1236" s="266" t="s">
        <v>1865</v>
      </c>
      <c r="C1236" s="267"/>
      <c r="D1236" s="268"/>
      <c r="E1236" s="269" t="s">
        <v>2935</v>
      </c>
      <c r="F1236" s="267"/>
      <c r="G1236" s="267"/>
      <c r="H1236" s="255" t="s">
        <v>2936</v>
      </c>
      <c r="I1236" s="256">
        <v>36526</v>
      </c>
      <c r="J1236" s="257">
        <v>7</v>
      </c>
      <c r="K1236" s="258">
        <v>0</v>
      </c>
      <c r="L1236" s="259">
        <v>0</v>
      </c>
      <c r="M1236" s="259">
        <v>0</v>
      </c>
      <c r="N1236" s="259">
        <v>0</v>
      </c>
      <c r="O1236" s="259">
        <v>0</v>
      </c>
      <c r="P1236" s="259">
        <v>0</v>
      </c>
      <c r="Q1236" s="259">
        <v>0</v>
      </c>
      <c r="R1236" s="259">
        <v>0</v>
      </c>
      <c r="S1236" s="259">
        <v>0</v>
      </c>
      <c r="T1236" s="260">
        <v>0</v>
      </c>
      <c r="U1236" s="261">
        <v>0</v>
      </c>
      <c r="V1236" s="259">
        <v>0</v>
      </c>
      <c r="W1236" s="259">
        <v>0</v>
      </c>
      <c r="X1236" s="259">
        <v>0</v>
      </c>
      <c r="Y1236" s="259">
        <v>0</v>
      </c>
      <c r="Z1236" s="259">
        <v>0</v>
      </c>
      <c r="AA1236" s="259">
        <v>0</v>
      </c>
      <c r="AB1236" s="259">
        <v>0</v>
      </c>
      <c r="AC1236" s="259">
        <v>0</v>
      </c>
      <c r="AD1236" s="259">
        <v>0</v>
      </c>
      <c r="AE1236" s="262">
        <v>0</v>
      </c>
      <c r="AF1236" s="258">
        <v>0</v>
      </c>
      <c r="AG1236" s="259">
        <v>0</v>
      </c>
      <c r="AH1236" s="259">
        <v>0</v>
      </c>
      <c r="AI1236" s="259">
        <v>0</v>
      </c>
      <c r="AJ1236" s="259">
        <v>0</v>
      </c>
      <c r="AK1236" s="259">
        <v>0</v>
      </c>
      <c r="AL1236" s="259">
        <v>0</v>
      </c>
      <c r="AM1236" s="259">
        <v>0</v>
      </c>
      <c r="AN1236" s="259">
        <v>0</v>
      </c>
      <c r="AO1236" s="262">
        <v>0</v>
      </c>
      <c r="AP1236" s="247"/>
      <c r="AQ1236" s="263">
        <v>0</v>
      </c>
      <c r="AR1236" s="264">
        <v>0</v>
      </c>
      <c r="AS1236" s="264">
        <v>0</v>
      </c>
      <c r="AT1236" s="264">
        <v>0</v>
      </c>
      <c r="AU1236" s="264">
        <v>0</v>
      </c>
      <c r="AV1236" s="264">
        <v>0</v>
      </c>
      <c r="AW1236" s="264">
        <v>0</v>
      </c>
      <c r="AX1236" s="264">
        <v>0</v>
      </c>
      <c r="AY1236" s="264">
        <v>0</v>
      </c>
      <c r="AZ1236" s="264">
        <v>0</v>
      </c>
      <c r="BA1236" s="264">
        <v>0</v>
      </c>
      <c r="BB1236" s="265">
        <v>0</v>
      </c>
    </row>
    <row r="1237" spans="2:54" s="213" customFormat="1" ht="12.75" x14ac:dyDescent="0.2">
      <c r="B1237" s="266" t="s">
        <v>1865</v>
      </c>
      <c r="C1237" s="267"/>
      <c r="D1237" s="268"/>
      <c r="E1237" s="269" t="s">
        <v>2937</v>
      </c>
      <c r="F1237" s="267"/>
      <c r="G1237" s="267"/>
      <c r="H1237" s="255" t="s">
        <v>2938</v>
      </c>
      <c r="I1237" s="256">
        <v>36526</v>
      </c>
      <c r="J1237" s="257">
        <v>7</v>
      </c>
      <c r="K1237" s="258">
        <v>0</v>
      </c>
      <c r="L1237" s="259">
        <v>0</v>
      </c>
      <c r="M1237" s="259">
        <v>0</v>
      </c>
      <c r="N1237" s="259">
        <v>0</v>
      </c>
      <c r="O1237" s="259">
        <v>0</v>
      </c>
      <c r="P1237" s="259">
        <v>0</v>
      </c>
      <c r="Q1237" s="259">
        <v>0</v>
      </c>
      <c r="R1237" s="259">
        <v>0</v>
      </c>
      <c r="S1237" s="259">
        <v>0</v>
      </c>
      <c r="T1237" s="260">
        <v>0</v>
      </c>
      <c r="U1237" s="261">
        <v>0</v>
      </c>
      <c r="V1237" s="259">
        <v>0</v>
      </c>
      <c r="W1237" s="259">
        <v>0</v>
      </c>
      <c r="X1237" s="259">
        <v>0</v>
      </c>
      <c r="Y1237" s="259">
        <v>0</v>
      </c>
      <c r="Z1237" s="259">
        <v>0</v>
      </c>
      <c r="AA1237" s="259">
        <v>0</v>
      </c>
      <c r="AB1237" s="259">
        <v>0</v>
      </c>
      <c r="AC1237" s="259">
        <v>0</v>
      </c>
      <c r="AD1237" s="259">
        <v>0</v>
      </c>
      <c r="AE1237" s="262">
        <v>0</v>
      </c>
      <c r="AF1237" s="258">
        <v>0</v>
      </c>
      <c r="AG1237" s="259">
        <v>0</v>
      </c>
      <c r="AH1237" s="259">
        <v>0</v>
      </c>
      <c r="AI1237" s="259">
        <v>0</v>
      </c>
      <c r="AJ1237" s="259">
        <v>0</v>
      </c>
      <c r="AK1237" s="259">
        <v>0</v>
      </c>
      <c r="AL1237" s="259">
        <v>0</v>
      </c>
      <c r="AM1237" s="259">
        <v>0</v>
      </c>
      <c r="AN1237" s="259">
        <v>0</v>
      </c>
      <c r="AO1237" s="262">
        <v>0</v>
      </c>
      <c r="AP1237" s="247"/>
      <c r="AQ1237" s="263">
        <v>0</v>
      </c>
      <c r="AR1237" s="264">
        <v>0</v>
      </c>
      <c r="AS1237" s="264">
        <v>0</v>
      </c>
      <c r="AT1237" s="264">
        <v>0</v>
      </c>
      <c r="AU1237" s="264">
        <v>0</v>
      </c>
      <c r="AV1237" s="264">
        <v>0</v>
      </c>
      <c r="AW1237" s="264">
        <v>0</v>
      </c>
      <c r="AX1237" s="264">
        <v>0</v>
      </c>
      <c r="AY1237" s="264">
        <v>0</v>
      </c>
      <c r="AZ1237" s="264">
        <v>0</v>
      </c>
      <c r="BA1237" s="264">
        <v>0</v>
      </c>
      <c r="BB1237" s="265">
        <v>0</v>
      </c>
    </row>
    <row r="1238" spans="2:54" s="213" customFormat="1" ht="12.75" x14ac:dyDescent="0.2">
      <c r="B1238" s="266" t="s">
        <v>1865</v>
      </c>
      <c r="C1238" s="267"/>
      <c r="D1238" s="268"/>
      <c r="E1238" s="269" t="s">
        <v>2939</v>
      </c>
      <c r="F1238" s="267"/>
      <c r="G1238" s="267"/>
      <c r="H1238" s="255" t="s">
        <v>2940</v>
      </c>
      <c r="I1238" s="256">
        <v>36526</v>
      </c>
      <c r="J1238" s="257">
        <v>7</v>
      </c>
      <c r="K1238" s="258">
        <v>0</v>
      </c>
      <c r="L1238" s="259">
        <v>0</v>
      </c>
      <c r="M1238" s="259">
        <v>0</v>
      </c>
      <c r="N1238" s="259">
        <v>0</v>
      </c>
      <c r="O1238" s="259">
        <v>0</v>
      </c>
      <c r="P1238" s="259">
        <v>0</v>
      </c>
      <c r="Q1238" s="259">
        <v>0</v>
      </c>
      <c r="R1238" s="259">
        <v>0</v>
      </c>
      <c r="S1238" s="259">
        <v>0</v>
      </c>
      <c r="T1238" s="260">
        <v>0</v>
      </c>
      <c r="U1238" s="261">
        <v>0</v>
      </c>
      <c r="V1238" s="259">
        <v>0</v>
      </c>
      <c r="W1238" s="259">
        <v>0</v>
      </c>
      <c r="X1238" s="259">
        <v>0</v>
      </c>
      <c r="Y1238" s="259">
        <v>0</v>
      </c>
      <c r="Z1238" s="259">
        <v>0</v>
      </c>
      <c r="AA1238" s="259">
        <v>0</v>
      </c>
      <c r="AB1238" s="259">
        <v>0</v>
      </c>
      <c r="AC1238" s="259">
        <v>0</v>
      </c>
      <c r="AD1238" s="259">
        <v>0</v>
      </c>
      <c r="AE1238" s="262">
        <v>0</v>
      </c>
      <c r="AF1238" s="258">
        <v>0</v>
      </c>
      <c r="AG1238" s="259">
        <v>0</v>
      </c>
      <c r="AH1238" s="259">
        <v>0</v>
      </c>
      <c r="AI1238" s="259">
        <v>0</v>
      </c>
      <c r="AJ1238" s="259">
        <v>0</v>
      </c>
      <c r="AK1238" s="259">
        <v>0</v>
      </c>
      <c r="AL1238" s="259">
        <v>0</v>
      </c>
      <c r="AM1238" s="259">
        <v>0</v>
      </c>
      <c r="AN1238" s="259">
        <v>0</v>
      </c>
      <c r="AO1238" s="262">
        <v>0</v>
      </c>
      <c r="AP1238" s="247"/>
      <c r="AQ1238" s="263">
        <v>0</v>
      </c>
      <c r="AR1238" s="264">
        <v>0</v>
      </c>
      <c r="AS1238" s="264">
        <v>0</v>
      </c>
      <c r="AT1238" s="264">
        <v>0</v>
      </c>
      <c r="AU1238" s="264">
        <v>0</v>
      </c>
      <c r="AV1238" s="264">
        <v>0</v>
      </c>
      <c r="AW1238" s="264">
        <v>0</v>
      </c>
      <c r="AX1238" s="264">
        <v>0</v>
      </c>
      <c r="AY1238" s="264">
        <v>0</v>
      </c>
      <c r="AZ1238" s="264">
        <v>0</v>
      </c>
      <c r="BA1238" s="264">
        <v>0</v>
      </c>
      <c r="BB1238" s="265">
        <v>0</v>
      </c>
    </row>
    <row r="1239" spans="2:54" s="213" customFormat="1" ht="12.75" x14ac:dyDescent="0.2">
      <c r="B1239" s="266" t="s">
        <v>1865</v>
      </c>
      <c r="C1239" s="267"/>
      <c r="D1239" s="268"/>
      <c r="E1239" s="269" t="s">
        <v>2939</v>
      </c>
      <c r="F1239" s="267"/>
      <c r="G1239" s="267"/>
      <c r="H1239" s="255" t="s">
        <v>2941</v>
      </c>
      <c r="I1239" s="256">
        <v>36526</v>
      </c>
      <c r="J1239" s="257">
        <v>7</v>
      </c>
      <c r="K1239" s="258">
        <v>0</v>
      </c>
      <c r="L1239" s="259">
        <v>0</v>
      </c>
      <c r="M1239" s="259">
        <v>0</v>
      </c>
      <c r="N1239" s="259">
        <v>0</v>
      </c>
      <c r="O1239" s="259">
        <v>0</v>
      </c>
      <c r="P1239" s="259">
        <v>0</v>
      </c>
      <c r="Q1239" s="259">
        <v>0</v>
      </c>
      <c r="R1239" s="259">
        <v>0</v>
      </c>
      <c r="S1239" s="259">
        <v>0</v>
      </c>
      <c r="T1239" s="260">
        <v>0</v>
      </c>
      <c r="U1239" s="261">
        <v>0</v>
      </c>
      <c r="V1239" s="259">
        <v>0</v>
      </c>
      <c r="W1239" s="259">
        <v>0</v>
      </c>
      <c r="X1239" s="259">
        <v>0</v>
      </c>
      <c r="Y1239" s="259">
        <v>0</v>
      </c>
      <c r="Z1239" s="259">
        <v>0</v>
      </c>
      <c r="AA1239" s="259">
        <v>0</v>
      </c>
      <c r="AB1239" s="259">
        <v>0</v>
      </c>
      <c r="AC1239" s="259">
        <v>0</v>
      </c>
      <c r="AD1239" s="259">
        <v>0</v>
      </c>
      <c r="AE1239" s="262">
        <v>0</v>
      </c>
      <c r="AF1239" s="258">
        <v>0</v>
      </c>
      <c r="AG1239" s="259">
        <v>0</v>
      </c>
      <c r="AH1239" s="259">
        <v>0</v>
      </c>
      <c r="AI1239" s="259">
        <v>0</v>
      </c>
      <c r="AJ1239" s="259">
        <v>0</v>
      </c>
      <c r="AK1239" s="259">
        <v>0</v>
      </c>
      <c r="AL1239" s="259">
        <v>0</v>
      </c>
      <c r="AM1239" s="259">
        <v>0</v>
      </c>
      <c r="AN1239" s="259">
        <v>0</v>
      </c>
      <c r="AO1239" s="262">
        <v>0</v>
      </c>
      <c r="AP1239" s="247"/>
      <c r="AQ1239" s="263">
        <v>0</v>
      </c>
      <c r="AR1239" s="264">
        <v>0</v>
      </c>
      <c r="AS1239" s="264">
        <v>0</v>
      </c>
      <c r="AT1239" s="264">
        <v>0</v>
      </c>
      <c r="AU1239" s="264">
        <v>0</v>
      </c>
      <c r="AV1239" s="264">
        <v>0</v>
      </c>
      <c r="AW1239" s="264">
        <v>0</v>
      </c>
      <c r="AX1239" s="264">
        <v>0</v>
      </c>
      <c r="AY1239" s="264">
        <v>0</v>
      </c>
      <c r="AZ1239" s="264">
        <v>0</v>
      </c>
      <c r="BA1239" s="264">
        <v>0</v>
      </c>
      <c r="BB1239" s="265">
        <v>0</v>
      </c>
    </row>
    <row r="1240" spans="2:54" s="213" customFormat="1" ht="12.75" x14ac:dyDescent="0.2">
      <c r="B1240" s="266" t="s">
        <v>1865</v>
      </c>
      <c r="C1240" s="267"/>
      <c r="D1240" s="268"/>
      <c r="E1240" s="269" t="s">
        <v>2942</v>
      </c>
      <c r="F1240" s="267"/>
      <c r="G1240" s="267"/>
      <c r="H1240" s="255" t="s">
        <v>2943</v>
      </c>
      <c r="I1240" s="256">
        <v>37226</v>
      </c>
      <c r="J1240" s="257">
        <v>7</v>
      </c>
      <c r="K1240" s="258">
        <v>0</v>
      </c>
      <c r="L1240" s="259">
        <v>0</v>
      </c>
      <c r="M1240" s="259">
        <v>0</v>
      </c>
      <c r="N1240" s="259">
        <v>0</v>
      </c>
      <c r="O1240" s="259">
        <v>0</v>
      </c>
      <c r="P1240" s="259">
        <v>0</v>
      </c>
      <c r="Q1240" s="259">
        <v>0</v>
      </c>
      <c r="R1240" s="259">
        <v>0</v>
      </c>
      <c r="S1240" s="259">
        <v>0</v>
      </c>
      <c r="T1240" s="260">
        <v>0</v>
      </c>
      <c r="U1240" s="261">
        <v>0</v>
      </c>
      <c r="V1240" s="259">
        <v>0</v>
      </c>
      <c r="W1240" s="259">
        <v>0</v>
      </c>
      <c r="X1240" s="259">
        <v>0</v>
      </c>
      <c r="Y1240" s="259">
        <v>0</v>
      </c>
      <c r="Z1240" s="259">
        <v>0</v>
      </c>
      <c r="AA1240" s="259">
        <v>0</v>
      </c>
      <c r="AB1240" s="259">
        <v>0</v>
      </c>
      <c r="AC1240" s="259">
        <v>0</v>
      </c>
      <c r="AD1240" s="259">
        <v>0</v>
      </c>
      <c r="AE1240" s="262">
        <v>0</v>
      </c>
      <c r="AF1240" s="258">
        <v>0</v>
      </c>
      <c r="AG1240" s="259">
        <v>0</v>
      </c>
      <c r="AH1240" s="259">
        <v>0</v>
      </c>
      <c r="AI1240" s="259">
        <v>0</v>
      </c>
      <c r="AJ1240" s="259">
        <v>0</v>
      </c>
      <c r="AK1240" s="259">
        <v>0</v>
      </c>
      <c r="AL1240" s="259">
        <v>0</v>
      </c>
      <c r="AM1240" s="259">
        <v>0</v>
      </c>
      <c r="AN1240" s="259">
        <v>0</v>
      </c>
      <c r="AO1240" s="262">
        <v>0</v>
      </c>
      <c r="AP1240" s="247"/>
      <c r="AQ1240" s="263">
        <v>0</v>
      </c>
      <c r="AR1240" s="264">
        <v>0</v>
      </c>
      <c r="AS1240" s="264">
        <v>0</v>
      </c>
      <c r="AT1240" s="264">
        <v>0</v>
      </c>
      <c r="AU1240" s="264">
        <v>0</v>
      </c>
      <c r="AV1240" s="264">
        <v>0</v>
      </c>
      <c r="AW1240" s="264">
        <v>0</v>
      </c>
      <c r="AX1240" s="264">
        <v>0</v>
      </c>
      <c r="AY1240" s="264">
        <v>0</v>
      </c>
      <c r="AZ1240" s="264">
        <v>0</v>
      </c>
      <c r="BA1240" s="264">
        <v>0</v>
      </c>
      <c r="BB1240" s="265">
        <v>0</v>
      </c>
    </row>
    <row r="1241" spans="2:54" s="213" customFormat="1" ht="12.75" x14ac:dyDescent="0.2">
      <c r="B1241" s="266" t="s">
        <v>1865</v>
      </c>
      <c r="C1241" s="267"/>
      <c r="D1241" s="268"/>
      <c r="E1241" s="269" t="s">
        <v>2944</v>
      </c>
      <c r="F1241" s="267"/>
      <c r="G1241" s="267"/>
      <c r="H1241" s="255" t="s">
        <v>2945</v>
      </c>
      <c r="I1241" s="256">
        <v>37226</v>
      </c>
      <c r="J1241" s="257">
        <v>7</v>
      </c>
      <c r="K1241" s="258">
        <v>0</v>
      </c>
      <c r="L1241" s="259">
        <v>0</v>
      </c>
      <c r="M1241" s="259">
        <v>0</v>
      </c>
      <c r="N1241" s="259">
        <v>0</v>
      </c>
      <c r="O1241" s="259">
        <v>0</v>
      </c>
      <c r="P1241" s="259">
        <v>0</v>
      </c>
      <c r="Q1241" s="259">
        <v>0</v>
      </c>
      <c r="R1241" s="259">
        <v>0</v>
      </c>
      <c r="S1241" s="259">
        <v>0</v>
      </c>
      <c r="T1241" s="260">
        <v>0</v>
      </c>
      <c r="U1241" s="261">
        <v>0</v>
      </c>
      <c r="V1241" s="259">
        <v>0</v>
      </c>
      <c r="W1241" s="259">
        <v>0</v>
      </c>
      <c r="X1241" s="259">
        <v>0</v>
      </c>
      <c r="Y1241" s="259">
        <v>0</v>
      </c>
      <c r="Z1241" s="259">
        <v>0</v>
      </c>
      <c r="AA1241" s="259">
        <v>0</v>
      </c>
      <c r="AB1241" s="259">
        <v>0</v>
      </c>
      <c r="AC1241" s="259">
        <v>0</v>
      </c>
      <c r="AD1241" s="259">
        <v>0</v>
      </c>
      <c r="AE1241" s="262">
        <v>0</v>
      </c>
      <c r="AF1241" s="258">
        <v>0</v>
      </c>
      <c r="AG1241" s="259">
        <v>0</v>
      </c>
      <c r="AH1241" s="259">
        <v>0</v>
      </c>
      <c r="AI1241" s="259">
        <v>0</v>
      </c>
      <c r="AJ1241" s="259">
        <v>0</v>
      </c>
      <c r="AK1241" s="259">
        <v>0</v>
      </c>
      <c r="AL1241" s="259">
        <v>0</v>
      </c>
      <c r="AM1241" s="259">
        <v>0</v>
      </c>
      <c r="AN1241" s="259">
        <v>0</v>
      </c>
      <c r="AO1241" s="262">
        <v>0</v>
      </c>
      <c r="AP1241" s="247"/>
      <c r="AQ1241" s="263">
        <v>0</v>
      </c>
      <c r="AR1241" s="264">
        <v>0</v>
      </c>
      <c r="AS1241" s="264">
        <v>0</v>
      </c>
      <c r="AT1241" s="264">
        <v>0</v>
      </c>
      <c r="AU1241" s="264">
        <v>0</v>
      </c>
      <c r="AV1241" s="264">
        <v>0</v>
      </c>
      <c r="AW1241" s="264">
        <v>0</v>
      </c>
      <c r="AX1241" s="264">
        <v>0</v>
      </c>
      <c r="AY1241" s="264">
        <v>0</v>
      </c>
      <c r="AZ1241" s="264">
        <v>0</v>
      </c>
      <c r="BA1241" s="264">
        <v>0</v>
      </c>
      <c r="BB1241" s="265">
        <v>0</v>
      </c>
    </row>
    <row r="1242" spans="2:54" s="213" customFormat="1" ht="12.75" x14ac:dyDescent="0.2">
      <c r="B1242" s="266" t="s">
        <v>1878</v>
      </c>
      <c r="C1242" s="267"/>
      <c r="D1242" s="268"/>
      <c r="E1242" s="269" t="s">
        <v>2946</v>
      </c>
      <c r="F1242" s="267"/>
      <c r="G1242" s="267"/>
      <c r="H1242" s="255" t="s">
        <v>2947</v>
      </c>
      <c r="I1242" s="256">
        <v>38260</v>
      </c>
      <c r="J1242" s="257">
        <v>7</v>
      </c>
      <c r="K1242" s="258">
        <v>0</v>
      </c>
      <c r="L1242" s="259">
        <v>0</v>
      </c>
      <c r="M1242" s="259">
        <v>0</v>
      </c>
      <c r="N1242" s="259">
        <v>0</v>
      </c>
      <c r="O1242" s="259">
        <v>0</v>
      </c>
      <c r="P1242" s="259">
        <v>0</v>
      </c>
      <c r="Q1242" s="259">
        <v>0</v>
      </c>
      <c r="R1242" s="259">
        <v>0</v>
      </c>
      <c r="S1242" s="259">
        <v>0</v>
      </c>
      <c r="T1242" s="260">
        <v>0</v>
      </c>
      <c r="U1242" s="261">
        <v>0</v>
      </c>
      <c r="V1242" s="259">
        <v>0</v>
      </c>
      <c r="W1242" s="259">
        <v>0</v>
      </c>
      <c r="X1242" s="259">
        <v>0</v>
      </c>
      <c r="Y1242" s="259">
        <v>0</v>
      </c>
      <c r="Z1242" s="259">
        <v>0</v>
      </c>
      <c r="AA1242" s="259">
        <v>0</v>
      </c>
      <c r="AB1242" s="259">
        <v>0</v>
      </c>
      <c r="AC1242" s="259">
        <v>0</v>
      </c>
      <c r="AD1242" s="259">
        <v>0</v>
      </c>
      <c r="AE1242" s="262">
        <v>0</v>
      </c>
      <c r="AF1242" s="258">
        <v>0</v>
      </c>
      <c r="AG1242" s="259">
        <v>0</v>
      </c>
      <c r="AH1242" s="259">
        <v>0</v>
      </c>
      <c r="AI1242" s="259">
        <v>0</v>
      </c>
      <c r="AJ1242" s="259">
        <v>0</v>
      </c>
      <c r="AK1242" s="259">
        <v>0</v>
      </c>
      <c r="AL1242" s="259">
        <v>0</v>
      </c>
      <c r="AM1242" s="259">
        <v>0</v>
      </c>
      <c r="AN1242" s="259">
        <v>0</v>
      </c>
      <c r="AO1242" s="262">
        <v>0</v>
      </c>
      <c r="AP1242" s="247"/>
      <c r="AQ1242" s="263">
        <v>0</v>
      </c>
      <c r="AR1242" s="264">
        <v>0</v>
      </c>
      <c r="AS1242" s="264">
        <v>0</v>
      </c>
      <c r="AT1242" s="264">
        <v>0</v>
      </c>
      <c r="AU1242" s="264">
        <v>0</v>
      </c>
      <c r="AV1242" s="264">
        <v>0</v>
      </c>
      <c r="AW1242" s="264">
        <v>0</v>
      </c>
      <c r="AX1242" s="264">
        <v>0</v>
      </c>
      <c r="AY1242" s="264">
        <v>0</v>
      </c>
      <c r="AZ1242" s="264">
        <v>0</v>
      </c>
      <c r="BA1242" s="264">
        <v>0</v>
      </c>
      <c r="BB1242" s="265">
        <v>0</v>
      </c>
    </row>
    <row r="1243" spans="2:54" s="213" customFormat="1" ht="12.75" x14ac:dyDescent="0.2">
      <c r="B1243" s="266" t="s">
        <v>1343</v>
      </c>
      <c r="C1243" s="267"/>
      <c r="D1243" s="268"/>
      <c r="E1243" s="269" t="s">
        <v>2948</v>
      </c>
      <c r="F1243" s="267"/>
      <c r="G1243" s="267"/>
      <c r="H1243" s="255" t="s">
        <v>2949</v>
      </c>
      <c r="I1243" s="256">
        <v>38260</v>
      </c>
      <c r="J1243" s="257">
        <v>7</v>
      </c>
      <c r="K1243" s="258">
        <v>0</v>
      </c>
      <c r="L1243" s="259">
        <v>0</v>
      </c>
      <c r="M1243" s="259">
        <v>0</v>
      </c>
      <c r="N1243" s="259">
        <v>0</v>
      </c>
      <c r="O1243" s="259">
        <v>0</v>
      </c>
      <c r="P1243" s="259">
        <v>0</v>
      </c>
      <c r="Q1243" s="259">
        <v>0</v>
      </c>
      <c r="R1243" s="259">
        <v>0</v>
      </c>
      <c r="S1243" s="259">
        <v>0</v>
      </c>
      <c r="T1243" s="260">
        <v>0</v>
      </c>
      <c r="U1243" s="261">
        <v>0</v>
      </c>
      <c r="V1243" s="259">
        <v>0</v>
      </c>
      <c r="W1243" s="259">
        <v>0</v>
      </c>
      <c r="X1243" s="259">
        <v>0</v>
      </c>
      <c r="Y1243" s="259">
        <v>0</v>
      </c>
      <c r="Z1243" s="259">
        <v>0</v>
      </c>
      <c r="AA1243" s="259">
        <v>0</v>
      </c>
      <c r="AB1243" s="259">
        <v>0</v>
      </c>
      <c r="AC1243" s="259">
        <v>0</v>
      </c>
      <c r="AD1243" s="259">
        <v>0</v>
      </c>
      <c r="AE1243" s="262">
        <v>0</v>
      </c>
      <c r="AF1243" s="258">
        <v>0</v>
      </c>
      <c r="AG1243" s="259">
        <v>0</v>
      </c>
      <c r="AH1243" s="259">
        <v>0</v>
      </c>
      <c r="AI1243" s="259">
        <v>0</v>
      </c>
      <c r="AJ1243" s="259">
        <v>0</v>
      </c>
      <c r="AK1243" s="259">
        <v>0</v>
      </c>
      <c r="AL1243" s="259">
        <v>0</v>
      </c>
      <c r="AM1243" s="259">
        <v>0</v>
      </c>
      <c r="AN1243" s="259">
        <v>0</v>
      </c>
      <c r="AO1243" s="262">
        <v>0</v>
      </c>
      <c r="AP1243" s="247"/>
      <c r="AQ1243" s="263">
        <v>0</v>
      </c>
      <c r="AR1243" s="264">
        <v>0</v>
      </c>
      <c r="AS1243" s="264">
        <v>0</v>
      </c>
      <c r="AT1243" s="264">
        <v>0</v>
      </c>
      <c r="AU1243" s="264">
        <v>0</v>
      </c>
      <c r="AV1243" s="264">
        <v>0</v>
      </c>
      <c r="AW1243" s="264">
        <v>0</v>
      </c>
      <c r="AX1243" s="264">
        <v>0</v>
      </c>
      <c r="AY1243" s="264">
        <v>0</v>
      </c>
      <c r="AZ1243" s="264">
        <v>0</v>
      </c>
      <c r="BA1243" s="264">
        <v>0</v>
      </c>
      <c r="BB1243" s="265">
        <v>0</v>
      </c>
    </row>
    <row r="1244" spans="2:54" s="213" customFormat="1" ht="12.75" x14ac:dyDescent="0.2">
      <c r="B1244" s="266" t="s">
        <v>772</v>
      </c>
      <c r="C1244" s="267"/>
      <c r="D1244" s="268"/>
      <c r="E1244" s="269" t="s">
        <v>2950</v>
      </c>
      <c r="F1244" s="267"/>
      <c r="G1244" s="267"/>
      <c r="H1244" s="255" t="s">
        <v>2951</v>
      </c>
      <c r="I1244" s="256">
        <v>38687</v>
      </c>
      <c r="J1244" s="257">
        <v>30</v>
      </c>
      <c r="K1244" s="258">
        <v>0</v>
      </c>
      <c r="L1244" s="259">
        <v>0</v>
      </c>
      <c r="M1244" s="259">
        <v>0</v>
      </c>
      <c r="N1244" s="259">
        <v>0</v>
      </c>
      <c r="O1244" s="259">
        <v>0</v>
      </c>
      <c r="P1244" s="259">
        <v>0</v>
      </c>
      <c r="Q1244" s="259">
        <v>0</v>
      </c>
      <c r="R1244" s="259">
        <v>0</v>
      </c>
      <c r="S1244" s="259">
        <v>0</v>
      </c>
      <c r="T1244" s="260">
        <v>0</v>
      </c>
      <c r="U1244" s="261">
        <v>0</v>
      </c>
      <c r="V1244" s="259">
        <v>0</v>
      </c>
      <c r="W1244" s="259">
        <v>0</v>
      </c>
      <c r="X1244" s="259">
        <v>0</v>
      </c>
      <c r="Y1244" s="259">
        <v>0</v>
      </c>
      <c r="Z1244" s="259">
        <v>0</v>
      </c>
      <c r="AA1244" s="259">
        <v>0</v>
      </c>
      <c r="AB1244" s="259">
        <v>0</v>
      </c>
      <c r="AC1244" s="259">
        <v>0</v>
      </c>
      <c r="AD1244" s="259">
        <v>0</v>
      </c>
      <c r="AE1244" s="262">
        <v>0</v>
      </c>
      <c r="AF1244" s="258">
        <v>0</v>
      </c>
      <c r="AG1244" s="259">
        <v>0</v>
      </c>
      <c r="AH1244" s="259">
        <v>0</v>
      </c>
      <c r="AI1244" s="259">
        <v>0</v>
      </c>
      <c r="AJ1244" s="259">
        <v>0</v>
      </c>
      <c r="AK1244" s="259">
        <v>0</v>
      </c>
      <c r="AL1244" s="259">
        <v>0</v>
      </c>
      <c r="AM1244" s="259">
        <v>0</v>
      </c>
      <c r="AN1244" s="259">
        <v>0</v>
      </c>
      <c r="AO1244" s="262">
        <v>0</v>
      </c>
      <c r="AP1244" s="247"/>
      <c r="AQ1244" s="263">
        <v>0</v>
      </c>
      <c r="AR1244" s="264">
        <v>0</v>
      </c>
      <c r="AS1244" s="264">
        <v>0</v>
      </c>
      <c r="AT1244" s="264">
        <v>0</v>
      </c>
      <c r="AU1244" s="264">
        <v>0</v>
      </c>
      <c r="AV1244" s="264">
        <v>0</v>
      </c>
      <c r="AW1244" s="264">
        <v>0</v>
      </c>
      <c r="AX1244" s="264">
        <v>0</v>
      </c>
      <c r="AY1244" s="264">
        <v>0</v>
      </c>
      <c r="AZ1244" s="264">
        <v>0</v>
      </c>
      <c r="BA1244" s="264">
        <v>0</v>
      </c>
      <c r="BB1244" s="265">
        <v>0</v>
      </c>
    </row>
    <row r="1245" spans="2:54" s="213" customFormat="1" ht="12.75" x14ac:dyDescent="0.2">
      <c r="B1245" s="266" t="s">
        <v>772</v>
      </c>
      <c r="C1245" s="267"/>
      <c r="D1245" s="268"/>
      <c r="E1245" s="269" t="s">
        <v>2952</v>
      </c>
      <c r="F1245" s="267"/>
      <c r="G1245" s="267"/>
      <c r="H1245" s="255" t="s">
        <v>2953</v>
      </c>
      <c r="I1245" s="256">
        <v>33939</v>
      </c>
      <c r="J1245" s="257">
        <v>30</v>
      </c>
      <c r="K1245" s="258">
        <v>0</v>
      </c>
      <c r="L1245" s="259">
        <v>0</v>
      </c>
      <c r="M1245" s="259">
        <v>0</v>
      </c>
      <c r="N1245" s="259">
        <v>0</v>
      </c>
      <c r="O1245" s="259">
        <v>0</v>
      </c>
      <c r="P1245" s="259">
        <v>0</v>
      </c>
      <c r="Q1245" s="259">
        <v>0</v>
      </c>
      <c r="R1245" s="259">
        <v>0</v>
      </c>
      <c r="S1245" s="259">
        <v>0</v>
      </c>
      <c r="T1245" s="260">
        <v>0</v>
      </c>
      <c r="U1245" s="261">
        <v>0</v>
      </c>
      <c r="V1245" s="259">
        <v>0</v>
      </c>
      <c r="W1245" s="259">
        <v>0</v>
      </c>
      <c r="X1245" s="259">
        <v>0</v>
      </c>
      <c r="Y1245" s="259">
        <v>0</v>
      </c>
      <c r="Z1245" s="259">
        <v>0</v>
      </c>
      <c r="AA1245" s="259">
        <v>0</v>
      </c>
      <c r="AB1245" s="259">
        <v>0</v>
      </c>
      <c r="AC1245" s="259">
        <v>0</v>
      </c>
      <c r="AD1245" s="259">
        <v>0</v>
      </c>
      <c r="AE1245" s="262">
        <v>0</v>
      </c>
      <c r="AF1245" s="258">
        <v>0</v>
      </c>
      <c r="AG1245" s="259">
        <v>0</v>
      </c>
      <c r="AH1245" s="259">
        <v>0</v>
      </c>
      <c r="AI1245" s="259">
        <v>0</v>
      </c>
      <c r="AJ1245" s="259">
        <v>0</v>
      </c>
      <c r="AK1245" s="259">
        <v>0</v>
      </c>
      <c r="AL1245" s="259">
        <v>0</v>
      </c>
      <c r="AM1245" s="259">
        <v>0</v>
      </c>
      <c r="AN1245" s="259">
        <v>0</v>
      </c>
      <c r="AO1245" s="262">
        <v>0</v>
      </c>
      <c r="AP1245" s="247"/>
      <c r="AQ1245" s="263">
        <v>0</v>
      </c>
      <c r="AR1245" s="264">
        <v>0</v>
      </c>
      <c r="AS1245" s="264">
        <v>0</v>
      </c>
      <c r="AT1245" s="264">
        <v>0</v>
      </c>
      <c r="AU1245" s="264">
        <v>0</v>
      </c>
      <c r="AV1245" s="264">
        <v>0</v>
      </c>
      <c r="AW1245" s="264">
        <v>0</v>
      </c>
      <c r="AX1245" s="264">
        <v>0</v>
      </c>
      <c r="AY1245" s="264">
        <v>0</v>
      </c>
      <c r="AZ1245" s="264">
        <v>0</v>
      </c>
      <c r="BA1245" s="264">
        <v>0</v>
      </c>
      <c r="BB1245" s="265">
        <v>0</v>
      </c>
    </row>
    <row r="1246" spans="2:54" s="213" customFormat="1" ht="12.75" x14ac:dyDescent="0.2">
      <c r="B1246" s="266" t="s">
        <v>772</v>
      </c>
      <c r="C1246" s="267"/>
      <c r="D1246" s="268"/>
      <c r="E1246" s="269" t="s">
        <v>2954</v>
      </c>
      <c r="F1246" s="267"/>
      <c r="G1246" s="267"/>
      <c r="H1246" s="255" t="s">
        <v>2955</v>
      </c>
      <c r="I1246" s="256">
        <v>33939</v>
      </c>
      <c r="J1246" s="257">
        <v>30</v>
      </c>
      <c r="K1246" s="258">
        <v>0</v>
      </c>
      <c r="L1246" s="259">
        <v>0</v>
      </c>
      <c r="M1246" s="259">
        <v>0</v>
      </c>
      <c r="N1246" s="259">
        <v>0</v>
      </c>
      <c r="O1246" s="259">
        <v>0</v>
      </c>
      <c r="P1246" s="259">
        <v>0</v>
      </c>
      <c r="Q1246" s="259">
        <v>0</v>
      </c>
      <c r="R1246" s="259">
        <v>0</v>
      </c>
      <c r="S1246" s="259">
        <v>0</v>
      </c>
      <c r="T1246" s="260">
        <v>0</v>
      </c>
      <c r="U1246" s="261">
        <v>0</v>
      </c>
      <c r="V1246" s="259">
        <v>0</v>
      </c>
      <c r="W1246" s="259">
        <v>0</v>
      </c>
      <c r="X1246" s="259">
        <v>0</v>
      </c>
      <c r="Y1246" s="259">
        <v>0</v>
      </c>
      <c r="Z1246" s="259">
        <v>0</v>
      </c>
      <c r="AA1246" s="259">
        <v>0</v>
      </c>
      <c r="AB1246" s="259">
        <v>0</v>
      </c>
      <c r="AC1246" s="259">
        <v>0</v>
      </c>
      <c r="AD1246" s="259">
        <v>0</v>
      </c>
      <c r="AE1246" s="262">
        <v>0</v>
      </c>
      <c r="AF1246" s="258">
        <v>0</v>
      </c>
      <c r="AG1246" s="259">
        <v>0</v>
      </c>
      <c r="AH1246" s="259">
        <v>0</v>
      </c>
      <c r="AI1246" s="259">
        <v>0</v>
      </c>
      <c r="AJ1246" s="259">
        <v>0</v>
      </c>
      <c r="AK1246" s="259">
        <v>0</v>
      </c>
      <c r="AL1246" s="259">
        <v>0</v>
      </c>
      <c r="AM1246" s="259">
        <v>0</v>
      </c>
      <c r="AN1246" s="259">
        <v>0</v>
      </c>
      <c r="AO1246" s="262">
        <v>0</v>
      </c>
      <c r="AP1246" s="247"/>
      <c r="AQ1246" s="263">
        <v>0</v>
      </c>
      <c r="AR1246" s="264">
        <v>0</v>
      </c>
      <c r="AS1246" s="264">
        <v>0</v>
      </c>
      <c r="AT1246" s="264">
        <v>0</v>
      </c>
      <c r="AU1246" s="264">
        <v>0</v>
      </c>
      <c r="AV1246" s="264">
        <v>0</v>
      </c>
      <c r="AW1246" s="264">
        <v>0</v>
      </c>
      <c r="AX1246" s="264">
        <v>0</v>
      </c>
      <c r="AY1246" s="264">
        <v>0</v>
      </c>
      <c r="AZ1246" s="264">
        <v>0</v>
      </c>
      <c r="BA1246" s="264">
        <v>0</v>
      </c>
      <c r="BB1246" s="265">
        <v>0</v>
      </c>
    </row>
    <row r="1247" spans="2:54" s="213" customFormat="1" ht="12.75" x14ac:dyDescent="0.2">
      <c r="B1247" s="266" t="s">
        <v>772</v>
      </c>
      <c r="C1247" s="267"/>
      <c r="D1247" s="268"/>
      <c r="E1247" s="269" t="s">
        <v>2956</v>
      </c>
      <c r="F1247" s="267"/>
      <c r="G1247" s="267"/>
      <c r="H1247" s="255" t="s">
        <v>2957</v>
      </c>
      <c r="I1247" s="256">
        <v>33939</v>
      </c>
      <c r="J1247" s="257">
        <v>30</v>
      </c>
      <c r="K1247" s="258">
        <v>0</v>
      </c>
      <c r="L1247" s="259">
        <v>0</v>
      </c>
      <c r="M1247" s="259">
        <v>0</v>
      </c>
      <c r="N1247" s="259">
        <v>0</v>
      </c>
      <c r="O1247" s="259">
        <v>0</v>
      </c>
      <c r="P1247" s="259">
        <v>0</v>
      </c>
      <c r="Q1247" s="259">
        <v>0</v>
      </c>
      <c r="R1247" s="259">
        <v>0</v>
      </c>
      <c r="S1247" s="259">
        <v>0</v>
      </c>
      <c r="T1247" s="260">
        <v>0</v>
      </c>
      <c r="U1247" s="261">
        <v>0</v>
      </c>
      <c r="V1247" s="259">
        <v>0</v>
      </c>
      <c r="W1247" s="259">
        <v>0</v>
      </c>
      <c r="X1247" s="259">
        <v>0</v>
      </c>
      <c r="Y1247" s="259">
        <v>0</v>
      </c>
      <c r="Z1247" s="259">
        <v>0</v>
      </c>
      <c r="AA1247" s="259">
        <v>0</v>
      </c>
      <c r="AB1247" s="259">
        <v>0</v>
      </c>
      <c r="AC1247" s="259">
        <v>0</v>
      </c>
      <c r="AD1247" s="259">
        <v>0</v>
      </c>
      <c r="AE1247" s="262">
        <v>0</v>
      </c>
      <c r="AF1247" s="258">
        <v>0</v>
      </c>
      <c r="AG1247" s="259">
        <v>0</v>
      </c>
      <c r="AH1247" s="259">
        <v>0</v>
      </c>
      <c r="AI1247" s="259">
        <v>0</v>
      </c>
      <c r="AJ1247" s="259">
        <v>0</v>
      </c>
      <c r="AK1247" s="259">
        <v>0</v>
      </c>
      <c r="AL1247" s="259">
        <v>0</v>
      </c>
      <c r="AM1247" s="259">
        <v>0</v>
      </c>
      <c r="AN1247" s="259">
        <v>0</v>
      </c>
      <c r="AO1247" s="262">
        <v>0</v>
      </c>
      <c r="AP1247" s="247"/>
      <c r="AQ1247" s="263">
        <v>0</v>
      </c>
      <c r="AR1247" s="264">
        <v>0</v>
      </c>
      <c r="AS1247" s="264">
        <v>0</v>
      </c>
      <c r="AT1247" s="264">
        <v>0</v>
      </c>
      <c r="AU1247" s="264">
        <v>0</v>
      </c>
      <c r="AV1247" s="264">
        <v>0</v>
      </c>
      <c r="AW1247" s="264">
        <v>0</v>
      </c>
      <c r="AX1247" s="264">
        <v>0</v>
      </c>
      <c r="AY1247" s="264">
        <v>0</v>
      </c>
      <c r="AZ1247" s="264">
        <v>0</v>
      </c>
      <c r="BA1247" s="264">
        <v>0</v>
      </c>
      <c r="BB1247" s="265">
        <v>0</v>
      </c>
    </row>
    <row r="1248" spans="2:54" s="213" customFormat="1" ht="12.75" x14ac:dyDescent="0.2">
      <c r="B1248" s="266" t="s">
        <v>772</v>
      </c>
      <c r="C1248" s="267"/>
      <c r="D1248" s="268"/>
      <c r="E1248" s="269" t="s">
        <v>2958</v>
      </c>
      <c r="F1248" s="267"/>
      <c r="G1248" s="267"/>
      <c r="H1248" s="255" t="s">
        <v>2959</v>
      </c>
      <c r="I1248" s="256">
        <v>33939</v>
      </c>
      <c r="J1248" s="257">
        <v>30</v>
      </c>
      <c r="K1248" s="258">
        <v>0</v>
      </c>
      <c r="L1248" s="259">
        <v>0</v>
      </c>
      <c r="M1248" s="259">
        <v>0</v>
      </c>
      <c r="N1248" s="259">
        <v>0</v>
      </c>
      <c r="O1248" s="259">
        <v>0</v>
      </c>
      <c r="P1248" s="259">
        <v>0</v>
      </c>
      <c r="Q1248" s="259">
        <v>0</v>
      </c>
      <c r="R1248" s="259">
        <v>0</v>
      </c>
      <c r="S1248" s="259">
        <v>0</v>
      </c>
      <c r="T1248" s="260">
        <v>0</v>
      </c>
      <c r="U1248" s="261">
        <v>0</v>
      </c>
      <c r="V1248" s="259">
        <v>0</v>
      </c>
      <c r="W1248" s="259">
        <v>0</v>
      </c>
      <c r="X1248" s="259">
        <v>0</v>
      </c>
      <c r="Y1248" s="259">
        <v>0</v>
      </c>
      <c r="Z1248" s="259">
        <v>0</v>
      </c>
      <c r="AA1248" s="259">
        <v>0</v>
      </c>
      <c r="AB1248" s="259">
        <v>0</v>
      </c>
      <c r="AC1248" s="259">
        <v>0</v>
      </c>
      <c r="AD1248" s="259">
        <v>0</v>
      </c>
      <c r="AE1248" s="262">
        <v>0</v>
      </c>
      <c r="AF1248" s="258">
        <v>0</v>
      </c>
      <c r="AG1248" s="259">
        <v>0</v>
      </c>
      <c r="AH1248" s="259">
        <v>0</v>
      </c>
      <c r="AI1248" s="259">
        <v>0</v>
      </c>
      <c r="AJ1248" s="259">
        <v>0</v>
      </c>
      <c r="AK1248" s="259">
        <v>0</v>
      </c>
      <c r="AL1248" s="259">
        <v>0</v>
      </c>
      <c r="AM1248" s="259">
        <v>0</v>
      </c>
      <c r="AN1248" s="259">
        <v>0</v>
      </c>
      <c r="AO1248" s="262">
        <v>0</v>
      </c>
      <c r="AP1248" s="247"/>
      <c r="AQ1248" s="263">
        <v>0</v>
      </c>
      <c r="AR1248" s="264">
        <v>0</v>
      </c>
      <c r="AS1248" s="264">
        <v>0</v>
      </c>
      <c r="AT1248" s="264">
        <v>0</v>
      </c>
      <c r="AU1248" s="264">
        <v>0</v>
      </c>
      <c r="AV1248" s="264">
        <v>0</v>
      </c>
      <c r="AW1248" s="264">
        <v>0</v>
      </c>
      <c r="AX1248" s="264">
        <v>0</v>
      </c>
      <c r="AY1248" s="264">
        <v>0</v>
      </c>
      <c r="AZ1248" s="264">
        <v>0</v>
      </c>
      <c r="BA1248" s="264">
        <v>0</v>
      </c>
      <c r="BB1248" s="265">
        <v>0</v>
      </c>
    </row>
    <row r="1249" spans="2:54" s="213" customFormat="1" ht="12.75" x14ac:dyDescent="0.2">
      <c r="B1249" s="266" t="s">
        <v>772</v>
      </c>
      <c r="C1249" s="267"/>
      <c r="D1249" s="268"/>
      <c r="E1249" s="269" t="s">
        <v>2960</v>
      </c>
      <c r="F1249" s="267"/>
      <c r="G1249" s="267"/>
      <c r="H1249" s="255" t="s">
        <v>2961</v>
      </c>
      <c r="I1249" s="256">
        <v>33939</v>
      </c>
      <c r="J1249" s="257">
        <v>30</v>
      </c>
      <c r="K1249" s="258">
        <v>0</v>
      </c>
      <c r="L1249" s="259">
        <v>0</v>
      </c>
      <c r="M1249" s="259">
        <v>0</v>
      </c>
      <c r="N1249" s="259">
        <v>0</v>
      </c>
      <c r="O1249" s="259">
        <v>0</v>
      </c>
      <c r="P1249" s="259">
        <v>0</v>
      </c>
      <c r="Q1249" s="259">
        <v>0</v>
      </c>
      <c r="R1249" s="259">
        <v>0</v>
      </c>
      <c r="S1249" s="259">
        <v>0</v>
      </c>
      <c r="T1249" s="260">
        <v>0</v>
      </c>
      <c r="U1249" s="261">
        <v>0</v>
      </c>
      <c r="V1249" s="259">
        <v>0</v>
      </c>
      <c r="W1249" s="259">
        <v>0</v>
      </c>
      <c r="X1249" s="259">
        <v>0</v>
      </c>
      <c r="Y1249" s="259">
        <v>0</v>
      </c>
      <c r="Z1249" s="259">
        <v>0</v>
      </c>
      <c r="AA1249" s="259">
        <v>0</v>
      </c>
      <c r="AB1249" s="259">
        <v>0</v>
      </c>
      <c r="AC1249" s="259">
        <v>0</v>
      </c>
      <c r="AD1249" s="259">
        <v>0</v>
      </c>
      <c r="AE1249" s="262">
        <v>0</v>
      </c>
      <c r="AF1249" s="258">
        <v>0</v>
      </c>
      <c r="AG1249" s="259">
        <v>0</v>
      </c>
      <c r="AH1249" s="259">
        <v>0</v>
      </c>
      <c r="AI1249" s="259">
        <v>0</v>
      </c>
      <c r="AJ1249" s="259">
        <v>0</v>
      </c>
      <c r="AK1249" s="259">
        <v>0</v>
      </c>
      <c r="AL1249" s="259">
        <v>0</v>
      </c>
      <c r="AM1249" s="259">
        <v>0</v>
      </c>
      <c r="AN1249" s="259">
        <v>0</v>
      </c>
      <c r="AO1249" s="262">
        <v>0</v>
      </c>
      <c r="AP1249" s="247"/>
      <c r="AQ1249" s="263">
        <v>0</v>
      </c>
      <c r="AR1249" s="264">
        <v>0</v>
      </c>
      <c r="AS1249" s="264">
        <v>0</v>
      </c>
      <c r="AT1249" s="264">
        <v>0</v>
      </c>
      <c r="AU1249" s="264">
        <v>0</v>
      </c>
      <c r="AV1249" s="264">
        <v>0</v>
      </c>
      <c r="AW1249" s="264">
        <v>0</v>
      </c>
      <c r="AX1249" s="264">
        <v>0</v>
      </c>
      <c r="AY1249" s="264">
        <v>0</v>
      </c>
      <c r="AZ1249" s="264">
        <v>0</v>
      </c>
      <c r="BA1249" s="264">
        <v>0</v>
      </c>
      <c r="BB1249" s="265">
        <v>0</v>
      </c>
    </row>
    <row r="1250" spans="2:54" s="213" customFormat="1" ht="12.75" x14ac:dyDescent="0.2">
      <c r="B1250" s="266" t="s">
        <v>772</v>
      </c>
      <c r="C1250" s="267"/>
      <c r="D1250" s="268"/>
      <c r="E1250" s="269" t="s">
        <v>2962</v>
      </c>
      <c r="F1250" s="267"/>
      <c r="G1250" s="267"/>
      <c r="H1250" s="255" t="s">
        <v>2963</v>
      </c>
      <c r="I1250" s="256">
        <v>33939</v>
      </c>
      <c r="J1250" s="257">
        <v>30</v>
      </c>
      <c r="K1250" s="258">
        <v>0</v>
      </c>
      <c r="L1250" s="259">
        <v>0</v>
      </c>
      <c r="M1250" s="259">
        <v>0</v>
      </c>
      <c r="N1250" s="259">
        <v>0</v>
      </c>
      <c r="O1250" s="259">
        <v>0</v>
      </c>
      <c r="P1250" s="259">
        <v>0</v>
      </c>
      <c r="Q1250" s="259">
        <v>0</v>
      </c>
      <c r="R1250" s="259">
        <v>0</v>
      </c>
      <c r="S1250" s="259">
        <v>0</v>
      </c>
      <c r="T1250" s="260">
        <v>0</v>
      </c>
      <c r="U1250" s="261">
        <v>0</v>
      </c>
      <c r="V1250" s="259">
        <v>0</v>
      </c>
      <c r="W1250" s="259">
        <v>0</v>
      </c>
      <c r="X1250" s="259">
        <v>0</v>
      </c>
      <c r="Y1250" s="259">
        <v>0</v>
      </c>
      <c r="Z1250" s="259">
        <v>0</v>
      </c>
      <c r="AA1250" s="259">
        <v>0</v>
      </c>
      <c r="AB1250" s="259">
        <v>0</v>
      </c>
      <c r="AC1250" s="259">
        <v>0</v>
      </c>
      <c r="AD1250" s="259">
        <v>0</v>
      </c>
      <c r="AE1250" s="262">
        <v>0</v>
      </c>
      <c r="AF1250" s="258">
        <v>0</v>
      </c>
      <c r="AG1250" s="259">
        <v>0</v>
      </c>
      <c r="AH1250" s="259">
        <v>0</v>
      </c>
      <c r="AI1250" s="259">
        <v>0</v>
      </c>
      <c r="AJ1250" s="259">
        <v>0</v>
      </c>
      <c r="AK1250" s="259">
        <v>0</v>
      </c>
      <c r="AL1250" s="259">
        <v>0</v>
      </c>
      <c r="AM1250" s="259">
        <v>0</v>
      </c>
      <c r="AN1250" s="259">
        <v>0</v>
      </c>
      <c r="AO1250" s="262">
        <v>0</v>
      </c>
      <c r="AP1250" s="247"/>
      <c r="AQ1250" s="263">
        <v>0</v>
      </c>
      <c r="AR1250" s="264">
        <v>0</v>
      </c>
      <c r="AS1250" s="264">
        <v>0</v>
      </c>
      <c r="AT1250" s="264">
        <v>0</v>
      </c>
      <c r="AU1250" s="264">
        <v>0</v>
      </c>
      <c r="AV1250" s="264">
        <v>0</v>
      </c>
      <c r="AW1250" s="264">
        <v>0</v>
      </c>
      <c r="AX1250" s="264">
        <v>0</v>
      </c>
      <c r="AY1250" s="264">
        <v>0</v>
      </c>
      <c r="AZ1250" s="264">
        <v>0</v>
      </c>
      <c r="BA1250" s="264">
        <v>0</v>
      </c>
      <c r="BB1250" s="265">
        <v>0</v>
      </c>
    </row>
    <row r="1251" spans="2:54" s="213" customFormat="1" ht="12.75" x14ac:dyDescent="0.2">
      <c r="B1251" s="266" t="s">
        <v>772</v>
      </c>
      <c r="C1251" s="267"/>
      <c r="D1251" s="268"/>
      <c r="E1251" s="269" t="s">
        <v>2964</v>
      </c>
      <c r="F1251" s="267"/>
      <c r="G1251" s="267"/>
      <c r="H1251" s="255" t="s">
        <v>2965</v>
      </c>
      <c r="I1251" s="256">
        <v>32813</v>
      </c>
      <c r="J1251" s="257">
        <v>30</v>
      </c>
      <c r="K1251" s="258">
        <v>0</v>
      </c>
      <c r="L1251" s="259">
        <v>0</v>
      </c>
      <c r="M1251" s="259">
        <v>0</v>
      </c>
      <c r="N1251" s="259">
        <v>0</v>
      </c>
      <c r="O1251" s="259">
        <v>0</v>
      </c>
      <c r="P1251" s="259">
        <v>0</v>
      </c>
      <c r="Q1251" s="259">
        <v>0</v>
      </c>
      <c r="R1251" s="259">
        <v>0</v>
      </c>
      <c r="S1251" s="259">
        <v>0</v>
      </c>
      <c r="T1251" s="260">
        <v>0</v>
      </c>
      <c r="U1251" s="261">
        <v>0</v>
      </c>
      <c r="V1251" s="259">
        <v>0</v>
      </c>
      <c r="W1251" s="259">
        <v>0</v>
      </c>
      <c r="X1251" s="259">
        <v>0</v>
      </c>
      <c r="Y1251" s="259">
        <v>0</v>
      </c>
      <c r="Z1251" s="259">
        <v>0</v>
      </c>
      <c r="AA1251" s="259">
        <v>0</v>
      </c>
      <c r="AB1251" s="259">
        <v>0</v>
      </c>
      <c r="AC1251" s="259">
        <v>0</v>
      </c>
      <c r="AD1251" s="259">
        <v>0</v>
      </c>
      <c r="AE1251" s="262">
        <v>0</v>
      </c>
      <c r="AF1251" s="258">
        <v>0</v>
      </c>
      <c r="AG1251" s="259">
        <v>0</v>
      </c>
      <c r="AH1251" s="259">
        <v>0</v>
      </c>
      <c r="AI1251" s="259">
        <v>0</v>
      </c>
      <c r="AJ1251" s="259">
        <v>0</v>
      </c>
      <c r="AK1251" s="259">
        <v>0</v>
      </c>
      <c r="AL1251" s="259">
        <v>0</v>
      </c>
      <c r="AM1251" s="259">
        <v>0</v>
      </c>
      <c r="AN1251" s="259">
        <v>0</v>
      </c>
      <c r="AO1251" s="262">
        <v>0</v>
      </c>
      <c r="AP1251" s="247"/>
      <c r="AQ1251" s="263">
        <v>0</v>
      </c>
      <c r="AR1251" s="264">
        <v>0</v>
      </c>
      <c r="AS1251" s="264">
        <v>0</v>
      </c>
      <c r="AT1251" s="264">
        <v>0</v>
      </c>
      <c r="AU1251" s="264">
        <v>0</v>
      </c>
      <c r="AV1251" s="264">
        <v>0</v>
      </c>
      <c r="AW1251" s="264">
        <v>0</v>
      </c>
      <c r="AX1251" s="264">
        <v>0</v>
      </c>
      <c r="AY1251" s="264">
        <v>0</v>
      </c>
      <c r="AZ1251" s="264">
        <v>0</v>
      </c>
      <c r="BA1251" s="264">
        <v>0</v>
      </c>
      <c r="BB1251" s="265">
        <v>0</v>
      </c>
    </row>
    <row r="1252" spans="2:54" s="213" customFormat="1" ht="12.75" x14ac:dyDescent="0.2">
      <c r="B1252" s="266" t="s">
        <v>772</v>
      </c>
      <c r="C1252" s="267"/>
      <c r="D1252" s="268"/>
      <c r="E1252" s="269" t="s">
        <v>2966</v>
      </c>
      <c r="F1252" s="267"/>
      <c r="G1252" s="267"/>
      <c r="H1252" s="255" t="s">
        <v>2967</v>
      </c>
      <c r="I1252" s="256">
        <v>32813</v>
      </c>
      <c r="J1252" s="257">
        <v>30</v>
      </c>
      <c r="K1252" s="258">
        <v>0</v>
      </c>
      <c r="L1252" s="259">
        <v>0</v>
      </c>
      <c r="M1252" s="259">
        <v>0</v>
      </c>
      <c r="N1252" s="259">
        <v>0</v>
      </c>
      <c r="O1252" s="259">
        <v>0</v>
      </c>
      <c r="P1252" s="259">
        <v>0</v>
      </c>
      <c r="Q1252" s="259">
        <v>0</v>
      </c>
      <c r="R1252" s="259">
        <v>0</v>
      </c>
      <c r="S1252" s="259">
        <v>0</v>
      </c>
      <c r="T1252" s="260">
        <v>0</v>
      </c>
      <c r="U1252" s="261">
        <v>0</v>
      </c>
      <c r="V1252" s="259">
        <v>0</v>
      </c>
      <c r="W1252" s="259">
        <v>0</v>
      </c>
      <c r="X1252" s="259">
        <v>0</v>
      </c>
      <c r="Y1252" s="259">
        <v>0</v>
      </c>
      <c r="Z1252" s="259">
        <v>0</v>
      </c>
      <c r="AA1252" s="259">
        <v>0</v>
      </c>
      <c r="AB1252" s="259">
        <v>0</v>
      </c>
      <c r="AC1252" s="259">
        <v>0</v>
      </c>
      <c r="AD1252" s="259">
        <v>0</v>
      </c>
      <c r="AE1252" s="262">
        <v>0</v>
      </c>
      <c r="AF1252" s="258">
        <v>0</v>
      </c>
      <c r="AG1252" s="259">
        <v>0</v>
      </c>
      <c r="AH1252" s="259">
        <v>0</v>
      </c>
      <c r="AI1252" s="259">
        <v>0</v>
      </c>
      <c r="AJ1252" s="259">
        <v>0</v>
      </c>
      <c r="AK1252" s="259">
        <v>0</v>
      </c>
      <c r="AL1252" s="259">
        <v>0</v>
      </c>
      <c r="AM1252" s="259">
        <v>0</v>
      </c>
      <c r="AN1252" s="259">
        <v>0</v>
      </c>
      <c r="AO1252" s="262">
        <v>0</v>
      </c>
      <c r="AP1252" s="247"/>
      <c r="AQ1252" s="263">
        <v>0</v>
      </c>
      <c r="AR1252" s="264">
        <v>0</v>
      </c>
      <c r="AS1252" s="264">
        <v>0</v>
      </c>
      <c r="AT1252" s="264">
        <v>0</v>
      </c>
      <c r="AU1252" s="264">
        <v>0</v>
      </c>
      <c r="AV1252" s="264">
        <v>0</v>
      </c>
      <c r="AW1252" s="264">
        <v>0</v>
      </c>
      <c r="AX1252" s="264">
        <v>0</v>
      </c>
      <c r="AY1252" s="264">
        <v>0</v>
      </c>
      <c r="AZ1252" s="264">
        <v>0</v>
      </c>
      <c r="BA1252" s="264">
        <v>0</v>
      </c>
      <c r="BB1252" s="265">
        <v>0</v>
      </c>
    </row>
    <row r="1253" spans="2:54" s="213" customFormat="1" ht="12.75" x14ac:dyDescent="0.2">
      <c r="B1253" s="266" t="s">
        <v>772</v>
      </c>
      <c r="C1253" s="267"/>
      <c r="D1253" s="268"/>
      <c r="E1253" s="269" t="s">
        <v>2968</v>
      </c>
      <c r="F1253" s="267"/>
      <c r="G1253" s="267"/>
      <c r="H1253" s="255" t="s">
        <v>2969</v>
      </c>
      <c r="I1253" s="256">
        <v>31778</v>
      </c>
      <c r="J1253" s="257">
        <v>30</v>
      </c>
      <c r="K1253" s="258">
        <v>0</v>
      </c>
      <c r="L1253" s="259">
        <v>0</v>
      </c>
      <c r="M1253" s="259">
        <v>0</v>
      </c>
      <c r="N1253" s="259">
        <v>0</v>
      </c>
      <c r="O1253" s="259">
        <v>0</v>
      </c>
      <c r="P1253" s="259">
        <v>0</v>
      </c>
      <c r="Q1253" s="259">
        <v>0</v>
      </c>
      <c r="R1253" s="259">
        <v>0</v>
      </c>
      <c r="S1253" s="259">
        <v>0</v>
      </c>
      <c r="T1253" s="260">
        <v>0</v>
      </c>
      <c r="U1253" s="261">
        <v>0</v>
      </c>
      <c r="V1253" s="259">
        <v>0</v>
      </c>
      <c r="W1253" s="259">
        <v>0</v>
      </c>
      <c r="X1253" s="259">
        <v>0</v>
      </c>
      <c r="Y1253" s="259">
        <v>0</v>
      </c>
      <c r="Z1253" s="259">
        <v>0</v>
      </c>
      <c r="AA1253" s="259">
        <v>0</v>
      </c>
      <c r="AB1253" s="259">
        <v>0</v>
      </c>
      <c r="AC1253" s="259">
        <v>0</v>
      </c>
      <c r="AD1253" s="259">
        <v>0</v>
      </c>
      <c r="AE1253" s="262">
        <v>0</v>
      </c>
      <c r="AF1253" s="258">
        <v>0</v>
      </c>
      <c r="AG1253" s="259">
        <v>0</v>
      </c>
      <c r="AH1253" s="259">
        <v>0</v>
      </c>
      <c r="AI1253" s="259">
        <v>0</v>
      </c>
      <c r="AJ1253" s="259">
        <v>0</v>
      </c>
      <c r="AK1253" s="259">
        <v>0</v>
      </c>
      <c r="AL1253" s="259">
        <v>0</v>
      </c>
      <c r="AM1253" s="259">
        <v>0</v>
      </c>
      <c r="AN1253" s="259">
        <v>0</v>
      </c>
      <c r="AO1253" s="262">
        <v>0</v>
      </c>
      <c r="AP1253" s="247"/>
      <c r="AQ1253" s="263">
        <v>0</v>
      </c>
      <c r="AR1253" s="264">
        <v>0</v>
      </c>
      <c r="AS1253" s="264">
        <v>0</v>
      </c>
      <c r="AT1253" s="264">
        <v>0</v>
      </c>
      <c r="AU1253" s="264">
        <v>0</v>
      </c>
      <c r="AV1253" s="264">
        <v>0</v>
      </c>
      <c r="AW1253" s="264">
        <v>0</v>
      </c>
      <c r="AX1253" s="264">
        <v>0</v>
      </c>
      <c r="AY1253" s="264">
        <v>0</v>
      </c>
      <c r="AZ1253" s="264">
        <v>0</v>
      </c>
      <c r="BA1253" s="264">
        <v>0</v>
      </c>
      <c r="BB1253" s="265">
        <v>0</v>
      </c>
    </row>
    <row r="1254" spans="2:54" s="213" customFormat="1" ht="12.75" x14ac:dyDescent="0.2">
      <c r="B1254" s="266" t="s">
        <v>772</v>
      </c>
      <c r="C1254" s="267"/>
      <c r="D1254" s="268"/>
      <c r="E1254" s="269" t="s">
        <v>2970</v>
      </c>
      <c r="F1254" s="267"/>
      <c r="G1254" s="267"/>
      <c r="H1254" s="255" t="s">
        <v>2971</v>
      </c>
      <c r="I1254" s="256">
        <v>31778</v>
      </c>
      <c r="J1254" s="257">
        <v>30</v>
      </c>
      <c r="K1254" s="258">
        <v>0</v>
      </c>
      <c r="L1254" s="259">
        <v>0</v>
      </c>
      <c r="M1254" s="259">
        <v>0</v>
      </c>
      <c r="N1254" s="259">
        <v>0</v>
      </c>
      <c r="O1254" s="259">
        <v>0</v>
      </c>
      <c r="P1254" s="259">
        <v>0</v>
      </c>
      <c r="Q1254" s="259">
        <v>0</v>
      </c>
      <c r="R1254" s="259">
        <v>0</v>
      </c>
      <c r="S1254" s="259">
        <v>0</v>
      </c>
      <c r="T1254" s="260">
        <v>0</v>
      </c>
      <c r="U1254" s="261">
        <v>0</v>
      </c>
      <c r="V1254" s="259">
        <v>0</v>
      </c>
      <c r="W1254" s="259">
        <v>0</v>
      </c>
      <c r="X1254" s="259">
        <v>0</v>
      </c>
      <c r="Y1254" s="259">
        <v>0</v>
      </c>
      <c r="Z1254" s="259">
        <v>0</v>
      </c>
      <c r="AA1254" s="259">
        <v>0</v>
      </c>
      <c r="AB1254" s="259">
        <v>0</v>
      </c>
      <c r="AC1254" s="259">
        <v>0</v>
      </c>
      <c r="AD1254" s="259">
        <v>0</v>
      </c>
      <c r="AE1254" s="262">
        <v>0</v>
      </c>
      <c r="AF1254" s="258">
        <v>0</v>
      </c>
      <c r="AG1254" s="259">
        <v>0</v>
      </c>
      <c r="AH1254" s="259">
        <v>0</v>
      </c>
      <c r="AI1254" s="259">
        <v>0</v>
      </c>
      <c r="AJ1254" s="259">
        <v>0</v>
      </c>
      <c r="AK1254" s="259">
        <v>0</v>
      </c>
      <c r="AL1254" s="259">
        <v>0</v>
      </c>
      <c r="AM1254" s="259">
        <v>0</v>
      </c>
      <c r="AN1254" s="259">
        <v>0</v>
      </c>
      <c r="AO1254" s="262">
        <v>0</v>
      </c>
      <c r="AP1254" s="247"/>
      <c r="AQ1254" s="263">
        <v>0</v>
      </c>
      <c r="AR1254" s="264">
        <v>0</v>
      </c>
      <c r="AS1254" s="264">
        <v>0</v>
      </c>
      <c r="AT1254" s="264">
        <v>0</v>
      </c>
      <c r="AU1254" s="264">
        <v>0</v>
      </c>
      <c r="AV1254" s="264">
        <v>0</v>
      </c>
      <c r="AW1254" s="264">
        <v>0</v>
      </c>
      <c r="AX1254" s="264">
        <v>0</v>
      </c>
      <c r="AY1254" s="264">
        <v>0</v>
      </c>
      <c r="AZ1254" s="264">
        <v>0</v>
      </c>
      <c r="BA1254" s="264">
        <v>0</v>
      </c>
      <c r="BB1254" s="265">
        <v>0</v>
      </c>
    </row>
    <row r="1255" spans="2:54" s="213" customFormat="1" ht="12.75" x14ac:dyDescent="0.2">
      <c r="B1255" s="266" t="s">
        <v>772</v>
      </c>
      <c r="C1255" s="267"/>
      <c r="D1255" s="268"/>
      <c r="E1255" s="269" t="s">
        <v>2972</v>
      </c>
      <c r="F1255" s="267"/>
      <c r="G1255" s="267"/>
      <c r="H1255" s="255" t="s">
        <v>2973</v>
      </c>
      <c r="I1255" s="256">
        <v>31778</v>
      </c>
      <c r="J1255" s="257">
        <v>30</v>
      </c>
      <c r="K1255" s="258">
        <v>0</v>
      </c>
      <c r="L1255" s="259">
        <v>0</v>
      </c>
      <c r="M1255" s="259">
        <v>0</v>
      </c>
      <c r="N1255" s="259">
        <v>0</v>
      </c>
      <c r="O1255" s="259">
        <v>0</v>
      </c>
      <c r="P1255" s="259">
        <v>0</v>
      </c>
      <c r="Q1255" s="259">
        <v>0</v>
      </c>
      <c r="R1255" s="259">
        <v>0</v>
      </c>
      <c r="S1255" s="259">
        <v>0</v>
      </c>
      <c r="T1255" s="260">
        <v>0</v>
      </c>
      <c r="U1255" s="261">
        <v>0</v>
      </c>
      <c r="V1255" s="259">
        <v>0</v>
      </c>
      <c r="W1255" s="259">
        <v>0</v>
      </c>
      <c r="X1255" s="259">
        <v>0</v>
      </c>
      <c r="Y1255" s="259">
        <v>0</v>
      </c>
      <c r="Z1255" s="259">
        <v>0</v>
      </c>
      <c r="AA1255" s="259">
        <v>0</v>
      </c>
      <c r="AB1255" s="259">
        <v>0</v>
      </c>
      <c r="AC1255" s="259">
        <v>0</v>
      </c>
      <c r="AD1255" s="259">
        <v>0</v>
      </c>
      <c r="AE1255" s="262">
        <v>0</v>
      </c>
      <c r="AF1255" s="258">
        <v>0</v>
      </c>
      <c r="AG1255" s="259">
        <v>0</v>
      </c>
      <c r="AH1255" s="259">
        <v>0</v>
      </c>
      <c r="AI1255" s="259">
        <v>0</v>
      </c>
      <c r="AJ1255" s="259">
        <v>0</v>
      </c>
      <c r="AK1255" s="259">
        <v>0</v>
      </c>
      <c r="AL1255" s="259">
        <v>0</v>
      </c>
      <c r="AM1255" s="259">
        <v>0</v>
      </c>
      <c r="AN1255" s="259">
        <v>0</v>
      </c>
      <c r="AO1255" s="262">
        <v>0</v>
      </c>
      <c r="AP1255" s="247"/>
      <c r="AQ1255" s="263">
        <v>0</v>
      </c>
      <c r="AR1255" s="264">
        <v>0</v>
      </c>
      <c r="AS1255" s="264">
        <v>0</v>
      </c>
      <c r="AT1255" s="264">
        <v>0</v>
      </c>
      <c r="AU1255" s="264">
        <v>0</v>
      </c>
      <c r="AV1255" s="264">
        <v>0</v>
      </c>
      <c r="AW1255" s="264">
        <v>0</v>
      </c>
      <c r="AX1255" s="264">
        <v>0</v>
      </c>
      <c r="AY1255" s="264">
        <v>0</v>
      </c>
      <c r="AZ1255" s="264">
        <v>0</v>
      </c>
      <c r="BA1255" s="264">
        <v>0</v>
      </c>
      <c r="BB1255" s="265">
        <v>0</v>
      </c>
    </row>
    <row r="1256" spans="2:54" s="213" customFormat="1" ht="12.75" x14ac:dyDescent="0.2">
      <c r="B1256" s="266" t="s">
        <v>772</v>
      </c>
      <c r="C1256" s="267"/>
      <c r="D1256" s="268"/>
      <c r="E1256" s="269" t="s">
        <v>2974</v>
      </c>
      <c r="F1256" s="267"/>
      <c r="G1256" s="267"/>
      <c r="H1256" s="255" t="s">
        <v>2975</v>
      </c>
      <c r="I1256" s="256">
        <v>31778</v>
      </c>
      <c r="J1256" s="257">
        <v>30</v>
      </c>
      <c r="K1256" s="258">
        <v>0</v>
      </c>
      <c r="L1256" s="259">
        <v>0</v>
      </c>
      <c r="M1256" s="259">
        <v>0</v>
      </c>
      <c r="N1256" s="259">
        <v>0</v>
      </c>
      <c r="O1256" s="259">
        <v>0</v>
      </c>
      <c r="P1256" s="259">
        <v>0</v>
      </c>
      <c r="Q1256" s="259">
        <v>0</v>
      </c>
      <c r="R1256" s="259">
        <v>0</v>
      </c>
      <c r="S1256" s="259">
        <v>0</v>
      </c>
      <c r="T1256" s="260">
        <v>0</v>
      </c>
      <c r="U1256" s="261">
        <v>0</v>
      </c>
      <c r="V1256" s="259">
        <v>0</v>
      </c>
      <c r="W1256" s="259">
        <v>0</v>
      </c>
      <c r="X1256" s="259">
        <v>0</v>
      </c>
      <c r="Y1256" s="259">
        <v>0</v>
      </c>
      <c r="Z1256" s="259">
        <v>0</v>
      </c>
      <c r="AA1256" s="259">
        <v>0</v>
      </c>
      <c r="AB1256" s="259">
        <v>0</v>
      </c>
      <c r="AC1256" s="259">
        <v>0</v>
      </c>
      <c r="AD1256" s="259">
        <v>0</v>
      </c>
      <c r="AE1256" s="262">
        <v>0</v>
      </c>
      <c r="AF1256" s="258">
        <v>0</v>
      </c>
      <c r="AG1256" s="259">
        <v>0</v>
      </c>
      <c r="AH1256" s="259">
        <v>0</v>
      </c>
      <c r="AI1256" s="259">
        <v>0</v>
      </c>
      <c r="AJ1256" s="259">
        <v>0</v>
      </c>
      <c r="AK1256" s="259">
        <v>0</v>
      </c>
      <c r="AL1256" s="259">
        <v>0</v>
      </c>
      <c r="AM1256" s="259">
        <v>0</v>
      </c>
      <c r="AN1256" s="259">
        <v>0</v>
      </c>
      <c r="AO1256" s="262">
        <v>0</v>
      </c>
      <c r="AP1256" s="247"/>
      <c r="AQ1256" s="263">
        <v>0</v>
      </c>
      <c r="AR1256" s="264">
        <v>0</v>
      </c>
      <c r="AS1256" s="264">
        <v>0</v>
      </c>
      <c r="AT1256" s="264">
        <v>0</v>
      </c>
      <c r="AU1256" s="264">
        <v>0</v>
      </c>
      <c r="AV1256" s="264">
        <v>0</v>
      </c>
      <c r="AW1256" s="264">
        <v>0</v>
      </c>
      <c r="AX1256" s="264">
        <v>0</v>
      </c>
      <c r="AY1256" s="264">
        <v>0</v>
      </c>
      <c r="AZ1256" s="264">
        <v>0</v>
      </c>
      <c r="BA1256" s="264">
        <v>0</v>
      </c>
      <c r="BB1256" s="265">
        <v>0</v>
      </c>
    </row>
    <row r="1257" spans="2:54" s="213" customFormat="1" ht="12.75" x14ac:dyDescent="0.2">
      <c r="B1257" s="266" t="s">
        <v>772</v>
      </c>
      <c r="C1257" s="267"/>
      <c r="D1257" s="268"/>
      <c r="E1257" s="269" t="s">
        <v>2976</v>
      </c>
      <c r="F1257" s="267"/>
      <c r="G1257" s="267"/>
      <c r="H1257" s="255" t="s">
        <v>2977</v>
      </c>
      <c r="I1257" s="256">
        <v>31778</v>
      </c>
      <c r="J1257" s="257">
        <v>30</v>
      </c>
      <c r="K1257" s="258">
        <v>0</v>
      </c>
      <c r="L1257" s="259">
        <v>0</v>
      </c>
      <c r="M1257" s="259">
        <v>0</v>
      </c>
      <c r="N1257" s="259">
        <v>0</v>
      </c>
      <c r="O1257" s="259">
        <v>0</v>
      </c>
      <c r="P1257" s="259">
        <v>0</v>
      </c>
      <c r="Q1257" s="259">
        <v>0</v>
      </c>
      <c r="R1257" s="259">
        <v>0</v>
      </c>
      <c r="S1257" s="259">
        <v>0</v>
      </c>
      <c r="T1257" s="260">
        <v>0</v>
      </c>
      <c r="U1257" s="261">
        <v>0</v>
      </c>
      <c r="V1257" s="259">
        <v>0</v>
      </c>
      <c r="W1257" s="259">
        <v>0</v>
      </c>
      <c r="X1257" s="259">
        <v>0</v>
      </c>
      <c r="Y1257" s="259">
        <v>0</v>
      </c>
      <c r="Z1257" s="259">
        <v>0</v>
      </c>
      <c r="AA1257" s="259">
        <v>0</v>
      </c>
      <c r="AB1257" s="259">
        <v>0</v>
      </c>
      <c r="AC1257" s="259">
        <v>0</v>
      </c>
      <c r="AD1257" s="259">
        <v>0</v>
      </c>
      <c r="AE1257" s="262">
        <v>0</v>
      </c>
      <c r="AF1257" s="258">
        <v>0</v>
      </c>
      <c r="AG1257" s="259">
        <v>0</v>
      </c>
      <c r="AH1257" s="259">
        <v>0</v>
      </c>
      <c r="AI1257" s="259">
        <v>0</v>
      </c>
      <c r="AJ1257" s="259">
        <v>0</v>
      </c>
      <c r="AK1257" s="259">
        <v>0</v>
      </c>
      <c r="AL1257" s="259">
        <v>0</v>
      </c>
      <c r="AM1257" s="259">
        <v>0</v>
      </c>
      <c r="AN1257" s="259">
        <v>0</v>
      </c>
      <c r="AO1257" s="262">
        <v>0</v>
      </c>
      <c r="AP1257" s="247"/>
      <c r="AQ1257" s="263">
        <v>0</v>
      </c>
      <c r="AR1257" s="264">
        <v>0</v>
      </c>
      <c r="AS1257" s="264">
        <v>0</v>
      </c>
      <c r="AT1257" s="264">
        <v>0</v>
      </c>
      <c r="AU1257" s="264">
        <v>0</v>
      </c>
      <c r="AV1257" s="264">
        <v>0</v>
      </c>
      <c r="AW1257" s="264">
        <v>0</v>
      </c>
      <c r="AX1257" s="264">
        <v>0</v>
      </c>
      <c r="AY1257" s="264">
        <v>0</v>
      </c>
      <c r="AZ1257" s="264">
        <v>0</v>
      </c>
      <c r="BA1257" s="264">
        <v>0</v>
      </c>
      <c r="BB1257" s="265">
        <v>0</v>
      </c>
    </row>
    <row r="1258" spans="2:54" s="213" customFormat="1" ht="12.75" x14ac:dyDescent="0.2">
      <c r="B1258" s="266" t="s">
        <v>772</v>
      </c>
      <c r="C1258" s="267"/>
      <c r="D1258" s="268"/>
      <c r="E1258" s="269" t="s">
        <v>2978</v>
      </c>
      <c r="F1258" s="267"/>
      <c r="G1258" s="267"/>
      <c r="H1258" s="255" t="s">
        <v>2979</v>
      </c>
      <c r="I1258" s="256">
        <v>28856</v>
      </c>
      <c r="J1258" s="257">
        <v>30</v>
      </c>
      <c r="K1258" s="258">
        <v>0</v>
      </c>
      <c r="L1258" s="259">
        <v>0</v>
      </c>
      <c r="M1258" s="259">
        <v>0</v>
      </c>
      <c r="N1258" s="259">
        <v>0</v>
      </c>
      <c r="O1258" s="259">
        <v>0</v>
      </c>
      <c r="P1258" s="259">
        <v>0</v>
      </c>
      <c r="Q1258" s="259">
        <v>0</v>
      </c>
      <c r="R1258" s="259">
        <v>0</v>
      </c>
      <c r="S1258" s="259">
        <v>0</v>
      </c>
      <c r="T1258" s="260">
        <v>0</v>
      </c>
      <c r="U1258" s="261">
        <v>0</v>
      </c>
      <c r="V1258" s="259">
        <v>0</v>
      </c>
      <c r="W1258" s="259">
        <v>0</v>
      </c>
      <c r="X1258" s="259">
        <v>0</v>
      </c>
      <c r="Y1258" s="259">
        <v>0</v>
      </c>
      <c r="Z1258" s="259">
        <v>0</v>
      </c>
      <c r="AA1258" s="259">
        <v>0</v>
      </c>
      <c r="AB1258" s="259">
        <v>0</v>
      </c>
      <c r="AC1258" s="259">
        <v>0</v>
      </c>
      <c r="AD1258" s="259">
        <v>0</v>
      </c>
      <c r="AE1258" s="262">
        <v>0</v>
      </c>
      <c r="AF1258" s="258">
        <v>0</v>
      </c>
      <c r="AG1258" s="259">
        <v>0</v>
      </c>
      <c r="AH1258" s="259">
        <v>0</v>
      </c>
      <c r="AI1258" s="259">
        <v>0</v>
      </c>
      <c r="AJ1258" s="259">
        <v>0</v>
      </c>
      <c r="AK1258" s="259">
        <v>0</v>
      </c>
      <c r="AL1258" s="259">
        <v>0</v>
      </c>
      <c r="AM1258" s="259">
        <v>0</v>
      </c>
      <c r="AN1258" s="259">
        <v>0</v>
      </c>
      <c r="AO1258" s="262">
        <v>0</v>
      </c>
      <c r="AP1258" s="247"/>
      <c r="AQ1258" s="263">
        <v>0</v>
      </c>
      <c r="AR1258" s="264">
        <v>0</v>
      </c>
      <c r="AS1258" s="264">
        <v>0</v>
      </c>
      <c r="AT1258" s="264">
        <v>0</v>
      </c>
      <c r="AU1258" s="264">
        <v>0</v>
      </c>
      <c r="AV1258" s="264">
        <v>0</v>
      </c>
      <c r="AW1258" s="264">
        <v>0</v>
      </c>
      <c r="AX1258" s="264">
        <v>0</v>
      </c>
      <c r="AY1258" s="264">
        <v>0</v>
      </c>
      <c r="AZ1258" s="264">
        <v>0</v>
      </c>
      <c r="BA1258" s="264">
        <v>0</v>
      </c>
      <c r="BB1258" s="265">
        <v>0</v>
      </c>
    </row>
    <row r="1259" spans="2:54" s="213" customFormat="1" ht="12.75" x14ac:dyDescent="0.2">
      <c r="B1259" s="266" t="s">
        <v>772</v>
      </c>
      <c r="C1259" s="267"/>
      <c r="D1259" s="268"/>
      <c r="E1259" s="269" t="s">
        <v>2980</v>
      </c>
      <c r="F1259" s="267"/>
      <c r="G1259" s="267"/>
      <c r="H1259" s="255" t="s">
        <v>2981</v>
      </c>
      <c r="I1259" s="256">
        <v>31778</v>
      </c>
      <c r="J1259" s="257">
        <v>30</v>
      </c>
      <c r="K1259" s="258">
        <v>0</v>
      </c>
      <c r="L1259" s="259">
        <v>0</v>
      </c>
      <c r="M1259" s="259">
        <v>0</v>
      </c>
      <c r="N1259" s="259">
        <v>0</v>
      </c>
      <c r="O1259" s="259">
        <v>0</v>
      </c>
      <c r="P1259" s="259">
        <v>0</v>
      </c>
      <c r="Q1259" s="259">
        <v>0</v>
      </c>
      <c r="R1259" s="259">
        <v>0</v>
      </c>
      <c r="S1259" s="259">
        <v>0</v>
      </c>
      <c r="T1259" s="260">
        <v>0</v>
      </c>
      <c r="U1259" s="261">
        <v>0</v>
      </c>
      <c r="V1259" s="259">
        <v>0</v>
      </c>
      <c r="W1259" s="259">
        <v>0</v>
      </c>
      <c r="X1259" s="259">
        <v>0</v>
      </c>
      <c r="Y1259" s="259">
        <v>0</v>
      </c>
      <c r="Z1259" s="259">
        <v>0</v>
      </c>
      <c r="AA1259" s="259">
        <v>0</v>
      </c>
      <c r="AB1259" s="259">
        <v>0</v>
      </c>
      <c r="AC1259" s="259">
        <v>0</v>
      </c>
      <c r="AD1259" s="259">
        <v>0</v>
      </c>
      <c r="AE1259" s="262">
        <v>0</v>
      </c>
      <c r="AF1259" s="258">
        <v>0</v>
      </c>
      <c r="AG1259" s="259">
        <v>0</v>
      </c>
      <c r="AH1259" s="259">
        <v>0</v>
      </c>
      <c r="AI1259" s="259">
        <v>0</v>
      </c>
      <c r="AJ1259" s="259">
        <v>0</v>
      </c>
      <c r="AK1259" s="259">
        <v>0</v>
      </c>
      <c r="AL1259" s="259">
        <v>0</v>
      </c>
      <c r="AM1259" s="259">
        <v>0</v>
      </c>
      <c r="AN1259" s="259">
        <v>0</v>
      </c>
      <c r="AO1259" s="262">
        <v>0</v>
      </c>
      <c r="AP1259" s="247"/>
      <c r="AQ1259" s="263">
        <v>0</v>
      </c>
      <c r="AR1259" s="264">
        <v>0</v>
      </c>
      <c r="AS1259" s="264">
        <v>0</v>
      </c>
      <c r="AT1259" s="264">
        <v>0</v>
      </c>
      <c r="AU1259" s="264">
        <v>0</v>
      </c>
      <c r="AV1259" s="264">
        <v>0</v>
      </c>
      <c r="AW1259" s="264">
        <v>0</v>
      </c>
      <c r="AX1259" s="264">
        <v>0</v>
      </c>
      <c r="AY1259" s="264">
        <v>0</v>
      </c>
      <c r="AZ1259" s="264">
        <v>0</v>
      </c>
      <c r="BA1259" s="264">
        <v>0</v>
      </c>
      <c r="BB1259" s="265">
        <v>0</v>
      </c>
    </row>
    <row r="1260" spans="2:54" s="213" customFormat="1" ht="12.75" x14ac:dyDescent="0.2">
      <c r="B1260" s="266" t="s">
        <v>772</v>
      </c>
      <c r="C1260" s="267"/>
      <c r="D1260" s="268"/>
      <c r="E1260" s="269" t="s">
        <v>2982</v>
      </c>
      <c r="F1260" s="267"/>
      <c r="G1260" s="267"/>
      <c r="H1260" s="255" t="s">
        <v>2983</v>
      </c>
      <c r="I1260" s="256">
        <v>31778</v>
      </c>
      <c r="J1260" s="257">
        <v>30</v>
      </c>
      <c r="K1260" s="258">
        <v>0</v>
      </c>
      <c r="L1260" s="259">
        <v>0</v>
      </c>
      <c r="M1260" s="259">
        <v>0</v>
      </c>
      <c r="N1260" s="259">
        <v>0</v>
      </c>
      <c r="O1260" s="259">
        <v>0</v>
      </c>
      <c r="P1260" s="259">
        <v>0</v>
      </c>
      <c r="Q1260" s="259">
        <v>0</v>
      </c>
      <c r="R1260" s="259">
        <v>0</v>
      </c>
      <c r="S1260" s="259">
        <v>0</v>
      </c>
      <c r="T1260" s="260">
        <v>0</v>
      </c>
      <c r="U1260" s="261">
        <v>0</v>
      </c>
      <c r="V1260" s="259">
        <v>0</v>
      </c>
      <c r="W1260" s="259">
        <v>0</v>
      </c>
      <c r="X1260" s="259">
        <v>0</v>
      </c>
      <c r="Y1260" s="259">
        <v>0</v>
      </c>
      <c r="Z1260" s="259">
        <v>0</v>
      </c>
      <c r="AA1260" s="259">
        <v>0</v>
      </c>
      <c r="AB1260" s="259">
        <v>0</v>
      </c>
      <c r="AC1260" s="259">
        <v>0</v>
      </c>
      <c r="AD1260" s="259">
        <v>0</v>
      </c>
      <c r="AE1260" s="262">
        <v>0</v>
      </c>
      <c r="AF1260" s="258">
        <v>0</v>
      </c>
      <c r="AG1260" s="259">
        <v>0</v>
      </c>
      <c r="AH1260" s="259">
        <v>0</v>
      </c>
      <c r="AI1260" s="259">
        <v>0</v>
      </c>
      <c r="AJ1260" s="259">
        <v>0</v>
      </c>
      <c r="AK1260" s="259">
        <v>0</v>
      </c>
      <c r="AL1260" s="259">
        <v>0</v>
      </c>
      <c r="AM1260" s="259">
        <v>0</v>
      </c>
      <c r="AN1260" s="259">
        <v>0</v>
      </c>
      <c r="AO1260" s="262">
        <v>0</v>
      </c>
      <c r="AP1260" s="247"/>
      <c r="AQ1260" s="263">
        <v>0</v>
      </c>
      <c r="AR1260" s="264">
        <v>0</v>
      </c>
      <c r="AS1260" s="264">
        <v>0</v>
      </c>
      <c r="AT1260" s="264">
        <v>0</v>
      </c>
      <c r="AU1260" s="264">
        <v>0</v>
      </c>
      <c r="AV1260" s="264">
        <v>0</v>
      </c>
      <c r="AW1260" s="264">
        <v>0</v>
      </c>
      <c r="AX1260" s="264">
        <v>0</v>
      </c>
      <c r="AY1260" s="264">
        <v>0</v>
      </c>
      <c r="AZ1260" s="264">
        <v>0</v>
      </c>
      <c r="BA1260" s="264">
        <v>0</v>
      </c>
      <c r="BB1260" s="265">
        <v>0</v>
      </c>
    </row>
    <row r="1261" spans="2:54" s="213" customFormat="1" ht="12.75" x14ac:dyDescent="0.2">
      <c r="B1261" s="266" t="s">
        <v>772</v>
      </c>
      <c r="C1261" s="267"/>
      <c r="D1261" s="268"/>
      <c r="E1261" s="269" t="s">
        <v>2984</v>
      </c>
      <c r="F1261" s="267"/>
      <c r="G1261" s="267"/>
      <c r="H1261" s="255" t="s">
        <v>2985</v>
      </c>
      <c r="I1261" s="256">
        <v>31778</v>
      </c>
      <c r="J1261" s="257">
        <v>30</v>
      </c>
      <c r="K1261" s="258">
        <v>0</v>
      </c>
      <c r="L1261" s="259">
        <v>0</v>
      </c>
      <c r="M1261" s="259">
        <v>0</v>
      </c>
      <c r="N1261" s="259">
        <v>0</v>
      </c>
      <c r="O1261" s="259">
        <v>0</v>
      </c>
      <c r="P1261" s="259">
        <v>0</v>
      </c>
      <c r="Q1261" s="259">
        <v>0</v>
      </c>
      <c r="R1261" s="259">
        <v>0</v>
      </c>
      <c r="S1261" s="259">
        <v>0</v>
      </c>
      <c r="T1261" s="260">
        <v>0</v>
      </c>
      <c r="U1261" s="261">
        <v>0</v>
      </c>
      <c r="V1261" s="259">
        <v>0</v>
      </c>
      <c r="W1261" s="259">
        <v>0</v>
      </c>
      <c r="X1261" s="259">
        <v>0</v>
      </c>
      <c r="Y1261" s="259">
        <v>0</v>
      </c>
      <c r="Z1261" s="259">
        <v>0</v>
      </c>
      <c r="AA1261" s="259">
        <v>0</v>
      </c>
      <c r="AB1261" s="259">
        <v>0</v>
      </c>
      <c r="AC1261" s="259">
        <v>0</v>
      </c>
      <c r="AD1261" s="259">
        <v>0</v>
      </c>
      <c r="AE1261" s="262">
        <v>0</v>
      </c>
      <c r="AF1261" s="258">
        <v>0</v>
      </c>
      <c r="AG1261" s="259">
        <v>0</v>
      </c>
      <c r="AH1261" s="259">
        <v>0</v>
      </c>
      <c r="AI1261" s="259">
        <v>0</v>
      </c>
      <c r="AJ1261" s="259">
        <v>0</v>
      </c>
      <c r="AK1261" s="259">
        <v>0</v>
      </c>
      <c r="AL1261" s="259">
        <v>0</v>
      </c>
      <c r="AM1261" s="259">
        <v>0</v>
      </c>
      <c r="AN1261" s="259">
        <v>0</v>
      </c>
      <c r="AO1261" s="262">
        <v>0</v>
      </c>
      <c r="AP1261" s="247"/>
      <c r="AQ1261" s="263">
        <v>0</v>
      </c>
      <c r="AR1261" s="264">
        <v>0</v>
      </c>
      <c r="AS1261" s="264">
        <v>0</v>
      </c>
      <c r="AT1261" s="264">
        <v>0</v>
      </c>
      <c r="AU1261" s="264">
        <v>0</v>
      </c>
      <c r="AV1261" s="264">
        <v>0</v>
      </c>
      <c r="AW1261" s="264">
        <v>0</v>
      </c>
      <c r="AX1261" s="264">
        <v>0</v>
      </c>
      <c r="AY1261" s="264">
        <v>0</v>
      </c>
      <c r="AZ1261" s="264">
        <v>0</v>
      </c>
      <c r="BA1261" s="264">
        <v>0</v>
      </c>
      <c r="BB1261" s="265">
        <v>0</v>
      </c>
    </row>
    <row r="1262" spans="2:54" s="213" customFormat="1" ht="12.75" x14ac:dyDescent="0.2">
      <c r="B1262" s="266" t="s">
        <v>772</v>
      </c>
      <c r="C1262" s="267"/>
      <c r="D1262" s="268"/>
      <c r="E1262" s="269" t="s">
        <v>2986</v>
      </c>
      <c r="F1262" s="267"/>
      <c r="G1262" s="267"/>
      <c r="H1262" s="255" t="s">
        <v>2987</v>
      </c>
      <c r="I1262" s="256">
        <v>31778</v>
      </c>
      <c r="J1262" s="257">
        <v>30</v>
      </c>
      <c r="K1262" s="258">
        <v>0</v>
      </c>
      <c r="L1262" s="259">
        <v>0</v>
      </c>
      <c r="M1262" s="259">
        <v>0</v>
      </c>
      <c r="N1262" s="259">
        <v>0</v>
      </c>
      <c r="O1262" s="259">
        <v>0</v>
      </c>
      <c r="P1262" s="259">
        <v>0</v>
      </c>
      <c r="Q1262" s="259">
        <v>0</v>
      </c>
      <c r="R1262" s="259">
        <v>0</v>
      </c>
      <c r="S1262" s="259">
        <v>0</v>
      </c>
      <c r="T1262" s="260">
        <v>0</v>
      </c>
      <c r="U1262" s="261">
        <v>0</v>
      </c>
      <c r="V1262" s="259">
        <v>0</v>
      </c>
      <c r="W1262" s="259">
        <v>0</v>
      </c>
      <c r="X1262" s="259">
        <v>0</v>
      </c>
      <c r="Y1262" s="259">
        <v>0</v>
      </c>
      <c r="Z1262" s="259">
        <v>0</v>
      </c>
      <c r="AA1262" s="259">
        <v>0</v>
      </c>
      <c r="AB1262" s="259">
        <v>0</v>
      </c>
      <c r="AC1262" s="259">
        <v>0</v>
      </c>
      <c r="AD1262" s="259">
        <v>0</v>
      </c>
      <c r="AE1262" s="262">
        <v>0</v>
      </c>
      <c r="AF1262" s="258">
        <v>0</v>
      </c>
      <c r="AG1262" s="259">
        <v>0</v>
      </c>
      <c r="AH1262" s="259">
        <v>0</v>
      </c>
      <c r="AI1262" s="259">
        <v>0</v>
      </c>
      <c r="AJ1262" s="259">
        <v>0</v>
      </c>
      <c r="AK1262" s="259">
        <v>0</v>
      </c>
      <c r="AL1262" s="259">
        <v>0</v>
      </c>
      <c r="AM1262" s="259">
        <v>0</v>
      </c>
      <c r="AN1262" s="259">
        <v>0</v>
      </c>
      <c r="AO1262" s="262">
        <v>0</v>
      </c>
      <c r="AP1262" s="247"/>
      <c r="AQ1262" s="263">
        <v>0</v>
      </c>
      <c r="AR1262" s="264">
        <v>0</v>
      </c>
      <c r="AS1262" s="264">
        <v>0</v>
      </c>
      <c r="AT1262" s="264">
        <v>0</v>
      </c>
      <c r="AU1262" s="264">
        <v>0</v>
      </c>
      <c r="AV1262" s="264">
        <v>0</v>
      </c>
      <c r="AW1262" s="264">
        <v>0</v>
      </c>
      <c r="AX1262" s="264">
        <v>0</v>
      </c>
      <c r="AY1262" s="264">
        <v>0</v>
      </c>
      <c r="AZ1262" s="264">
        <v>0</v>
      </c>
      <c r="BA1262" s="264">
        <v>0</v>
      </c>
      <c r="BB1262" s="265">
        <v>0</v>
      </c>
    </row>
    <row r="1263" spans="2:54" s="213" customFormat="1" ht="12.75" x14ac:dyDescent="0.2">
      <c r="B1263" s="266" t="s">
        <v>772</v>
      </c>
      <c r="C1263" s="267"/>
      <c r="D1263" s="268"/>
      <c r="E1263" s="269" t="s">
        <v>2988</v>
      </c>
      <c r="F1263" s="267"/>
      <c r="G1263" s="267"/>
      <c r="H1263" s="255" t="s">
        <v>2989</v>
      </c>
      <c r="I1263" s="256">
        <v>31778</v>
      </c>
      <c r="J1263" s="257">
        <v>30</v>
      </c>
      <c r="K1263" s="258">
        <v>0</v>
      </c>
      <c r="L1263" s="259">
        <v>0</v>
      </c>
      <c r="M1263" s="259">
        <v>0</v>
      </c>
      <c r="N1263" s="259">
        <v>0</v>
      </c>
      <c r="O1263" s="259">
        <v>0</v>
      </c>
      <c r="P1263" s="259">
        <v>0</v>
      </c>
      <c r="Q1263" s="259">
        <v>0</v>
      </c>
      <c r="R1263" s="259">
        <v>0</v>
      </c>
      <c r="S1263" s="259">
        <v>0</v>
      </c>
      <c r="T1263" s="260">
        <v>0</v>
      </c>
      <c r="U1263" s="261">
        <v>0</v>
      </c>
      <c r="V1263" s="259">
        <v>0</v>
      </c>
      <c r="W1263" s="259">
        <v>0</v>
      </c>
      <c r="X1263" s="259">
        <v>0</v>
      </c>
      <c r="Y1263" s="259">
        <v>0</v>
      </c>
      <c r="Z1263" s="259">
        <v>0</v>
      </c>
      <c r="AA1263" s="259">
        <v>0</v>
      </c>
      <c r="AB1263" s="259">
        <v>0</v>
      </c>
      <c r="AC1263" s="259">
        <v>0</v>
      </c>
      <c r="AD1263" s="259">
        <v>0</v>
      </c>
      <c r="AE1263" s="262">
        <v>0</v>
      </c>
      <c r="AF1263" s="258">
        <v>0</v>
      </c>
      <c r="AG1263" s="259">
        <v>0</v>
      </c>
      <c r="AH1263" s="259">
        <v>0</v>
      </c>
      <c r="AI1263" s="259">
        <v>0</v>
      </c>
      <c r="AJ1263" s="259">
        <v>0</v>
      </c>
      <c r="AK1263" s="259">
        <v>0</v>
      </c>
      <c r="AL1263" s="259">
        <v>0</v>
      </c>
      <c r="AM1263" s="259">
        <v>0</v>
      </c>
      <c r="AN1263" s="259">
        <v>0</v>
      </c>
      <c r="AO1263" s="262">
        <v>0</v>
      </c>
      <c r="AP1263" s="247"/>
      <c r="AQ1263" s="263">
        <v>0</v>
      </c>
      <c r="AR1263" s="264">
        <v>0</v>
      </c>
      <c r="AS1263" s="264">
        <v>0</v>
      </c>
      <c r="AT1263" s="264">
        <v>0</v>
      </c>
      <c r="AU1263" s="264">
        <v>0</v>
      </c>
      <c r="AV1263" s="264">
        <v>0</v>
      </c>
      <c r="AW1263" s="264">
        <v>0</v>
      </c>
      <c r="AX1263" s="264">
        <v>0</v>
      </c>
      <c r="AY1263" s="264">
        <v>0</v>
      </c>
      <c r="AZ1263" s="264">
        <v>0</v>
      </c>
      <c r="BA1263" s="264">
        <v>0</v>
      </c>
      <c r="BB1263" s="265">
        <v>0</v>
      </c>
    </row>
    <row r="1264" spans="2:54" s="213" customFormat="1" ht="12.75" x14ac:dyDescent="0.2">
      <c r="B1264" s="266" t="s">
        <v>772</v>
      </c>
      <c r="C1264" s="267"/>
      <c r="D1264" s="268"/>
      <c r="E1264" s="269" t="s">
        <v>2990</v>
      </c>
      <c r="F1264" s="267"/>
      <c r="G1264" s="267"/>
      <c r="H1264" s="255" t="s">
        <v>2991</v>
      </c>
      <c r="I1264" s="256">
        <v>31778</v>
      </c>
      <c r="J1264" s="257">
        <v>30</v>
      </c>
      <c r="K1264" s="258">
        <v>0</v>
      </c>
      <c r="L1264" s="259">
        <v>0</v>
      </c>
      <c r="M1264" s="259">
        <v>0</v>
      </c>
      <c r="N1264" s="259">
        <v>0</v>
      </c>
      <c r="O1264" s="259">
        <v>0</v>
      </c>
      <c r="P1264" s="259">
        <v>0</v>
      </c>
      <c r="Q1264" s="259">
        <v>0</v>
      </c>
      <c r="R1264" s="259">
        <v>0</v>
      </c>
      <c r="S1264" s="259">
        <v>0</v>
      </c>
      <c r="T1264" s="260">
        <v>0</v>
      </c>
      <c r="U1264" s="261">
        <v>0</v>
      </c>
      <c r="V1264" s="259">
        <v>0</v>
      </c>
      <c r="W1264" s="259">
        <v>0</v>
      </c>
      <c r="X1264" s="259">
        <v>0</v>
      </c>
      <c r="Y1264" s="259">
        <v>0</v>
      </c>
      <c r="Z1264" s="259">
        <v>0</v>
      </c>
      <c r="AA1264" s="259">
        <v>0</v>
      </c>
      <c r="AB1264" s="259">
        <v>0</v>
      </c>
      <c r="AC1264" s="259">
        <v>0</v>
      </c>
      <c r="AD1264" s="259">
        <v>0</v>
      </c>
      <c r="AE1264" s="262">
        <v>0</v>
      </c>
      <c r="AF1264" s="258">
        <v>0</v>
      </c>
      <c r="AG1264" s="259">
        <v>0</v>
      </c>
      <c r="AH1264" s="259">
        <v>0</v>
      </c>
      <c r="AI1264" s="259">
        <v>0</v>
      </c>
      <c r="AJ1264" s="259">
        <v>0</v>
      </c>
      <c r="AK1264" s="259">
        <v>0</v>
      </c>
      <c r="AL1264" s="259">
        <v>0</v>
      </c>
      <c r="AM1264" s="259">
        <v>0</v>
      </c>
      <c r="AN1264" s="259">
        <v>0</v>
      </c>
      <c r="AO1264" s="262">
        <v>0</v>
      </c>
      <c r="AP1264" s="247"/>
      <c r="AQ1264" s="263">
        <v>0</v>
      </c>
      <c r="AR1264" s="264">
        <v>0</v>
      </c>
      <c r="AS1264" s="264">
        <v>0</v>
      </c>
      <c r="AT1264" s="264">
        <v>0</v>
      </c>
      <c r="AU1264" s="264">
        <v>0</v>
      </c>
      <c r="AV1264" s="264">
        <v>0</v>
      </c>
      <c r="AW1264" s="264">
        <v>0</v>
      </c>
      <c r="AX1264" s="264">
        <v>0</v>
      </c>
      <c r="AY1264" s="264">
        <v>0</v>
      </c>
      <c r="AZ1264" s="264">
        <v>0</v>
      </c>
      <c r="BA1264" s="264">
        <v>0</v>
      </c>
      <c r="BB1264" s="265">
        <v>0</v>
      </c>
    </row>
    <row r="1265" spans="2:54" s="213" customFormat="1" ht="12.75" x14ac:dyDescent="0.2">
      <c r="B1265" s="266" t="s">
        <v>772</v>
      </c>
      <c r="C1265" s="267"/>
      <c r="D1265" s="268"/>
      <c r="E1265" s="269" t="s">
        <v>2992</v>
      </c>
      <c r="F1265" s="267"/>
      <c r="G1265" s="267"/>
      <c r="H1265" s="255" t="s">
        <v>2993</v>
      </c>
      <c r="I1265" s="256">
        <v>33939</v>
      </c>
      <c r="J1265" s="257">
        <v>30</v>
      </c>
      <c r="K1265" s="258">
        <v>0</v>
      </c>
      <c r="L1265" s="259">
        <v>0</v>
      </c>
      <c r="M1265" s="259">
        <v>0</v>
      </c>
      <c r="N1265" s="259">
        <v>0</v>
      </c>
      <c r="O1265" s="259">
        <v>0</v>
      </c>
      <c r="P1265" s="259">
        <v>0</v>
      </c>
      <c r="Q1265" s="259">
        <v>0</v>
      </c>
      <c r="R1265" s="259">
        <v>0</v>
      </c>
      <c r="S1265" s="259">
        <v>0</v>
      </c>
      <c r="T1265" s="260">
        <v>0</v>
      </c>
      <c r="U1265" s="261">
        <v>0</v>
      </c>
      <c r="V1265" s="259">
        <v>0</v>
      </c>
      <c r="W1265" s="259">
        <v>0</v>
      </c>
      <c r="X1265" s="259">
        <v>0</v>
      </c>
      <c r="Y1265" s="259">
        <v>0</v>
      </c>
      <c r="Z1265" s="259">
        <v>0</v>
      </c>
      <c r="AA1265" s="259">
        <v>0</v>
      </c>
      <c r="AB1265" s="259">
        <v>0</v>
      </c>
      <c r="AC1265" s="259">
        <v>0</v>
      </c>
      <c r="AD1265" s="259">
        <v>0</v>
      </c>
      <c r="AE1265" s="262">
        <v>0</v>
      </c>
      <c r="AF1265" s="258">
        <v>0</v>
      </c>
      <c r="AG1265" s="259">
        <v>0</v>
      </c>
      <c r="AH1265" s="259">
        <v>0</v>
      </c>
      <c r="AI1265" s="259">
        <v>0</v>
      </c>
      <c r="AJ1265" s="259">
        <v>0</v>
      </c>
      <c r="AK1265" s="259">
        <v>0</v>
      </c>
      <c r="AL1265" s="259">
        <v>0</v>
      </c>
      <c r="AM1265" s="259">
        <v>0</v>
      </c>
      <c r="AN1265" s="259">
        <v>0</v>
      </c>
      <c r="AO1265" s="262">
        <v>0</v>
      </c>
      <c r="AP1265" s="247"/>
      <c r="AQ1265" s="263">
        <v>0</v>
      </c>
      <c r="AR1265" s="264">
        <v>0</v>
      </c>
      <c r="AS1265" s="264">
        <v>0</v>
      </c>
      <c r="AT1265" s="264">
        <v>0</v>
      </c>
      <c r="AU1265" s="264">
        <v>0</v>
      </c>
      <c r="AV1265" s="264">
        <v>0</v>
      </c>
      <c r="AW1265" s="264">
        <v>0</v>
      </c>
      <c r="AX1265" s="264">
        <v>0</v>
      </c>
      <c r="AY1265" s="264">
        <v>0</v>
      </c>
      <c r="AZ1265" s="264">
        <v>0</v>
      </c>
      <c r="BA1265" s="264">
        <v>0</v>
      </c>
      <c r="BB1265" s="265">
        <v>0</v>
      </c>
    </row>
    <row r="1266" spans="2:54" s="213" customFormat="1" ht="12.75" x14ac:dyDescent="0.2">
      <c r="B1266" s="266" t="s">
        <v>772</v>
      </c>
      <c r="C1266" s="267"/>
      <c r="D1266" s="268"/>
      <c r="E1266" s="269" t="s">
        <v>2994</v>
      </c>
      <c r="F1266" s="267"/>
      <c r="G1266" s="267"/>
      <c r="H1266" s="255" t="s">
        <v>2995</v>
      </c>
      <c r="I1266" s="256">
        <v>33939</v>
      </c>
      <c r="J1266" s="257">
        <v>30</v>
      </c>
      <c r="K1266" s="258">
        <v>0</v>
      </c>
      <c r="L1266" s="259">
        <v>0</v>
      </c>
      <c r="M1266" s="259">
        <v>0</v>
      </c>
      <c r="N1266" s="259">
        <v>0</v>
      </c>
      <c r="O1266" s="259">
        <v>0</v>
      </c>
      <c r="P1266" s="259">
        <v>0</v>
      </c>
      <c r="Q1266" s="259">
        <v>0</v>
      </c>
      <c r="R1266" s="259">
        <v>0</v>
      </c>
      <c r="S1266" s="259">
        <v>0</v>
      </c>
      <c r="T1266" s="260">
        <v>0</v>
      </c>
      <c r="U1266" s="261">
        <v>0</v>
      </c>
      <c r="V1266" s="259">
        <v>0</v>
      </c>
      <c r="W1266" s="259">
        <v>0</v>
      </c>
      <c r="X1266" s="259">
        <v>0</v>
      </c>
      <c r="Y1266" s="259">
        <v>0</v>
      </c>
      <c r="Z1266" s="259">
        <v>0</v>
      </c>
      <c r="AA1266" s="259">
        <v>0</v>
      </c>
      <c r="AB1266" s="259">
        <v>0</v>
      </c>
      <c r="AC1266" s="259">
        <v>0</v>
      </c>
      <c r="AD1266" s="259">
        <v>0</v>
      </c>
      <c r="AE1266" s="262">
        <v>0</v>
      </c>
      <c r="AF1266" s="258">
        <v>0</v>
      </c>
      <c r="AG1266" s="259">
        <v>0</v>
      </c>
      <c r="AH1266" s="259">
        <v>0</v>
      </c>
      <c r="AI1266" s="259">
        <v>0</v>
      </c>
      <c r="AJ1266" s="259">
        <v>0</v>
      </c>
      <c r="AK1266" s="259">
        <v>0</v>
      </c>
      <c r="AL1266" s="259">
        <v>0</v>
      </c>
      <c r="AM1266" s="259">
        <v>0</v>
      </c>
      <c r="AN1266" s="259">
        <v>0</v>
      </c>
      <c r="AO1266" s="262">
        <v>0</v>
      </c>
      <c r="AP1266" s="247"/>
      <c r="AQ1266" s="263">
        <v>0</v>
      </c>
      <c r="AR1266" s="264">
        <v>0</v>
      </c>
      <c r="AS1266" s="264">
        <v>0</v>
      </c>
      <c r="AT1266" s="264">
        <v>0</v>
      </c>
      <c r="AU1266" s="264">
        <v>0</v>
      </c>
      <c r="AV1266" s="264">
        <v>0</v>
      </c>
      <c r="AW1266" s="264">
        <v>0</v>
      </c>
      <c r="AX1266" s="264">
        <v>0</v>
      </c>
      <c r="AY1266" s="264">
        <v>0</v>
      </c>
      <c r="AZ1266" s="264">
        <v>0</v>
      </c>
      <c r="BA1266" s="264">
        <v>0</v>
      </c>
      <c r="BB1266" s="265">
        <v>0</v>
      </c>
    </row>
    <row r="1267" spans="2:54" s="213" customFormat="1" ht="12.75" x14ac:dyDescent="0.2">
      <c r="B1267" s="266" t="s">
        <v>772</v>
      </c>
      <c r="C1267" s="267"/>
      <c r="D1267" s="268"/>
      <c r="E1267" s="269" t="s">
        <v>2996</v>
      </c>
      <c r="F1267" s="267"/>
      <c r="G1267" s="267"/>
      <c r="H1267" s="255" t="s">
        <v>2997</v>
      </c>
      <c r="I1267" s="256">
        <v>33939</v>
      </c>
      <c r="J1267" s="257">
        <v>30</v>
      </c>
      <c r="K1267" s="258">
        <v>0</v>
      </c>
      <c r="L1267" s="259">
        <v>0</v>
      </c>
      <c r="M1267" s="259">
        <v>0</v>
      </c>
      <c r="N1267" s="259">
        <v>0</v>
      </c>
      <c r="O1267" s="259">
        <v>0</v>
      </c>
      <c r="P1267" s="259">
        <v>0</v>
      </c>
      <c r="Q1267" s="259">
        <v>0</v>
      </c>
      <c r="R1267" s="259">
        <v>0</v>
      </c>
      <c r="S1267" s="259">
        <v>0</v>
      </c>
      <c r="T1267" s="260">
        <v>0</v>
      </c>
      <c r="U1267" s="261">
        <v>0</v>
      </c>
      <c r="V1267" s="259">
        <v>0</v>
      </c>
      <c r="W1267" s="259">
        <v>0</v>
      </c>
      <c r="X1267" s="259">
        <v>0</v>
      </c>
      <c r="Y1267" s="259">
        <v>0</v>
      </c>
      <c r="Z1267" s="259">
        <v>0</v>
      </c>
      <c r="AA1267" s="259">
        <v>0</v>
      </c>
      <c r="AB1267" s="259">
        <v>0</v>
      </c>
      <c r="AC1267" s="259">
        <v>0</v>
      </c>
      <c r="AD1267" s="259">
        <v>0</v>
      </c>
      <c r="AE1267" s="262">
        <v>0</v>
      </c>
      <c r="AF1267" s="258">
        <v>0</v>
      </c>
      <c r="AG1267" s="259">
        <v>0</v>
      </c>
      <c r="AH1267" s="259">
        <v>0</v>
      </c>
      <c r="AI1267" s="259">
        <v>0</v>
      </c>
      <c r="AJ1267" s="259">
        <v>0</v>
      </c>
      <c r="AK1267" s="259">
        <v>0</v>
      </c>
      <c r="AL1267" s="259">
        <v>0</v>
      </c>
      <c r="AM1267" s="259">
        <v>0</v>
      </c>
      <c r="AN1267" s="259">
        <v>0</v>
      </c>
      <c r="AO1267" s="262">
        <v>0</v>
      </c>
      <c r="AP1267" s="247"/>
      <c r="AQ1267" s="263">
        <v>0</v>
      </c>
      <c r="AR1267" s="264">
        <v>0</v>
      </c>
      <c r="AS1267" s="264">
        <v>0</v>
      </c>
      <c r="AT1267" s="264">
        <v>0</v>
      </c>
      <c r="AU1267" s="264">
        <v>0</v>
      </c>
      <c r="AV1267" s="264">
        <v>0</v>
      </c>
      <c r="AW1267" s="264">
        <v>0</v>
      </c>
      <c r="AX1267" s="264">
        <v>0</v>
      </c>
      <c r="AY1267" s="264">
        <v>0</v>
      </c>
      <c r="AZ1267" s="264">
        <v>0</v>
      </c>
      <c r="BA1267" s="264">
        <v>0</v>
      </c>
      <c r="BB1267" s="265">
        <v>0</v>
      </c>
    </row>
    <row r="1268" spans="2:54" s="213" customFormat="1" ht="12.75" x14ac:dyDescent="0.2">
      <c r="B1268" s="266" t="s">
        <v>772</v>
      </c>
      <c r="C1268" s="267"/>
      <c r="D1268" s="268"/>
      <c r="E1268" s="269" t="s">
        <v>2998</v>
      </c>
      <c r="F1268" s="267"/>
      <c r="G1268" s="267"/>
      <c r="H1268" s="255" t="s">
        <v>2999</v>
      </c>
      <c r="I1268" s="256">
        <v>33939</v>
      </c>
      <c r="J1268" s="257">
        <v>30</v>
      </c>
      <c r="K1268" s="258">
        <v>0</v>
      </c>
      <c r="L1268" s="259">
        <v>0</v>
      </c>
      <c r="M1268" s="259">
        <v>0</v>
      </c>
      <c r="N1268" s="259">
        <v>0</v>
      </c>
      <c r="O1268" s="259">
        <v>0</v>
      </c>
      <c r="P1268" s="259">
        <v>0</v>
      </c>
      <c r="Q1268" s="259">
        <v>0</v>
      </c>
      <c r="R1268" s="259">
        <v>0</v>
      </c>
      <c r="S1268" s="259">
        <v>0</v>
      </c>
      <c r="T1268" s="260">
        <v>0</v>
      </c>
      <c r="U1268" s="261">
        <v>0</v>
      </c>
      <c r="V1268" s="259">
        <v>0</v>
      </c>
      <c r="W1268" s="259">
        <v>0</v>
      </c>
      <c r="X1268" s="259">
        <v>0</v>
      </c>
      <c r="Y1268" s="259">
        <v>0</v>
      </c>
      <c r="Z1268" s="259">
        <v>0</v>
      </c>
      <c r="AA1268" s="259">
        <v>0</v>
      </c>
      <c r="AB1268" s="259">
        <v>0</v>
      </c>
      <c r="AC1268" s="259">
        <v>0</v>
      </c>
      <c r="AD1268" s="259">
        <v>0</v>
      </c>
      <c r="AE1268" s="262">
        <v>0</v>
      </c>
      <c r="AF1268" s="258">
        <v>0</v>
      </c>
      <c r="AG1268" s="259">
        <v>0</v>
      </c>
      <c r="AH1268" s="259">
        <v>0</v>
      </c>
      <c r="AI1268" s="259">
        <v>0</v>
      </c>
      <c r="AJ1268" s="259">
        <v>0</v>
      </c>
      <c r="AK1268" s="259">
        <v>0</v>
      </c>
      <c r="AL1268" s="259">
        <v>0</v>
      </c>
      <c r="AM1268" s="259">
        <v>0</v>
      </c>
      <c r="AN1268" s="259">
        <v>0</v>
      </c>
      <c r="AO1268" s="262">
        <v>0</v>
      </c>
      <c r="AP1268" s="247"/>
      <c r="AQ1268" s="263">
        <v>0</v>
      </c>
      <c r="AR1268" s="264">
        <v>0</v>
      </c>
      <c r="AS1268" s="264">
        <v>0</v>
      </c>
      <c r="AT1268" s="264">
        <v>0</v>
      </c>
      <c r="AU1268" s="264">
        <v>0</v>
      </c>
      <c r="AV1268" s="264">
        <v>0</v>
      </c>
      <c r="AW1268" s="264">
        <v>0</v>
      </c>
      <c r="AX1268" s="264">
        <v>0</v>
      </c>
      <c r="AY1268" s="264">
        <v>0</v>
      </c>
      <c r="AZ1268" s="264">
        <v>0</v>
      </c>
      <c r="BA1268" s="264">
        <v>0</v>
      </c>
      <c r="BB1268" s="265">
        <v>0</v>
      </c>
    </row>
    <row r="1269" spans="2:54" s="213" customFormat="1" ht="12.75" x14ac:dyDescent="0.2">
      <c r="B1269" s="266" t="s">
        <v>772</v>
      </c>
      <c r="C1269" s="267"/>
      <c r="D1269" s="268"/>
      <c r="E1269" s="269" t="s">
        <v>3000</v>
      </c>
      <c r="F1269" s="267"/>
      <c r="G1269" s="267"/>
      <c r="H1269" s="255" t="s">
        <v>3001</v>
      </c>
      <c r="I1269" s="256">
        <v>33939</v>
      </c>
      <c r="J1269" s="257">
        <v>30</v>
      </c>
      <c r="K1269" s="258">
        <v>0</v>
      </c>
      <c r="L1269" s="259">
        <v>0</v>
      </c>
      <c r="M1269" s="259">
        <v>0</v>
      </c>
      <c r="N1269" s="259">
        <v>0</v>
      </c>
      <c r="O1269" s="259">
        <v>0</v>
      </c>
      <c r="P1269" s="259">
        <v>0</v>
      </c>
      <c r="Q1269" s="259">
        <v>0</v>
      </c>
      <c r="R1269" s="259">
        <v>0</v>
      </c>
      <c r="S1269" s="259">
        <v>0</v>
      </c>
      <c r="T1269" s="260">
        <v>0</v>
      </c>
      <c r="U1269" s="261">
        <v>0</v>
      </c>
      <c r="V1269" s="259">
        <v>0</v>
      </c>
      <c r="W1269" s="259">
        <v>0</v>
      </c>
      <c r="X1269" s="259">
        <v>0</v>
      </c>
      <c r="Y1269" s="259">
        <v>0</v>
      </c>
      <c r="Z1269" s="259">
        <v>0</v>
      </c>
      <c r="AA1269" s="259">
        <v>0</v>
      </c>
      <c r="AB1269" s="259">
        <v>0</v>
      </c>
      <c r="AC1269" s="259">
        <v>0</v>
      </c>
      <c r="AD1269" s="259">
        <v>0</v>
      </c>
      <c r="AE1269" s="262">
        <v>0</v>
      </c>
      <c r="AF1269" s="258">
        <v>0</v>
      </c>
      <c r="AG1269" s="259">
        <v>0</v>
      </c>
      <c r="AH1269" s="259">
        <v>0</v>
      </c>
      <c r="AI1269" s="259">
        <v>0</v>
      </c>
      <c r="AJ1269" s="259">
        <v>0</v>
      </c>
      <c r="AK1269" s="259">
        <v>0</v>
      </c>
      <c r="AL1269" s="259">
        <v>0</v>
      </c>
      <c r="AM1269" s="259">
        <v>0</v>
      </c>
      <c r="AN1269" s="259">
        <v>0</v>
      </c>
      <c r="AO1269" s="262">
        <v>0</v>
      </c>
      <c r="AP1269" s="247"/>
      <c r="AQ1269" s="263">
        <v>0</v>
      </c>
      <c r="AR1269" s="264">
        <v>0</v>
      </c>
      <c r="AS1269" s="264">
        <v>0</v>
      </c>
      <c r="AT1269" s="264">
        <v>0</v>
      </c>
      <c r="AU1269" s="264">
        <v>0</v>
      </c>
      <c r="AV1269" s="264">
        <v>0</v>
      </c>
      <c r="AW1269" s="264">
        <v>0</v>
      </c>
      <c r="AX1269" s="264">
        <v>0</v>
      </c>
      <c r="AY1269" s="264">
        <v>0</v>
      </c>
      <c r="AZ1269" s="264">
        <v>0</v>
      </c>
      <c r="BA1269" s="264">
        <v>0</v>
      </c>
      <c r="BB1269" s="265">
        <v>0</v>
      </c>
    </row>
    <row r="1270" spans="2:54" s="213" customFormat="1" ht="12.75" x14ac:dyDescent="0.2">
      <c r="B1270" s="266" t="s">
        <v>772</v>
      </c>
      <c r="C1270" s="267"/>
      <c r="D1270" s="268"/>
      <c r="E1270" s="269" t="s">
        <v>3002</v>
      </c>
      <c r="F1270" s="267"/>
      <c r="G1270" s="267"/>
      <c r="H1270" s="255" t="s">
        <v>3003</v>
      </c>
      <c r="I1270" s="256">
        <v>33939</v>
      </c>
      <c r="J1270" s="257">
        <v>30</v>
      </c>
      <c r="K1270" s="258">
        <v>0</v>
      </c>
      <c r="L1270" s="259">
        <v>0</v>
      </c>
      <c r="M1270" s="259">
        <v>0</v>
      </c>
      <c r="N1270" s="259">
        <v>0</v>
      </c>
      <c r="O1270" s="259">
        <v>0</v>
      </c>
      <c r="P1270" s="259">
        <v>0</v>
      </c>
      <c r="Q1270" s="259">
        <v>0</v>
      </c>
      <c r="R1270" s="259">
        <v>0</v>
      </c>
      <c r="S1270" s="259">
        <v>0</v>
      </c>
      <c r="T1270" s="260">
        <v>0</v>
      </c>
      <c r="U1270" s="261">
        <v>0</v>
      </c>
      <c r="V1270" s="259">
        <v>0</v>
      </c>
      <c r="W1270" s="259">
        <v>0</v>
      </c>
      <c r="X1270" s="259">
        <v>0</v>
      </c>
      <c r="Y1270" s="259">
        <v>0</v>
      </c>
      <c r="Z1270" s="259">
        <v>0</v>
      </c>
      <c r="AA1270" s="259">
        <v>0</v>
      </c>
      <c r="AB1270" s="259">
        <v>0</v>
      </c>
      <c r="AC1270" s="259">
        <v>0</v>
      </c>
      <c r="AD1270" s="259">
        <v>0</v>
      </c>
      <c r="AE1270" s="262">
        <v>0</v>
      </c>
      <c r="AF1270" s="258">
        <v>0</v>
      </c>
      <c r="AG1270" s="259">
        <v>0</v>
      </c>
      <c r="AH1270" s="259">
        <v>0</v>
      </c>
      <c r="AI1270" s="259">
        <v>0</v>
      </c>
      <c r="AJ1270" s="259">
        <v>0</v>
      </c>
      <c r="AK1270" s="259">
        <v>0</v>
      </c>
      <c r="AL1270" s="259">
        <v>0</v>
      </c>
      <c r="AM1270" s="259">
        <v>0</v>
      </c>
      <c r="AN1270" s="259">
        <v>0</v>
      </c>
      <c r="AO1270" s="262">
        <v>0</v>
      </c>
      <c r="AP1270" s="247"/>
      <c r="AQ1270" s="263">
        <v>0</v>
      </c>
      <c r="AR1270" s="264">
        <v>0</v>
      </c>
      <c r="AS1270" s="264">
        <v>0</v>
      </c>
      <c r="AT1270" s="264">
        <v>0</v>
      </c>
      <c r="AU1270" s="264">
        <v>0</v>
      </c>
      <c r="AV1270" s="264">
        <v>0</v>
      </c>
      <c r="AW1270" s="264">
        <v>0</v>
      </c>
      <c r="AX1270" s="264">
        <v>0</v>
      </c>
      <c r="AY1270" s="264">
        <v>0</v>
      </c>
      <c r="AZ1270" s="264">
        <v>0</v>
      </c>
      <c r="BA1270" s="264">
        <v>0</v>
      </c>
      <c r="BB1270" s="265">
        <v>0</v>
      </c>
    </row>
    <row r="1271" spans="2:54" s="213" customFormat="1" ht="12.75" x14ac:dyDescent="0.2">
      <c r="B1271" s="266" t="s">
        <v>772</v>
      </c>
      <c r="C1271" s="267"/>
      <c r="D1271" s="268"/>
      <c r="E1271" s="269" t="s">
        <v>3004</v>
      </c>
      <c r="F1271" s="267"/>
      <c r="G1271" s="267"/>
      <c r="H1271" s="255" t="s">
        <v>3005</v>
      </c>
      <c r="I1271" s="256">
        <v>33178</v>
      </c>
      <c r="J1271" s="257">
        <v>30</v>
      </c>
      <c r="K1271" s="258">
        <v>0</v>
      </c>
      <c r="L1271" s="259">
        <v>0</v>
      </c>
      <c r="M1271" s="259">
        <v>0</v>
      </c>
      <c r="N1271" s="259">
        <v>0</v>
      </c>
      <c r="O1271" s="259">
        <v>0</v>
      </c>
      <c r="P1271" s="259">
        <v>0</v>
      </c>
      <c r="Q1271" s="259">
        <v>0</v>
      </c>
      <c r="R1271" s="259">
        <v>0</v>
      </c>
      <c r="S1271" s="259">
        <v>0</v>
      </c>
      <c r="T1271" s="260">
        <v>0</v>
      </c>
      <c r="U1271" s="261">
        <v>0</v>
      </c>
      <c r="V1271" s="259">
        <v>0</v>
      </c>
      <c r="W1271" s="259">
        <v>0</v>
      </c>
      <c r="X1271" s="259">
        <v>0</v>
      </c>
      <c r="Y1271" s="259">
        <v>0</v>
      </c>
      <c r="Z1271" s="259">
        <v>0</v>
      </c>
      <c r="AA1271" s="259">
        <v>0</v>
      </c>
      <c r="AB1271" s="259">
        <v>0</v>
      </c>
      <c r="AC1271" s="259">
        <v>0</v>
      </c>
      <c r="AD1271" s="259">
        <v>0</v>
      </c>
      <c r="AE1271" s="262">
        <v>0</v>
      </c>
      <c r="AF1271" s="258">
        <v>0</v>
      </c>
      <c r="AG1271" s="259">
        <v>0</v>
      </c>
      <c r="AH1271" s="259">
        <v>0</v>
      </c>
      <c r="AI1271" s="259">
        <v>0</v>
      </c>
      <c r="AJ1271" s="259">
        <v>0</v>
      </c>
      <c r="AK1271" s="259">
        <v>0</v>
      </c>
      <c r="AL1271" s="259">
        <v>0</v>
      </c>
      <c r="AM1271" s="259">
        <v>0</v>
      </c>
      <c r="AN1271" s="259">
        <v>0</v>
      </c>
      <c r="AO1271" s="262">
        <v>0</v>
      </c>
      <c r="AP1271" s="247"/>
      <c r="AQ1271" s="263">
        <v>0</v>
      </c>
      <c r="AR1271" s="264">
        <v>0</v>
      </c>
      <c r="AS1271" s="264">
        <v>0</v>
      </c>
      <c r="AT1271" s="264">
        <v>0</v>
      </c>
      <c r="AU1271" s="264">
        <v>0</v>
      </c>
      <c r="AV1271" s="264">
        <v>0</v>
      </c>
      <c r="AW1271" s="264">
        <v>0</v>
      </c>
      <c r="AX1271" s="264">
        <v>0</v>
      </c>
      <c r="AY1271" s="264">
        <v>0</v>
      </c>
      <c r="AZ1271" s="264">
        <v>0</v>
      </c>
      <c r="BA1271" s="264">
        <v>0</v>
      </c>
      <c r="BB1271" s="265">
        <v>0</v>
      </c>
    </row>
    <row r="1272" spans="2:54" s="213" customFormat="1" ht="12.75" x14ac:dyDescent="0.2">
      <c r="B1272" s="266" t="s">
        <v>772</v>
      </c>
      <c r="C1272" s="267"/>
      <c r="D1272" s="268"/>
      <c r="E1272" s="269" t="s">
        <v>3006</v>
      </c>
      <c r="F1272" s="267"/>
      <c r="G1272" s="267"/>
      <c r="H1272" s="255" t="s">
        <v>3007</v>
      </c>
      <c r="I1272" s="256">
        <v>36586</v>
      </c>
      <c r="J1272" s="257">
        <v>30</v>
      </c>
      <c r="K1272" s="258">
        <v>0</v>
      </c>
      <c r="L1272" s="259">
        <v>0</v>
      </c>
      <c r="M1272" s="259">
        <v>0</v>
      </c>
      <c r="N1272" s="259">
        <v>0</v>
      </c>
      <c r="O1272" s="259">
        <v>0</v>
      </c>
      <c r="P1272" s="259">
        <v>0</v>
      </c>
      <c r="Q1272" s="259">
        <v>0</v>
      </c>
      <c r="R1272" s="259">
        <v>0</v>
      </c>
      <c r="S1272" s="259">
        <v>0</v>
      </c>
      <c r="T1272" s="260">
        <v>0</v>
      </c>
      <c r="U1272" s="261">
        <v>0</v>
      </c>
      <c r="V1272" s="259">
        <v>0</v>
      </c>
      <c r="W1272" s="259">
        <v>0</v>
      </c>
      <c r="X1272" s="259">
        <v>0</v>
      </c>
      <c r="Y1272" s="259">
        <v>0</v>
      </c>
      <c r="Z1272" s="259">
        <v>0</v>
      </c>
      <c r="AA1272" s="259">
        <v>0</v>
      </c>
      <c r="AB1272" s="259">
        <v>0</v>
      </c>
      <c r="AC1272" s="259">
        <v>0</v>
      </c>
      <c r="AD1272" s="259">
        <v>0</v>
      </c>
      <c r="AE1272" s="262">
        <v>0</v>
      </c>
      <c r="AF1272" s="258">
        <v>0</v>
      </c>
      <c r="AG1272" s="259">
        <v>0</v>
      </c>
      <c r="AH1272" s="259">
        <v>0</v>
      </c>
      <c r="AI1272" s="259">
        <v>0</v>
      </c>
      <c r="AJ1272" s="259">
        <v>0</v>
      </c>
      <c r="AK1272" s="259">
        <v>0</v>
      </c>
      <c r="AL1272" s="259">
        <v>0</v>
      </c>
      <c r="AM1272" s="259">
        <v>0</v>
      </c>
      <c r="AN1272" s="259">
        <v>0</v>
      </c>
      <c r="AO1272" s="262">
        <v>0</v>
      </c>
      <c r="AP1272" s="247"/>
      <c r="AQ1272" s="263">
        <v>0</v>
      </c>
      <c r="AR1272" s="264">
        <v>0</v>
      </c>
      <c r="AS1272" s="264">
        <v>0</v>
      </c>
      <c r="AT1272" s="264">
        <v>0</v>
      </c>
      <c r="AU1272" s="264">
        <v>0</v>
      </c>
      <c r="AV1272" s="264">
        <v>0</v>
      </c>
      <c r="AW1272" s="264">
        <v>0</v>
      </c>
      <c r="AX1272" s="264">
        <v>0</v>
      </c>
      <c r="AY1272" s="264">
        <v>0</v>
      </c>
      <c r="AZ1272" s="264">
        <v>0</v>
      </c>
      <c r="BA1272" s="264">
        <v>0</v>
      </c>
      <c r="BB1272" s="265">
        <v>0</v>
      </c>
    </row>
    <row r="1273" spans="2:54" s="213" customFormat="1" ht="12.75" x14ac:dyDescent="0.2">
      <c r="B1273" s="266" t="s">
        <v>772</v>
      </c>
      <c r="C1273" s="267"/>
      <c r="D1273" s="268"/>
      <c r="E1273" s="269" t="s">
        <v>3008</v>
      </c>
      <c r="F1273" s="267"/>
      <c r="G1273" s="267"/>
      <c r="H1273" s="255" t="s">
        <v>3009</v>
      </c>
      <c r="I1273" s="256">
        <v>36586</v>
      </c>
      <c r="J1273" s="257">
        <v>30</v>
      </c>
      <c r="K1273" s="258">
        <v>0</v>
      </c>
      <c r="L1273" s="259">
        <v>0</v>
      </c>
      <c r="M1273" s="259">
        <v>0</v>
      </c>
      <c r="N1273" s="259">
        <v>0</v>
      </c>
      <c r="O1273" s="259">
        <v>0</v>
      </c>
      <c r="P1273" s="259">
        <v>0</v>
      </c>
      <c r="Q1273" s="259">
        <v>0</v>
      </c>
      <c r="R1273" s="259">
        <v>0</v>
      </c>
      <c r="S1273" s="259">
        <v>0</v>
      </c>
      <c r="T1273" s="260">
        <v>0</v>
      </c>
      <c r="U1273" s="261">
        <v>0</v>
      </c>
      <c r="V1273" s="259">
        <v>0</v>
      </c>
      <c r="W1273" s="259">
        <v>0</v>
      </c>
      <c r="X1273" s="259">
        <v>0</v>
      </c>
      <c r="Y1273" s="259">
        <v>0</v>
      </c>
      <c r="Z1273" s="259">
        <v>0</v>
      </c>
      <c r="AA1273" s="259">
        <v>0</v>
      </c>
      <c r="AB1273" s="259">
        <v>0</v>
      </c>
      <c r="AC1273" s="259">
        <v>0</v>
      </c>
      <c r="AD1273" s="259">
        <v>0</v>
      </c>
      <c r="AE1273" s="262">
        <v>0</v>
      </c>
      <c r="AF1273" s="258">
        <v>0</v>
      </c>
      <c r="AG1273" s="259">
        <v>0</v>
      </c>
      <c r="AH1273" s="259">
        <v>0</v>
      </c>
      <c r="AI1273" s="259">
        <v>0</v>
      </c>
      <c r="AJ1273" s="259">
        <v>0</v>
      </c>
      <c r="AK1273" s="259">
        <v>0</v>
      </c>
      <c r="AL1273" s="259">
        <v>0</v>
      </c>
      <c r="AM1273" s="259">
        <v>0</v>
      </c>
      <c r="AN1273" s="259">
        <v>0</v>
      </c>
      <c r="AO1273" s="262">
        <v>0</v>
      </c>
      <c r="AP1273" s="247"/>
      <c r="AQ1273" s="263">
        <v>0</v>
      </c>
      <c r="AR1273" s="264">
        <v>0</v>
      </c>
      <c r="AS1273" s="264">
        <v>0</v>
      </c>
      <c r="AT1273" s="264">
        <v>0</v>
      </c>
      <c r="AU1273" s="264">
        <v>0</v>
      </c>
      <c r="AV1273" s="264">
        <v>0</v>
      </c>
      <c r="AW1273" s="264">
        <v>0</v>
      </c>
      <c r="AX1273" s="264">
        <v>0</v>
      </c>
      <c r="AY1273" s="264">
        <v>0</v>
      </c>
      <c r="AZ1273" s="264">
        <v>0</v>
      </c>
      <c r="BA1273" s="264">
        <v>0</v>
      </c>
      <c r="BB1273" s="265">
        <v>0</v>
      </c>
    </row>
    <row r="1274" spans="2:54" s="213" customFormat="1" ht="12.75" x14ac:dyDescent="0.2">
      <c r="B1274" s="266" t="s">
        <v>772</v>
      </c>
      <c r="C1274" s="267"/>
      <c r="D1274" s="268"/>
      <c r="E1274" s="269" t="s">
        <v>3010</v>
      </c>
      <c r="F1274" s="267"/>
      <c r="G1274" s="267"/>
      <c r="H1274" s="255" t="s">
        <v>3011</v>
      </c>
      <c r="I1274" s="256">
        <v>36586</v>
      </c>
      <c r="J1274" s="257">
        <v>30</v>
      </c>
      <c r="K1274" s="258">
        <v>0</v>
      </c>
      <c r="L1274" s="259">
        <v>0</v>
      </c>
      <c r="M1274" s="259">
        <v>0</v>
      </c>
      <c r="N1274" s="259">
        <v>0</v>
      </c>
      <c r="O1274" s="259">
        <v>0</v>
      </c>
      <c r="P1274" s="259">
        <v>0</v>
      </c>
      <c r="Q1274" s="259">
        <v>0</v>
      </c>
      <c r="R1274" s="259">
        <v>0</v>
      </c>
      <c r="S1274" s="259">
        <v>0</v>
      </c>
      <c r="T1274" s="260">
        <v>0</v>
      </c>
      <c r="U1274" s="261">
        <v>0</v>
      </c>
      <c r="V1274" s="259">
        <v>0</v>
      </c>
      <c r="W1274" s="259">
        <v>0</v>
      </c>
      <c r="X1274" s="259">
        <v>0</v>
      </c>
      <c r="Y1274" s="259">
        <v>0</v>
      </c>
      <c r="Z1274" s="259">
        <v>0</v>
      </c>
      <c r="AA1274" s="259">
        <v>0</v>
      </c>
      <c r="AB1274" s="259">
        <v>0</v>
      </c>
      <c r="AC1274" s="259">
        <v>0</v>
      </c>
      <c r="AD1274" s="259">
        <v>0</v>
      </c>
      <c r="AE1274" s="262">
        <v>0</v>
      </c>
      <c r="AF1274" s="258">
        <v>0</v>
      </c>
      <c r="AG1274" s="259">
        <v>0</v>
      </c>
      <c r="AH1274" s="259">
        <v>0</v>
      </c>
      <c r="AI1274" s="259">
        <v>0</v>
      </c>
      <c r="AJ1274" s="259">
        <v>0</v>
      </c>
      <c r="AK1274" s="259">
        <v>0</v>
      </c>
      <c r="AL1274" s="259">
        <v>0</v>
      </c>
      <c r="AM1274" s="259">
        <v>0</v>
      </c>
      <c r="AN1274" s="259">
        <v>0</v>
      </c>
      <c r="AO1274" s="262">
        <v>0</v>
      </c>
      <c r="AP1274" s="247"/>
      <c r="AQ1274" s="263">
        <v>0</v>
      </c>
      <c r="AR1274" s="264">
        <v>0</v>
      </c>
      <c r="AS1274" s="264">
        <v>0</v>
      </c>
      <c r="AT1274" s="264">
        <v>0</v>
      </c>
      <c r="AU1274" s="264">
        <v>0</v>
      </c>
      <c r="AV1274" s="264">
        <v>0</v>
      </c>
      <c r="AW1274" s="264">
        <v>0</v>
      </c>
      <c r="AX1274" s="264">
        <v>0</v>
      </c>
      <c r="AY1274" s="264">
        <v>0</v>
      </c>
      <c r="AZ1274" s="264">
        <v>0</v>
      </c>
      <c r="BA1274" s="264">
        <v>0</v>
      </c>
      <c r="BB1274" s="265">
        <v>0</v>
      </c>
    </row>
    <row r="1275" spans="2:54" s="213" customFormat="1" ht="12.75" x14ac:dyDescent="0.2">
      <c r="B1275" s="266" t="s">
        <v>772</v>
      </c>
      <c r="C1275" s="267"/>
      <c r="D1275" s="268"/>
      <c r="E1275" s="269" t="s">
        <v>3012</v>
      </c>
      <c r="F1275" s="267"/>
      <c r="G1275" s="267"/>
      <c r="H1275" s="255" t="s">
        <v>3013</v>
      </c>
      <c r="I1275" s="256">
        <v>33725</v>
      </c>
      <c r="J1275" s="257">
        <v>30</v>
      </c>
      <c r="K1275" s="258">
        <v>0</v>
      </c>
      <c r="L1275" s="259">
        <v>0</v>
      </c>
      <c r="M1275" s="259">
        <v>0</v>
      </c>
      <c r="N1275" s="259">
        <v>0</v>
      </c>
      <c r="O1275" s="259">
        <v>0</v>
      </c>
      <c r="P1275" s="259">
        <v>0</v>
      </c>
      <c r="Q1275" s="259">
        <v>0</v>
      </c>
      <c r="R1275" s="259">
        <v>0</v>
      </c>
      <c r="S1275" s="259">
        <v>0</v>
      </c>
      <c r="T1275" s="260">
        <v>0</v>
      </c>
      <c r="U1275" s="261">
        <v>0</v>
      </c>
      <c r="V1275" s="259">
        <v>0</v>
      </c>
      <c r="W1275" s="259">
        <v>0</v>
      </c>
      <c r="X1275" s="259">
        <v>0</v>
      </c>
      <c r="Y1275" s="259">
        <v>0</v>
      </c>
      <c r="Z1275" s="259">
        <v>0</v>
      </c>
      <c r="AA1275" s="259">
        <v>0</v>
      </c>
      <c r="AB1275" s="259">
        <v>0</v>
      </c>
      <c r="AC1275" s="259">
        <v>0</v>
      </c>
      <c r="AD1275" s="259">
        <v>0</v>
      </c>
      <c r="AE1275" s="262">
        <v>0</v>
      </c>
      <c r="AF1275" s="258">
        <v>0</v>
      </c>
      <c r="AG1275" s="259">
        <v>0</v>
      </c>
      <c r="AH1275" s="259">
        <v>0</v>
      </c>
      <c r="AI1275" s="259">
        <v>0</v>
      </c>
      <c r="AJ1275" s="259">
        <v>0</v>
      </c>
      <c r="AK1275" s="259">
        <v>0</v>
      </c>
      <c r="AL1275" s="259">
        <v>0</v>
      </c>
      <c r="AM1275" s="259">
        <v>0</v>
      </c>
      <c r="AN1275" s="259">
        <v>0</v>
      </c>
      <c r="AO1275" s="262">
        <v>0</v>
      </c>
      <c r="AP1275" s="247"/>
      <c r="AQ1275" s="263">
        <v>0</v>
      </c>
      <c r="AR1275" s="264">
        <v>0</v>
      </c>
      <c r="AS1275" s="264">
        <v>0</v>
      </c>
      <c r="AT1275" s="264">
        <v>0</v>
      </c>
      <c r="AU1275" s="264">
        <v>0</v>
      </c>
      <c r="AV1275" s="264">
        <v>0</v>
      </c>
      <c r="AW1275" s="264">
        <v>0</v>
      </c>
      <c r="AX1275" s="264">
        <v>0</v>
      </c>
      <c r="AY1275" s="264">
        <v>0</v>
      </c>
      <c r="AZ1275" s="264">
        <v>0</v>
      </c>
      <c r="BA1275" s="264">
        <v>0</v>
      </c>
      <c r="BB1275" s="265">
        <v>0</v>
      </c>
    </row>
    <row r="1276" spans="2:54" s="213" customFormat="1" ht="12.75" x14ac:dyDescent="0.2">
      <c r="B1276" s="266" t="s">
        <v>772</v>
      </c>
      <c r="C1276" s="267"/>
      <c r="D1276" s="268"/>
      <c r="E1276" s="269" t="s">
        <v>3014</v>
      </c>
      <c r="F1276" s="267"/>
      <c r="G1276" s="267"/>
      <c r="H1276" s="255" t="s">
        <v>3015</v>
      </c>
      <c r="I1276" s="256">
        <v>36526</v>
      </c>
      <c r="J1276" s="257">
        <v>30</v>
      </c>
      <c r="K1276" s="258">
        <v>0</v>
      </c>
      <c r="L1276" s="259">
        <v>0</v>
      </c>
      <c r="M1276" s="259">
        <v>0</v>
      </c>
      <c r="N1276" s="259">
        <v>0</v>
      </c>
      <c r="O1276" s="259">
        <v>0</v>
      </c>
      <c r="P1276" s="259">
        <v>0</v>
      </c>
      <c r="Q1276" s="259">
        <v>0</v>
      </c>
      <c r="R1276" s="259">
        <v>0</v>
      </c>
      <c r="S1276" s="259">
        <v>0</v>
      </c>
      <c r="T1276" s="260">
        <v>0</v>
      </c>
      <c r="U1276" s="261">
        <v>0</v>
      </c>
      <c r="V1276" s="259">
        <v>0</v>
      </c>
      <c r="W1276" s="259">
        <v>0</v>
      </c>
      <c r="X1276" s="259">
        <v>0</v>
      </c>
      <c r="Y1276" s="259">
        <v>0</v>
      </c>
      <c r="Z1276" s="259">
        <v>0</v>
      </c>
      <c r="AA1276" s="259">
        <v>0</v>
      </c>
      <c r="AB1276" s="259">
        <v>0</v>
      </c>
      <c r="AC1276" s="259">
        <v>0</v>
      </c>
      <c r="AD1276" s="259">
        <v>0</v>
      </c>
      <c r="AE1276" s="262">
        <v>0</v>
      </c>
      <c r="AF1276" s="258">
        <v>0</v>
      </c>
      <c r="AG1276" s="259">
        <v>0</v>
      </c>
      <c r="AH1276" s="259">
        <v>0</v>
      </c>
      <c r="AI1276" s="259">
        <v>0</v>
      </c>
      <c r="AJ1276" s="259">
        <v>0</v>
      </c>
      <c r="AK1276" s="259">
        <v>0</v>
      </c>
      <c r="AL1276" s="259">
        <v>0</v>
      </c>
      <c r="AM1276" s="259">
        <v>0</v>
      </c>
      <c r="AN1276" s="259">
        <v>0</v>
      </c>
      <c r="AO1276" s="262">
        <v>0</v>
      </c>
      <c r="AP1276" s="247"/>
      <c r="AQ1276" s="263">
        <v>0</v>
      </c>
      <c r="AR1276" s="264">
        <v>0</v>
      </c>
      <c r="AS1276" s="264">
        <v>0</v>
      </c>
      <c r="AT1276" s="264">
        <v>0</v>
      </c>
      <c r="AU1276" s="264">
        <v>0</v>
      </c>
      <c r="AV1276" s="264">
        <v>0</v>
      </c>
      <c r="AW1276" s="264">
        <v>0</v>
      </c>
      <c r="AX1276" s="264">
        <v>0</v>
      </c>
      <c r="AY1276" s="264">
        <v>0</v>
      </c>
      <c r="AZ1276" s="264">
        <v>0</v>
      </c>
      <c r="BA1276" s="264">
        <v>0</v>
      </c>
      <c r="BB1276" s="265">
        <v>0</v>
      </c>
    </row>
    <row r="1277" spans="2:54" s="213" customFormat="1" ht="12.75" x14ac:dyDescent="0.2">
      <c r="B1277" s="266" t="s">
        <v>772</v>
      </c>
      <c r="C1277" s="267"/>
      <c r="D1277" s="268"/>
      <c r="E1277" s="269" t="s">
        <v>3016</v>
      </c>
      <c r="F1277" s="267"/>
      <c r="G1277" s="267"/>
      <c r="H1277" s="255" t="s">
        <v>3017</v>
      </c>
      <c r="I1277" s="256">
        <v>36526</v>
      </c>
      <c r="J1277" s="257">
        <v>30</v>
      </c>
      <c r="K1277" s="258">
        <v>0</v>
      </c>
      <c r="L1277" s="259">
        <v>0</v>
      </c>
      <c r="M1277" s="259">
        <v>0</v>
      </c>
      <c r="N1277" s="259">
        <v>0</v>
      </c>
      <c r="O1277" s="259">
        <v>0</v>
      </c>
      <c r="P1277" s="259">
        <v>0</v>
      </c>
      <c r="Q1277" s="259">
        <v>0</v>
      </c>
      <c r="R1277" s="259">
        <v>0</v>
      </c>
      <c r="S1277" s="259">
        <v>0</v>
      </c>
      <c r="T1277" s="260">
        <v>0</v>
      </c>
      <c r="U1277" s="261">
        <v>0</v>
      </c>
      <c r="V1277" s="259">
        <v>0</v>
      </c>
      <c r="W1277" s="259">
        <v>0</v>
      </c>
      <c r="X1277" s="259">
        <v>0</v>
      </c>
      <c r="Y1277" s="259">
        <v>0</v>
      </c>
      <c r="Z1277" s="259">
        <v>0</v>
      </c>
      <c r="AA1277" s="259">
        <v>0</v>
      </c>
      <c r="AB1277" s="259">
        <v>0</v>
      </c>
      <c r="AC1277" s="259">
        <v>0</v>
      </c>
      <c r="AD1277" s="259">
        <v>0</v>
      </c>
      <c r="AE1277" s="262">
        <v>0</v>
      </c>
      <c r="AF1277" s="258">
        <v>0</v>
      </c>
      <c r="AG1277" s="259">
        <v>0</v>
      </c>
      <c r="AH1277" s="259">
        <v>0</v>
      </c>
      <c r="AI1277" s="259">
        <v>0</v>
      </c>
      <c r="AJ1277" s="259">
        <v>0</v>
      </c>
      <c r="AK1277" s="259">
        <v>0</v>
      </c>
      <c r="AL1277" s="259">
        <v>0</v>
      </c>
      <c r="AM1277" s="259">
        <v>0</v>
      </c>
      <c r="AN1277" s="259">
        <v>0</v>
      </c>
      <c r="AO1277" s="262">
        <v>0</v>
      </c>
      <c r="AP1277" s="247"/>
      <c r="AQ1277" s="263">
        <v>0</v>
      </c>
      <c r="AR1277" s="264">
        <v>0</v>
      </c>
      <c r="AS1277" s="264">
        <v>0</v>
      </c>
      <c r="AT1277" s="264">
        <v>0</v>
      </c>
      <c r="AU1277" s="264">
        <v>0</v>
      </c>
      <c r="AV1277" s="264">
        <v>0</v>
      </c>
      <c r="AW1277" s="264">
        <v>0</v>
      </c>
      <c r="AX1277" s="264">
        <v>0</v>
      </c>
      <c r="AY1277" s="264">
        <v>0</v>
      </c>
      <c r="AZ1277" s="264">
        <v>0</v>
      </c>
      <c r="BA1277" s="264">
        <v>0</v>
      </c>
      <c r="BB1277" s="265">
        <v>0</v>
      </c>
    </row>
    <row r="1278" spans="2:54" s="213" customFormat="1" ht="12.75" x14ac:dyDescent="0.2">
      <c r="B1278" s="266" t="s">
        <v>643</v>
      </c>
      <c r="C1278" s="267"/>
      <c r="D1278" s="268"/>
      <c r="E1278" s="269" t="s">
        <v>3018</v>
      </c>
      <c r="F1278" s="267"/>
      <c r="G1278" s="267"/>
      <c r="H1278" s="255" t="s">
        <v>3019</v>
      </c>
      <c r="I1278" s="256">
        <v>32143</v>
      </c>
      <c r="J1278" s="257">
        <v>50</v>
      </c>
      <c r="K1278" s="258">
        <v>0</v>
      </c>
      <c r="L1278" s="259">
        <v>0</v>
      </c>
      <c r="M1278" s="259">
        <v>0</v>
      </c>
      <c r="N1278" s="259">
        <v>0</v>
      </c>
      <c r="O1278" s="259">
        <v>0</v>
      </c>
      <c r="P1278" s="259">
        <v>0</v>
      </c>
      <c r="Q1278" s="259">
        <v>0</v>
      </c>
      <c r="R1278" s="259">
        <v>0</v>
      </c>
      <c r="S1278" s="259">
        <v>0</v>
      </c>
      <c r="T1278" s="260">
        <v>0</v>
      </c>
      <c r="U1278" s="261">
        <v>0</v>
      </c>
      <c r="V1278" s="259">
        <v>0</v>
      </c>
      <c r="W1278" s="259">
        <v>0</v>
      </c>
      <c r="X1278" s="259">
        <v>0</v>
      </c>
      <c r="Y1278" s="259">
        <v>0</v>
      </c>
      <c r="Z1278" s="259">
        <v>0</v>
      </c>
      <c r="AA1278" s="259">
        <v>0</v>
      </c>
      <c r="AB1278" s="259">
        <v>0</v>
      </c>
      <c r="AC1278" s="259">
        <v>0</v>
      </c>
      <c r="AD1278" s="259">
        <v>0</v>
      </c>
      <c r="AE1278" s="262">
        <v>0</v>
      </c>
      <c r="AF1278" s="258">
        <v>0</v>
      </c>
      <c r="AG1278" s="259">
        <v>0</v>
      </c>
      <c r="AH1278" s="259">
        <v>0</v>
      </c>
      <c r="AI1278" s="259">
        <v>0</v>
      </c>
      <c r="AJ1278" s="259">
        <v>0</v>
      </c>
      <c r="AK1278" s="259">
        <v>0</v>
      </c>
      <c r="AL1278" s="259">
        <v>0</v>
      </c>
      <c r="AM1278" s="259">
        <v>0</v>
      </c>
      <c r="AN1278" s="259">
        <v>0</v>
      </c>
      <c r="AO1278" s="262">
        <v>0</v>
      </c>
      <c r="AP1278" s="247"/>
      <c r="AQ1278" s="263">
        <v>0</v>
      </c>
      <c r="AR1278" s="264">
        <v>0</v>
      </c>
      <c r="AS1278" s="264">
        <v>0</v>
      </c>
      <c r="AT1278" s="264">
        <v>0</v>
      </c>
      <c r="AU1278" s="264">
        <v>0</v>
      </c>
      <c r="AV1278" s="264">
        <v>0</v>
      </c>
      <c r="AW1278" s="264">
        <v>0</v>
      </c>
      <c r="AX1278" s="264">
        <v>0</v>
      </c>
      <c r="AY1278" s="264">
        <v>0</v>
      </c>
      <c r="AZ1278" s="264">
        <v>0</v>
      </c>
      <c r="BA1278" s="264">
        <v>0</v>
      </c>
      <c r="BB1278" s="265">
        <v>0</v>
      </c>
    </row>
    <row r="1279" spans="2:54" s="213" customFormat="1" ht="12.75" x14ac:dyDescent="0.2">
      <c r="B1279" s="266" t="s">
        <v>643</v>
      </c>
      <c r="C1279" s="267"/>
      <c r="D1279" s="268"/>
      <c r="E1279" s="269" t="s">
        <v>3020</v>
      </c>
      <c r="F1279" s="267"/>
      <c r="G1279" s="267"/>
      <c r="H1279" s="255" t="s">
        <v>3021</v>
      </c>
      <c r="I1279" s="256">
        <v>29587</v>
      </c>
      <c r="J1279" s="257">
        <v>50</v>
      </c>
      <c r="K1279" s="258">
        <v>0</v>
      </c>
      <c r="L1279" s="259">
        <v>0</v>
      </c>
      <c r="M1279" s="259">
        <v>0</v>
      </c>
      <c r="N1279" s="259">
        <v>0</v>
      </c>
      <c r="O1279" s="259">
        <v>0</v>
      </c>
      <c r="P1279" s="259">
        <v>0</v>
      </c>
      <c r="Q1279" s="259">
        <v>0</v>
      </c>
      <c r="R1279" s="259">
        <v>0</v>
      </c>
      <c r="S1279" s="259">
        <v>0</v>
      </c>
      <c r="T1279" s="260">
        <v>0</v>
      </c>
      <c r="U1279" s="261">
        <v>0</v>
      </c>
      <c r="V1279" s="259">
        <v>0</v>
      </c>
      <c r="W1279" s="259">
        <v>0</v>
      </c>
      <c r="X1279" s="259">
        <v>0</v>
      </c>
      <c r="Y1279" s="259">
        <v>0</v>
      </c>
      <c r="Z1279" s="259">
        <v>0</v>
      </c>
      <c r="AA1279" s="259">
        <v>0</v>
      </c>
      <c r="AB1279" s="259">
        <v>0</v>
      </c>
      <c r="AC1279" s="259">
        <v>0</v>
      </c>
      <c r="AD1279" s="259">
        <v>0</v>
      </c>
      <c r="AE1279" s="262">
        <v>0</v>
      </c>
      <c r="AF1279" s="258">
        <v>0</v>
      </c>
      <c r="AG1279" s="259">
        <v>0</v>
      </c>
      <c r="AH1279" s="259">
        <v>0</v>
      </c>
      <c r="AI1279" s="259">
        <v>0</v>
      </c>
      <c r="AJ1279" s="259">
        <v>0</v>
      </c>
      <c r="AK1279" s="259">
        <v>0</v>
      </c>
      <c r="AL1279" s="259">
        <v>0</v>
      </c>
      <c r="AM1279" s="259">
        <v>0</v>
      </c>
      <c r="AN1279" s="259">
        <v>0</v>
      </c>
      <c r="AO1279" s="262">
        <v>0</v>
      </c>
      <c r="AP1279" s="247"/>
      <c r="AQ1279" s="263">
        <v>0</v>
      </c>
      <c r="AR1279" s="264">
        <v>0</v>
      </c>
      <c r="AS1279" s="264">
        <v>0</v>
      </c>
      <c r="AT1279" s="264">
        <v>0</v>
      </c>
      <c r="AU1279" s="264">
        <v>0</v>
      </c>
      <c r="AV1279" s="264">
        <v>0</v>
      </c>
      <c r="AW1279" s="264">
        <v>0</v>
      </c>
      <c r="AX1279" s="264">
        <v>0</v>
      </c>
      <c r="AY1279" s="264">
        <v>0</v>
      </c>
      <c r="AZ1279" s="264">
        <v>0</v>
      </c>
      <c r="BA1279" s="264">
        <v>0</v>
      </c>
      <c r="BB1279" s="265">
        <v>0</v>
      </c>
    </row>
    <row r="1280" spans="2:54" s="213" customFormat="1" ht="12.75" x14ac:dyDescent="0.2">
      <c r="B1280" s="266" t="s">
        <v>739</v>
      </c>
      <c r="C1280" s="267"/>
      <c r="D1280" s="268"/>
      <c r="E1280" s="269" t="s">
        <v>3022</v>
      </c>
      <c r="F1280" s="267"/>
      <c r="G1280" s="267"/>
      <c r="H1280" s="255" t="s">
        <v>3023</v>
      </c>
      <c r="I1280" s="256">
        <v>39722</v>
      </c>
      <c r="J1280" s="257">
        <v>22</v>
      </c>
      <c r="K1280" s="258">
        <v>0</v>
      </c>
      <c r="L1280" s="259">
        <v>0</v>
      </c>
      <c r="M1280" s="259">
        <v>0</v>
      </c>
      <c r="N1280" s="259">
        <v>0</v>
      </c>
      <c r="O1280" s="259">
        <v>0</v>
      </c>
      <c r="P1280" s="259">
        <v>0</v>
      </c>
      <c r="Q1280" s="259">
        <v>0</v>
      </c>
      <c r="R1280" s="259">
        <v>0</v>
      </c>
      <c r="S1280" s="259">
        <v>0</v>
      </c>
      <c r="T1280" s="260">
        <v>0</v>
      </c>
      <c r="U1280" s="261">
        <v>0</v>
      </c>
      <c r="V1280" s="259">
        <v>0</v>
      </c>
      <c r="W1280" s="259">
        <v>0</v>
      </c>
      <c r="X1280" s="259">
        <v>0</v>
      </c>
      <c r="Y1280" s="259">
        <v>0</v>
      </c>
      <c r="Z1280" s="259">
        <v>0</v>
      </c>
      <c r="AA1280" s="259">
        <v>0</v>
      </c>
      <c r="AB1280" s="259">
        <v>0</v>
      </c>
      <c r="AC1280" s="259">
        <v>0</v>
      </c>
      <c r="AD1280" s="259">
        <v>0</v>
      </c>
      <c r="AE1280" s="262">
        <v>0</v>
      </c>
      <c r="AF1280" s="258">
        <v>0</v>
      </c>
      <c r="AG1280" s="259">
        <v>0</v>
      </c>
      <c r="AH1280" s="259">
        <v>0</v>
      </c>
      <c r="AI1280" s="259">
        <v>0</v>
      </c>
      <c r="AJ1280" s="259">
        <v>0</v>
      </c>
      <c r="AK1280" s="259">
        <v>0</v>
      </c>
      <c r="AL1280" s="259">
        <v>0</v>
      </c>
      <c r="AM1280" s="259">
        <v>0</v>
      </c>
      <c r="AN1280" s="259">
        <v>0</v>
      </c>
      <c r="AO1280" s="262">
        <v>0</v>
      </c>
      <c r="AP1280" s="247"/>
      <c r="AQ1280" s="263">
        <v>0</v>
      </c>
      <c r="AR1280" s="264">
        <v>0</v>
      </c>
      <c r="AS1280" s="264">
        <v>0</v>
      </c>
      <c r="AT1280" s="264">
        <v>0</v>
      </c>
      <c r="AU1280" s="264">
        <v>0</v>
      </c>
      <c r="AV1280" s="264">
        <v>0</v>
      </c>
      <c r="AW1280" s="264">
        <v>0</v>
      </c>
      <c r="AX1280" s="264">
        <v>0</v>
      </c>
      <c r="AY1280" s="264">
        <v>0</v>
      </c>
      <c r="AZ1280" s="264">
        <v>0</v>
      </c>
      <c r="BA1280" s="264">
        <v>0</v>
      </c>
      <c r="BB1280" s="265">
        <v>0</v>
      </c>
    </row>
    <row r="1281" spans="2:54" s="213" customFormat="1" ht="12.75" x14ac:dyDescent="0.2">
      <c r="B1281" s="266" t="s">
        <v>1878</v>
      </c>
      <c r="C1281" s="267"/>
      <c r="D1281" s="268"/>
      <c r="E1281" s="269" t="s">
        <v>3024</v>
      </c>
      <c r="F1281" s="267"/>
      <c r="G1281" s="267"/>
      <c r="H1281" s="255" t="s">
        <v>3025</v>
      </c>
      <c r="I1281" s="256">
        <v>33239</v>
      </c>
      <c r="J1281" s="257">
        <v>7</v>
      </c>
      <c r="K1281" s="258">
        <v>0</v>
      </c>
      <c r="L1281" s="259">
        <v>0</v>
      </c>
      <c r="M1281" s="259">
        <v>0</v>
      </c>
      <c r="N1281" s="259">
        <v>0</v>
      </c>
      <c r="O1281" s="259">
        <v>0</v>
      </c>
      <c r="P1281" s="259">
        <v>0</v>
      </c>
      <c r="Q1281" s="259">
        <v>0</v>
      </c>
      <c r="R1281" s="259">
        <v>0</v>
      </c>
      <c r="S1281" s="259">
        <v>0</v>
      </c>
      <c r="T1281" s="260">
        <v>0</v>
      </c>
      <c r="U1281" s="261">
        <v>0</v>
      </c>
      <c r="V1281" s="259">
        <v>0</v>
      </c>
      <c r="W1281" s="259">
        <v>0</v>
      </c>
      <c r="X1281" s="259">
        <v>0</v>
      </c>
      <c r="Y1281" s="259">
        <v>0</v>
      </c>
      <c r="Z1281" s="259">
        <v>0</v>
      </c>
      <c r="AA1281" s="259">
        <v>0</v>
      </c>
      <c r="AB1281" s="259">
        <v>0</v>
      </c>
      <c r="AC1281" s="259">
        <v>0</v>
      </c>
      <c r="AD1281" s="259">
        <v>0</v>
      </c>
      <c r="AE1281" s="262">
        <v>0</v>
      </c>
      <c r="AF1281" s="258">
        <v>0</v>
      </c>
      <c r="AG1281" s="259">
        <v>0</v>
      </c>
      <c r="AH1281" s="259">
        <v>0</v>
      </c>
      <c r="AI1281" s="259">
        <v>0</v>
      </c>
      <c r="AJ1281" s="259">
        <v>0</v>
      </c>
      <c r="AK1281" s="259">
        <v>0</v>
      </c>
      <c r="AL1281" s="259">
        <v>0</v>
      </c>
      <c r="AM1281" s="259">
        <v>0</v>
      </c>
      <c r="AN1281" s="259">
        <v>0</v>
      </c>
      <c r="AO1281" s="262">
        <v>0</v>
      </c>
      <c r="AP1281" s="247"/>
      <c r="AQ1281" s="263">
        <v>0</v>
      </c>
      <c r="AR1281" s="264">
        <v>0</v>
      </c>
      <c r="AS1281" s="264">
        <v>0</v>
      </c>
      <c r="AT1281" s="264">
        <v>0</v>
      </c>
      <c r="AU1281" s="264">
        <v>0</v>
      </c>
      <c r="AV1281" s="264">
        <v>0</v>
      </c>
      <c r="AW1281" s="264">
        <v>0</v>
      </c>
      <c r="AX1281" s="264">
        <v>0</v>
      </c>
      <c r="AY1281" s="264">
        <v>0</v>
      </c>
      <c r="AZ1281" s="264">
        <v>0</v>
      </c>
      <c r="BA1281" s="264">
        <v>0</v>
      </c>
      <c r="BB1281" s="265">
        <v>0</v>
      </c>
    </row>
    <row r="1282" spans="2:54" s="213" customFormat="1" ht="12.75" x14ac:dyDescent="0.2">
      <c r="B1282" s="266" t="s">
        <v>718</v>
      </c>
      <c r="C1282" s="267"/>
      <c r="D1282" s="268"/>
      <c r="E1282" s="269" t="s">
        <v>3026</v>
      </c>
      <c r="F1282" s="267"/>
      <c r="G1282" s="267"/>
      <c r="H1282" s="255" t="s">
        <v>3027</v>
      </c>
      <c r="I1282" s="256">
        <v>42324</v>
      </c>
      <c r="J1282" s="257">
        <v>10</v>
      </c>
      <c r="K1282" s="258">
        <v>11950</v>
      </c>
      <c r="L1282" s="259">
        <v>0</v>
      </c>
      <c r="M1282" s="259">
        <v>0</v>
      </c>
      <c r="N1282" s="259">
        <v>0</v>
      </c>
      <c r="O1282" s="259">
        <v>11950</v>
      </c>
      <c r="P1282" s="259">
        <v>0</v>
      </c>
      <c r="Q1282" s="259">
        <v>0</v>
      </c>
      <c r="R1282" s="259">
        <v>11950</v>
      </c>
      <c r="S1282" s="259">
        <v>99.583333333333329</v>
      </c>
      <c r="T1282" s="260">
        <v>11850.416666666666</v>
      </c>
      <c r="U1282" s="261">
        <v>0</v>
      </c>
      <c r="V1282" s="259">
        <v>0</v>
      </c>
      <c r="W1282" s="259">
        <v>0</v>
      </c>
      <c r="X1282" s="259">
        <v>0</v>
      </c>
      <c r="Y1282" s="259">
        <v>0</v>
      </c>
      <c r="Z1282" s="259">
        <v>0</v>
      </c>
      <c r="AA1282" s="259">
        <v>0</v>
      </c>
      <c r="AB1282" s="259">
        <v>0</v>
      </c>
      <c r="AC1282" s="259">
        <v>1195</v>
      </c>
      <c r="AD1282" s="259">
        <v>-1195</v>
      </c>
      <c r="AE1282" s="262">
        <v>1195</v>
      </c>
      <c r="AF1282" s="258">
        <v>11950</v>
      </c>
      <c r="AG1282" s="259">
        <v>0</v>
      </c>
      <c r="AH1282" s="259">
        <v>0</v>
      </c>
      <c r="AI1282" s="259">
        <v>0</v>
      </c>
      <c r="AJ1282" s="259">
        <v>11950</v>
      </c>
      <c r="AK1282" s="259">
        <v>0</v>
      </c>
      <c r="AL1282" s="259">
        <v>0</v>
      </c>
      <c r="AM1282" s="259">
        <v>11950</v>
      </c>
      <c r="AN1282" s="259">
        <v>-1095.4166666666667</v>
      </c>
      <c r="AO1282" s="262">
        <v>13045.416666666666</v>
      </c>
      <c r="AP1282" s="247"/>
      <c r="AQ1282" s="263">
        <v>0</v>
      </c>
      <c r="AR1282" s="264">
        <v>0</v>
      </c>
      <c r="AS1282" s="264">
        <v>0</v>
      </c>
      <c r="AT1282" s="264">
        <v>0</v>
      </c>
      <c r="AU1282" s="264">
        <v>0</v>
      </c>
      <c r="AV1282" s="264">
        <v>0</v>
      </c>
      <c r="AW1282" s="264">
        <v>0</v>
      </c>
      <c r="AX1282" s="264">
        <v>0</v>
      </c>
      <c r="AY1282" s="264">
        <v>0</v>
      </c>
      <c r="AZ1282" s="264">
        <v>0</v>
      </c>
      <c r="BA1282" s="264">
        <v>13045.416666536212</v>
      </c>
      <c r="BB1282" s="265">
        <v>0</v>
      </c>
    </row>
    <row r="1283" spans="2:54" s="213" customFormat="1" ht="12.75" x14ac:dyDescent="0.2">
      <c r="B1283" s="266" t="s">
        <v>1160</v>
      </c>
      <c r="C1283" s="267"/>
      <c r="D1283" s="268"/>
      <c r="E1283" s="269" t="s">
        <v>3028</v>
      </c>
      <c r="F1283" s="267"/>
      <c r="G1283" s="267"/>
      <c r="H1283" s="255" t="s">
        <v>3029</v>
      </c>
      <c r="I1283" s="256">
        <v>42361</v>
      </c>
      <c r="J1283" s="257">
        <v>10</v>
      </c>
      <c r="K1283" s="258">
        <v>20000</v>
      </c>
      <c r="L1283" s="259">
        <v>18667.400000000001</v>
      </c>
      <c r="M1283" s="259">
        <v>0</v>
      </c>
      <c r="N1283" s="259">
        <v>0</v>
      </c>
      <c r="O1283" s="259">
        <v>1332.5999999999985</v>
      </c>
      <c r="P1283" s="259">
        <v>0</v>
      </c>
      <c r="Q1283" s="259">
        <v>0</v>
      </c>
      <c r="R1283" s="259">
        <v>1332.5999999999985</v>
      </c>
      <c r="S1283" s="259">
        <v>0</v>
      </c>
      <c r="T1283" s="260">
        <v>1332.5999999999985</v>
      </c>
      <c r="U1283" s="261">
        <v>0</v>
      </c>
      <c r="V1283" s="259">
        <v>0</v>
      </c>
      <c r="W1283" s="259">
        <v>0</v>
      </c>
      <c r="X1283" s="259">
        <v>0</v>
      </c>
      <c r="Y1283" s="259">
        <v>0</v>
      </c>
      <c r="Z1283" s="259">
        <v>0</v>
      </c>
      <c r="AA1283" s="259">
        <v>0</v>
      </c>
      <c r="AB1283" s="259">
        <v>0</v>
      </c>
      <c r="AC1283" s="259">
        <v>2000</v>
      </c>
      <c r="AD1283" s="259">
        <v>-2000</v>
      </c>
      <c r="AE1283" s="262">
        <v>2000</v>
      </c>
      <c r="AF1283" s="258">
        <v>20000</v>
      </c>
      <c r="AG1283" s="259">
        <v>18667.400000000001</v>
      </c>
      <c r="AH1283" s="259">
        <v>0</v>
      </c>
      <c r="AI1283" s="259">
        <v>0</v>
      </c>
      <c r="AJ1283" s="259">
        <v>1332.5999999999985</v>
      </c>
      <c r="AK1283" s="259">
        <v>0</v>
      </c>
      <c r="AL1283" s="259">
        <v>0</v>
      </c>
      <c r="AM1283" s="259">
        <v>1332.5999999999985</v>
      </c>
      <c r="AN1283" s="259">
        <v>-2000</v>
      </c>
      <c r="AO1283" s="262">
        <v>3332.5999999999985</v>
      </c>
      <c r="AP1283" s="247"/>
      <c r="AQ1283" s="263">
        <v>0</v>
      </c>
      <c r="AR1283" s="264">
        <v>0</v>
      </c>
      <c r="AS1283" s="264">
        <v>0</v>
      </c>
      <c r="AT1283" s="264">
        <v>0</v>
      </c>
      <c r="AU1283" s="264">
        <v>0</v>
      </c>
      <c r="AV1283" s="264">
        <v>0</v>
      </c>
      <c r="AW1283" s="264">
        <v>0</v>
      </c>
      <c r="AX1283" s="264">
        <v>0</v>
      </c>
      <c r="AY1283" s="264">
        <v>0</v>
      </c>
      <c r="AZ1283" s="264">
        <v>0</v>
      </c>
      <c r="BA1283" s="264">
        <v>3332.5999999666724</v>
      </c>
      <c r="BB1283" s="265">
        <v>0</v>
      </c>
    </row>
    <row r="1284" spans="2:54" s="213" customFormat="1" ht="12.75" x14ac:dyDescent="0.2">
      <c r="B1284" s="266" t="s">
        <v>1160</v>
      </c>
      <c r="C1284" s="267"/>
      <c r="D1284" s="268"/>
      <c r="E1284" s="269" t="s">
        <v>3030</v>
      </c>
      <c r="F1284" s="267"/>
      <c r="G1284" s="267"/>
      <c r="H1284" s="255" t="s">
        <v>3031</v>
      </c>
      <c r="I1284" s="256">
        <v>42361</v>
      </c>
      <c r="J1284" s="257">
        <v>10</v>
      </c>
      <c r="K1284" s="258">
        <v>20000</v>
      </c>
      <c r="L1284" s="259">
        <v>18667.400000000001</v>
      </c>
      <c r="M1284" s="259">
        <v>0</v>
      </c>
      <c r="N1284" s="259">
        <v>0</v>
      </c>
      <c r="O1284" s="259">
        <v>1332.5999999999985</v>
      </c>
      <c r="P1284" s="259">
        <v>0</v>
      </c>
      <c r="Q1284" s="259">
        <v>0</v>
      </c>
      <c r="R1284" s="259">
        <v>1332.5999999999985</v>
      </c>
      <c r="S1284" s="259">
        <v>0</v>
      </c>
      <c r="T1284" s="260">
        <v>1332.5999999999985</v>
      </c>
      <c r="U1284" s="261">
        <v>0</v>
      </c>
      <c r="V1284" s="259">
        <v>0</v>
      </c>
      <c r="W1284" s="259">
        <v>0</v>
      </c>
      <c r="X1284" s="259">
        <v>0</v>
      </c>
      <c r="Y1284" s="259">
        <v>0</v>
      </c>
      <c r="Z1284" s="259">
        <v>0</v>
      </c>
      <c r="AA1284" s="259">
        <v>0</v>
      </c>
      <c r="AB1284" s="259">
        <v>0</v>
      </c>
      <c r="AC1284" s="259">
        <v>2000</v>
      </c>
      <c r="AD1284" s="259">
        <v>-2000</v>
      </c>
      <c r="AE1284" s="262">
        <v>2000</v>
      </c>
      <c r="AF1284" s="258">
        <v>20000</v>
      </c>
      <c r="AG1284" s="259">
        <v>18667.400000000001</v>
      </c>
      <c r="AH1284" s="259">
        <v>0</v>
      </c>
      <c r="AI1284" s="259">
        <v>0</v>
      </c>
      <c r="AJ1284" s="259">
        <v>1332.5999999999985</v>
      </c>
      <c r="AK1284" s="259">
        <v>0</v>
      </c>
      <c r="AL1284" s="259">
        <v>0</v>
      </c>
      <c r="AM1284" s="259">
        <v>1332.5999999999985</v>
      </c>
      <c r="AN1284" s="259">
        <v>-2000</v>
      </c>
      <c r="AO1284" s="262">
        <v>3332.5999999999985</v>
      </c>
      <c r="AP1284" s="247"/>
      <c r="AQ1284" s="263">
        <v>0</v>
      </c>
      <c r="AR1284" s="264">
        <v>0</v>
      </c>
      <c r="AS1284" s="264">
        <v>0</v>
      </c>
      <c r="AT1284" s="264">
        <v>0</v>
      </c>
      <c r="AU1284" s="264">
        <v>0</v>
      </c>
      <c r="AV1284" s="264">
        <v>0</v>
      </c>
      <c r="AW1284" s="264">
        <v>0</v>
      </c>
      <c r="AX1284" s="264">
        <v>0</v>
      </c>
      <c r="AY1284" s="264">
        <v>0</v>
      </c>
      <c r="AZ1284" s="264">
        <v>0</v>
      </c>
      <c r="BA1284" s="264">
        <v>3332.5999999666724</v>
      </c>
      <c r="BB1284" s="265">
        <v>0</v>
      </c>
    </row>
    <row r="1285" spans="2:54" s="213" customFormat="1" ht="12.75" x14ac:dyDescent="0.2">
      <c r="B1285" s="266" t="s">
        <v>1160</v>
      </c>
      <c r="C1285" s="267"/>
      <c r="D1285" s="268"/>
      <c r="E1285" s="269" t="s">
        <v>3032</v>
      </c>
      <c r="F1285" s="267"/>
      <c r="G1285" s="267"/>
      <c r="H1285" s="255" t="s">
        <v>3033</v>
      </c>
      <c r="I1285" s="256">
        <v>42361</v>
      </c>
      <c r="J1285" s="257">
        <v>10</v>
      </c>
      <c r="K1285" s="258">
        <v>20000</v>
      </c>
      <c r="L1285" s="259">
        <v>18667.400000000001</v>
      </c>
      <c r="M1285" s="259">
        <v>0</v>
      </c>
      <c r="N1285" s="259">
        <v>0</v>
      </c>
      <c r="O1285" s="259">
        <v>1332.5999999999985</v>
      </c>
      <c r="P1285" s="259">
        <v>0</v>
      </c>
      <c r="Q1285" s="259">
        <v>0</v>
      </c>
      <c r="R1285" s="259">
        <v>1332.5999999999985</v>
      </c>
      <c r="S1285" s="259">
        <v>0</v>
      </c>
      <c r="T1285" s="260">
        <v>1332.5999999999985</v>
      </c>
      <c r="U1285" s="261">
        <v>0</v>
      </c>
      <c r="V1285" s="259">
        <v>0</v>
      </c>
      <c r="W1285" s="259">
        <v>0</v>
      </c>
      <c r="X1285" s="259">
        <v>0</v>
      </c>
      <c r="Y1285" s="259">
        <v>0</v>
      </c>
      <c r="Z1285" s="259">
        <v>0</v>
      </c>
      <c r="AA1285" s="259">
        <v>0</v>
      </c>
      <c r="AB1285" s="259">
        <v>0</v>
      </c>
      <c r="AC1285" s="259">
        <v>2000</v>
      </c>
      <c r="AD1285" s="259">
        <v>-2000</v>
      </c>
      <c r="AE1285" s="262">
        <v>2000</v>
      </c>
      <c r="AF1285" s="258">
        <v>20000</v>
      </c>
      <c r="AG1285" s="259">
        <v>18667.400000000001</v>
      </c>
      <c r="AH1285" s="259">
        <v>0</v>
      </c>
      <c r="AI1285" s="259">
        <v>0</v>
      </c>
      <c r="AJ1285" s="259">
        <v>1332.5999999999985</v>
      </c>
      <c r="AK1285" s="259">
        <v>0</v>
      </c>
      <c r="AL1285" s="259">
        <v>0</v>
      </c>
      <c r="AM1285" s="259">
        <v>1332.5999999999985</v>
      </c>
      <c r="AN1285" s="259">
        <v>-2000</v>
      </c>
      <c r="AO1285" s="262">
        <v>3332.5999999999985</v>
      </c>
      <c r="AP1285" s="247"/>
      <c r="AQ1285" s="263">
        <v>0</v>
      </c>
      <c r="AR1285" s="264">
        <v>0</v>
      </c>
      <c r="AS1285" s="264">
        <v>0</v>
      </c>
      <c r="AT1285" s="264">
        <v>0</v>
      </c>
      <c r="AU1285" s="264">
        <v>0</v>
      </c>
      <c r="AV1285" s="264">
        <v>0</v>
      </c>
      <c r="AW1285" s="264">
        <v>0</v>
      </c>
      <c r="AX1285" s="264">
        <v>0</v>
      </c>
      <c r="AY1285" s="264">
        <v>0</v>
      </c>
      <c r="AZ1285" s="264">
        <v>0</v>
      </c>
      <c r="BA1285" s="264">
        <v>3332.5999999666724</v>
      </c>
      <c r="BB1285" s="265">
        <v>0</v>
      </c>
    </row>
    <row r="1286" spans="2:54" s="213" customFormat="1" ht="12.75" x14ac:dyDescent="0.2">
      <c r="B1286" s="266" t="s">
        <v>1160</v>
      </c>
      <c r="C1286" s="267"/>
      <c r="D1286" s="268"/>
      <c r="E1286" s="269" t="s">
        <v>3034</v>
      </c>
      <c r="F1286" s="267"/>
      <c r="G1286" s="267"/>
      <c r="H1286" s="255" t="s">
        <v>3035</v>
      </c>
      <c r="I1286" s="256">
        <v>42361</v>
      </c>
      <c r="J1286" s="257">
        <v>10</v>
      </c>
      <c r="K1286" s="258">
        <v>20000</v>
      </c>
      <c r="L1286" s="259">
        <v>18667.400000000001</v>
      </c>
      <c r="M1286" s="259">
        <v>0</v>
      </c>
      <c r="N1286" s="259">
        <v>0</v>
      </c>
      <c r="O1286" s="259">
        <v>1332.5999999999985</v>
      </c>
      <c r="P1286" s="259">
        <v>0</v>
      </c>
      <c r="Q1286" s="259">
        <v>0</v>
      </c>
      <c r="R1286" s="259">
        <v>1332.5999999999985</v>
      </c>
      <c r="S1286" s="259">
        <v>0</v>
      </c>
      <c r="T1286" s="260">
        <v>1332.5999999999985</v>
      </c>
      <c r="U1286" s="261">
        <v>0</v>
      </c>
      <c r="V1286" s="259">
        <v>0</v>
      </c>
      <c r="W1286" s="259">
        <v>0</v>
      </c>
      <c r="X1286" s="259">
        <v>0</v>
      </c>
      <c r="Y1286" s="259">
        <v>0</v>
      </c>
      <c r="Z1286" s="259">
        <v>0</v>
      </c>
      <c r="AA1286" s="259">
        <v>0</v>
      </c>
      <c r="AB1286" s="259">
        <v>0</v>
      </c>
      <c r="AC1286" s="259">
        <v>2000</v>
      </c>
      <c r="AD1286" s="259">
        <v>-2000</v>
      </c>
      <c r="AE1286" s="262">
        <v>2000</v>
      </c>
      <c r="AF1286" s="258">
        <v>20000</v>
      </c>
      <c r="AG1286" s="259">
        <v>18667.400000000001</v>
      </c>
      <c r="AH1286" s="259">
        <v>0</v>
      </c>
      <c r="AI1286" s="259">
        <v>0</v>
      </c>
      <c r="AJ1286" s="259">
        <v>1332.5999999999985</v>
      </c>
      <c r="AK1286" s="259">
        <v>0</v>
      </c>
      <c r="AL1286" s="259">
        <v>0</v>
      </c>
      <c r="AM1286" s="259">
        <v>1332.5999999999985</v>
      </c>
      <c r="AN1286" s="259">
        <v>-2000</v>
      </c>
      <c r="AO1286" s="262">
        <v>3332.5999999999985</v>
      </c>
      <c r="AP1286" s="247"/>
      <c r="AQ1286" s="263">
        <v>0</v>
      </c>
      <c r="AR1286" s="264">
        <v>0</v>
      </c>
      <c r="AS1286" s="264">
        <v>0</v>
      </c>
      <c r="AT1286" s="264">
        <v>0</v>
      </c>
      <c r="AU1286" s="264">
        <v>0</v>
      </c>
      <c r="AV1286" s="264">
        <v>0</v>
      </c>
      <c r="AW1286" s="264">
        <v>0</v>
      </c>
      <c r="AX1286" s="264">
        <v>0</v>
      </c>
      <c r="AY1286" s="264">
        <v>0</v>
      </c>
      <c r="AZ1286" s="264">
        <v>0</v>
      </c>
      <c r="BA1286" s="264">
        <v>3332.5999999666724</v>
      </c>
      <c r="BB1286" s="265">
        <v>0</v>
      </c>
    </row>
    <row r="1287" spans="2:54" s="213" customFormat="1" ht="12.75" x14ac:dyDescent="0.2">
      <c r="B1287" s="266" t="s">
        <v>1160</v>
      </c>
      <c r="C1287" s="267"/>
      <c r="D1287" s="268"/>
      <c r="E1287" s="269" t="s">
        <v>3036</v>
      </c>
      <c r="F1287" s="267"/>
      <c r="G1287" s="267"/>
      <c r="H1287" s="255" t="s">
        <v>3037</v>
      </c>
      <c r="I1287" s="256">
        <v>42361</v>
      </c>
      <c r="J1287" s="257">
        <v>10</v>
      </c>
      <c r="K1287" s="258">
        <v>20000</v>
      </c>
      <c r="L1287" s="259">
        <v>18667.400000000001</v>
      </c>
      <c r="M1287" s="259">
        <v>0</v>
      </c>
      <c r="N1287" s="259">
        <v>0</v>
      </c>
      <c r="O1287" s="259">
        <v>1332.5999999999985</v>
      </c>
      <c r="P1287" s="259">
        <v>0</v>
      </c>
      <c r="Q1287" s="259">
        <v>0</v>
      </c>
      <c r="R1287" s="259">
        <v>1332.5999999999985</v>
      </c>
      <c r="S1287" s="259">
        <v>0</v>
      </c>
      <c r="T1287" s="260">
        <v>1332.5999999999985</v>
      </c>
      <c r="U1287" s="261">
        <v>0</v>
      </c>
      <c r="V1287" s="259">
        <v>0</v>
      </c>
      <c r="W1287" s="259">
        <v>0</v>
      </c>
      <c r="X1287" s="259">
        <v>0</v>
      </c>
      <c r="Y1287" s="259">
        <v>0</v>
      </c>
      <c r="Z1287" s="259">
        <v>0</v>
      </c>
      <c r="AA1287" s="259">
        <v>0</v>
      </c>
      <c r="AB1287" s="259">
        <v>0</v>
      </c>
      <c r="AC1287" s="259">
        <v>2000</v>
      </c>
      <c r="AD1287" s="259">
        <v>-2000</v>
      </c>
      <c r="AE1287" s="262">
        <v>2000</v>
      </c>
      <c r="AF1287" s="258">
        <v>20000</v>
      </c>
      <c r="AG1287" s="259">
        <v>18667.400000000001</v>
      </c>
      <c r="AH1287" s="259">
        <v>0</v>
      </c>
      <c r="AI1287" s="259">
        <v>0</v>
      </c>
      <c r="AJ1287" s="259">
        <v>1332.5999999999985</v>
      </c>
      <c r="AK1287" s="259">
        <v>0</v>
      </c>
      <c r="AL1287" s="259">
        <v>0</v>
      </c>
      <c r="AM1287" s="259">
        <v>1332.5999999999985</v>
      </c>
      <c r="AN1287" s="259">
        <v>-2000</v>
      </c>
      <c r="AO1287" s="262">
        <v>3332.5999999999985</v>
      </c>
      <c r="AP1287" s="247"/>
      <c r="AQ1287" s="263">
        <v>0</v>
      </c>
      <c r="AR1287" s="264">
        <v>0</v>
      </c>
      <c r="AS1287" s="264">
        <v>0</v>
      </c>
      <c r="AT1287" s="264">
        <v>0</v>
      </c>
      <c r="AU1287" s="264">
        <v>0</v>
      </c>
      <c r="AV1287" s="264">
        <v>0</v>
      </c>
      <c r="AW1287" s="264">
        <v>0</v>
      </c>
      <c r="AX1287" s="264">
        <v>0</v>
      </c>
      <c r="AY1287" s="264">
        <v>0</v>
      </c>
      <c r="AZ1287" s="264">
        <v>0</v>
      </c>
      <c r="BA1287" s="264">
        <v>3332.5999999666724</v>
      </c>
      <c r="BB1287" s="265">
        <v>0</v>
      </c>
    </row>
    <row r="1288" spans="2:54" s="213" customFormat="1" ht="12.75" x14ac:dyDescent="0.2">
      <c r="B1288" s="266" t="s">
        <v>1160</v>
      </c>
      <c r="C1288" s="267"/>
      <c r="D1288" s="268"/>
      <c r="E1288" s="269" t="s">
        <v>3038</v>
      </c>
      <c r="F1288" s="267"/>
      <c r="G1288" s="267"/>
      <c r="H1288" s="255" t="s">
        <v>3039</v>
      </c>
      <c r="I1288" s="256">
        <v>42361</v>
      </c>
      <c r="J1288" s="257">
        <v>10</v>
      </c>
      <c r="K1288" s="258">
        <v>20000</v>
      </c>
      <c r="L1288" s="259">
        <v>18667.400000000001</v>
      </c>
      <c r="M1288" s="259">
        <v>0</v>
      </c>
      <c r="N1288" s="259">
        <v>0</v>
      </c>
      <c r="O1288" s="259">
        <v>1332.5999999999985</v>
      </c>
      <c r="P1288" s="259">
        <v>0</v>
      </c>
      <c r="Q1288" s="259">
        <v>0</v>
      </c>
      <c r="R1288" s="259">
        <v>1332.5999999999985</v>
      </c>
      <c r="S1288" s="259">
        <v>0</v>
      </c>
      <c r="T1288" s="260">
        <v>1332.5999999999985</v>
      </c>
      <c r="U1288" s="261">
        <v>0</v>
      </c>
      <c r="V1288" s="259">
        <v>0</v>
      </c>
      <c r="W1288" s="259">
        <v>0</v>
      </c>
      <c r="X1288" s="259">
        <v>0</v>
      </c>
      <c r="Y1288" s="259">
        <v>0</v>
      </c>
      <c r="Z1288" s="259">
        <v>0</v>
      </c>
      <c r="AA1288" s="259">
        <v>0</v>
      </c>
      <c r="AB1288" s="259">
        <v>0</v>
      </c>
      <c r="AC1288" s="259">
        <v>2000</v>
      </c>
      <c r="AD1288" s="259">
        <v>-2000</v>
      </c>
      <c r="AE1288" s="262">
        <v>2000</v>
      </c>
      <c r="AF1288" s="258">
        <v>20000</v>
      </c>
      <c r="AG1288" s="259">
        <v>18667.400000000001</v>
      </c>
      <c r="AH1288" s="259">
        <v>0</v>
      </c>
      <c r="AI1288" s="259">
        <v>0</v>
      </c>
      <c r="AJ1288" s="259">
        <v>1332.5999999999985</v>
      </c>
      <c r="AK1288" s="259">
        <v>0</v>
      </c>
      <c r="AL1288" s="259">
        <v>0</v>
      </c>
      <c r="AM1288" s="259">
        <v>1332.5999999999985</v>
      </c>
      <c r="AN1288" s="259">
        <v>-2000</v>
      </c>
      <c r="AO1288" s="262">
        <v>3332.5999999999985</v>
      </c>
      <c r="AP1288" s="247"/>
      <c r="AQ1288" s="263">
        <v>0</v>
      </c>
      <c r="AR1288" s="264">
        <v>0</v>
      </c>
      <c r="AS1288" s="264">
        <v>0</v>
      </c>
      <c r="AT1288" s="264">
        <v>0</v>
      </c>
      <c r="AU1288" s="264">
        <v>0</v>
      </c>
      <c r="AV1288" s="264">
        <v>0</v>
      </c>
      <c r="AW1288" s="264">
        <v>0</v>
      </c>
      <c r="AX1288" s="264">
        <v>0</v>
      </c>
      <c r="AY1288" s="264">
        <v>0</v>
      </c>
      <c r="AZ1288" s="264">
        <v>0</v>
      </c>
      <c r="BA1288" s="264">
        <v>3332.5999999666724</v>
      </c>
      <c r="BB1288" s="265">
        <v>0</v>
      </c>
    </row>
    <row r="1289" spans="2:54" s="213" customFormat="1" ht="12.75" x14ac:dyDescent="0.2">
      <c r="B1289" s="266" t="s">
        <v>1160</v>
      </c>
      <c r="C1289" s="267"/>
      <c r="D1289" s="268"/>
      <c r="E1289" s="269" t="s">
        <v>3040</v>
      </c>
      <c r="F1289" s="267"/>
      <c r="G1289" s="267"/>
      <c r="H1289" s="255" t="s">
        <v>3041</v>
      </c>
      <c r="I1289" s="256">
        <v>42361</v>
      </c>
      <c r="J1289" s="257">
        <v>10</v>
      </c>
      <c r="K1289" s="258">
        <v>20000</v>
      </c>
      <c r="L1289" s="259">
        <v>18667.400000000001</v>
      </c>
      <c r="M1289" s="259">
        <v>0</v>
      </c>
      <c r="N1289" s="259">
        <v>0</v>
      </c>
      <c r="O1289" s="259">
        <v>1332.5999999999985</v>
      </c>
      <c r="P1289" s="259">
        <v>0</v>
      </c>
      <c r="Q1289" s="259">
        <v>0</v>
      </c>
      <c r="R1289" s="259">
        <v>1332.5999999999985</v>
      </c>
      <c r="S1289" s="259">
        <v>0</v>
      </c>
      <c r="T1289" s="260">
        <v>1332.5999999999985</v>
      </c>
      <c r="U1289" s="261">
        <v>0</v>
      </c>
      <c r="V1289" s="259">
        <v>0</v>
      </c>
      <c r="W1289" s="259">
        <v>0</v>
      </c>
      <c r="X1289" s="259">
        <v>0</v>
      </c>
      <c r="Y1289" s="259">
        <v>0</v>
      </c>
      <c r="Z1289" s="259">
        <v>0</v>
      </c>
      <c r="AA1289" s="259">
        <v>0</v>
      </c>
      <c r="AB1289" s="259">
        <v>0</v>
      </c>
      <c r="AC1289" s="259">
        <v>2000</v>
      </c>
      <c r="AD1289" s="259">
        <v>-2000</v>
      </c>
      <c r="AE1289" s="262">
        <v>2000</v>
      </c>
      <c r="AF1289" s="258">
        <v>20000</v>
      </c>
      <c r="AG1289" s="259">
        <v>18667.400000000001</v>
      </c>
      <c r="AH1289" s="259">
        <v>0</v>
      </c>
      <c r="AI1289" s="259">
        <v>0</v>
      </c>
      <c r="AJ1289" s="259">
        <v>1332.5999999999985</v>
      </c>
      <c r="AK1289" s="259">
        <v>0</v>
      </c>
      <c r="AL1289" s="259">
        <v>0</v>
      </c>
      <c r="AM1289" s="259">
        <v>1332.5999999999985</v>
      </c>
      <c r="AN1289" s="259">
        <v>-2000</v>
      </c>
      <c r="AO1289" s="262">
        <v>3332.5999999999985</v>
      </c>
      <c r="AP1289" s="247"/>
      <c r="AQ1289" s="263">
        <v>0</v>
      </c>
      <c r="AR1289" s="264">
        <v>0</v>
      </c>
      <c r="AS1289" s="264">
        <v>0</v>
      </c>
      <c r="AT1289" s="264">
        <v>0</v>
      </c>
      <c r="AU1289" s="264">
        <v>0</v>
      </c>
      <c r="AV1289" s="264">
        <v>0</v>
      </c>
      <c r="AW1289" s="264">
        <v>0</v>
      </c>
      <c r="AX1289" s="264">
        <v>0</v>
      </c>
      <c r="AY1289" s="264">
        <v>0</v>
      </c>
      <c r="AZ1289" s="264">
        <v>0</v>
      </c>
      <c r="BA1289" s="264">
        <v>3332.5999999666724</v>
      </c>
      <c r="BB1289" s="265">
        <v>0</v>
      </c>
    </row>
    <row r="1290" spans="2:54" s="213" customFormat="1" ht="12.75" x14ac:dyDescent="0.2">
      <c r="B1290" s="266" t="s">
        <v>1160</v>
      </c>
      <c r="C1290" s="267"/>
      <c r="D1290" s="268"/>
      <c r="E1290" s="269" t="s">
        <v>3042</v>
      </c>
      <c r="F1290" s="267"/>
      <c r="G1290" s="267"/>
      <c r="H1290" s="255" t="s">
        <v>3043</v>
      </c>
      <c r="I1290" s="256">
        <v>42361</v>
      </c>
      <c r="J1290" s="257">
        <v>10</v>
      </c>
      <c r="K1290" s="258">
        <v>20000</v>
      </c>
      <c r="L1290" s="259">
        <v>18667.400000000001</v>
      </c>
      <c r="M1290" s="259">
        <v>0</v>
      </c>
      <c r="N1290" s="259">
        <v>0</v>
      </c>
      <c r="O1290" s="259">
        <v>1332.5999999999985</v>
      </c>
      <c r="P1290" s="259">
        <v>0</v>
      </c>
      <c r="Q1290" s="259">
        <v>0</v>
      </c>
      <c r="R1290" s="259">
        <v>1332.5999999999985</v>
      </c>
      <c r="S1290" s="259">
        <v>0</v>
      </c>
      <c r="T1290" s="260">
        <v>1332.5999999999985</v>
      </c>
      <c r="U1290" s="261">
        <v>0</v>
      </c>
      <c r="V1290" s="259">
        <v>0</v>
      </c>
      <c r="W1290" s="259">
        <v>0</v>
      </c>
      <c r="X1290" s="259">
        <v>0</v>
      </c>
      <c r="Y1290" s="259">
        <v>0</v>
      </c>
      <c r="Z1290" s="259">
        <v>0</v>
      </c>
      <c r="AA1290" s="259">
        <v>0</v>
      </c>
      <c r="AB1290" s="259">
        <v>0</v>
      </c>
      <c r="AC1290" s="259">
        <v>2000</v>
      </c>
      <c r="AD1290" s="259">
        <v>-2000</v>
      </c>
      <c r="AE1290" s="262">
        <v>2000</v>
      </c>
      <c r="AF1290" s="258">
        <v>20000</v>
      </c>
      <c r="AG1290" s="259">
        <v>18667.400000000001</v>
      </c>
      <c r="AH1290" s="259">
        <v>0</v>
      </c>
      <c r="AI1290" s="259">
        <v>0</v>
      </c>
      <c r="AJ1290" s="259">
        <v>1332.5999999999985</v>
      </c>
      <c r="AK1290" s="259">
        <v>0</v>
      </c>
      <c r="AL1290" s="259">
        <v>0</v>
      </c>
      <c r="AM1290" s="259">
        <v>1332.5999999999985</v>
      </c>
      <c r="AN1290" s="259">
        <v>-2000</v>
      </c>
      <c r="AO1290" s="262">
        <v>3332.5999999999985</v>
      </c>
      <c r="AP1290" s="247"/>
      <c r="AQ1290" s="263">
        <v>0</v>
      </c>
      <c r="AR1290" s="264">
        <v>0</v>
      </c>
      <c r="AS1290" s="264">
        <v>0</v>
      </c>
      <c r="AT1290" s="264">
        <v>0</v>
      </c>
      <c r="AU1290" s="264">
        <v>0</v>
      </c>
      <c r="AV1290" s="264">
        <v>0</v>
      </c>
      <c r="AW1290" s="264">
        <v>0</v>
      </c>
      <c r="AX1290" s="264">
        <v>0</v>
      </c>
      <c r="AY1290" s="264">
        <v>0</v>
      </c>
      <c r="AZ1290" s="264">
        <v>0</v>
      </c>
      <c r="BA1290" s="264">
        <v>3332.5999999666724</v>
      </c>
      <c r="BB1290" s="265">
        <v>0</v>
      </c>
    </row>
    <row r="1291" spans="2:54" s="213" customFormat="1" ht="12.75" x14ac:dyDescent="0.2">
      <c r="B1291" s="266" t="s">
        <v>1160</v>
      </c>
      <c r="C1291" s="267"/>
      <c r="D1291" s="268"/>
      <c r="E1291" s="269" t="s">
        <v>3044</v>
      </c>
      <c r="F1291" s="267"/>
      <c r="G1291" s="267"/>
      <c r="H1291" s="255" t="s">
        <v>3045</v>
      </c>
      <c r="I1291" s="256">
        <v>42361</v>
      </c>
      <c r="J1291" s="257">
        <v>10</v>
      </c>
      <c r="K1291" s="258">
        <v>20000</v>
      </c>
      <c r="L1291" s="259">
        <v>18667.400000000001</v>
      </c>
      <c r="M1291" s="259">
        <v>0</v>
      </c>
      <c r="N1291" s="259">
        <v>0</v>
      </c>
      <c r="O1291" s="259">
        <v>1332.5999999999985</v>
      </c>
      <c r="P1291" s="259">
        <v>0</v>
      </c>
      <c r="Q1291" s="259">
        <v>0</v>
      </c>
      <c r="R1291" s="259">
        <v>1332.5999999999985</v>
      </c>
      <c r="S1291" s="259">
        <v>0</v>
      </c>
      <c r="T1291" s="260">
        <v>1332.5999999999985</v>
      </c>
      <c r="U1291" s="261">
        <v>0</v>
      </c>
      <c r="V1291" s="259">
        <v>0</v>
      </c>
      <c r="W1291" s="259">
        <v>0</v>
      </c>
      <c r="X1291" s="259">
        <v>0</v>
      </c>
      <c r="Y1291" s="259">
        <v>0</v>
      </c>
      <c r="Z1291" s="259">
        <v>0</v>
      </c>
      <c r="AA1291" s="259">
        <v>0</v>
      </c>
      <c r="AB1291" s="259">
        <v>0</v>
      </c>
      <c r="AC1291" s="259">
        <v>2000</v>
      </c>
      <c r="AD1291" s="259">
        <v>-2000</v>
      </c>
      <c r="AE1291" s="262">
        <v>2000</v>
      </c>
      <c r="AF1291" s="258">
        <v>20000</v>
      </c>
      <c r="AG1291" s="259">
        <v>18667.400000000001</v>
      </c>
      <c r="AH1291" s="259">
        <v>0</v>
      </c>
      <c r="AI1291" s="259">
        <v>0</v>
      </c>
      <c r="AJ1291" s="259">
        <v>1332.5999999999985</v>
      </c>
      <c r="AK1291" s="259">
        <v>0</v>
      </c>
      <c r="AL1291" s="259">
        <v>0</v>
      </c>
      <c r="AM1291" s="259">
        <v>1332.5999999999985</v>
      </c>
      <c r="AN1291" s="259">
        <v>-2000</v>
      </c>
      <c r="AO1291" s="262">
        <v>3332.5999999999985</v>
      </c>
      <c r="AP1291" s="247"/>
      <c r="AQ1291" s="263">
        <v>0</v>
      </c>
      <c r="AR1291" s="264">
        <v>0</v>
      </c>
      <c r="AS1291" s="264">
        <v>0</v>
      </c>
      <c r="AT1291" s="264">
        <v>0</v>
      </c>
      <c r="AU1291" s="264">
        <v>0</v>
      </c>
      <c r="AV1291" s="264">
        <v>0</v>
      </c>
      <c r="AW1291" s="264">
        <v>0</v>
      </c>
      <c r="AX1291" s="264">
        <v>0</v>
      </c>
      <c r="AY1291" s="264">
        <v>0</v>
      </c>
      <c r="AZ1291" s="264">
        <v>0</v>
      </c>
      <c r="BA1291" s="264">
        <v>3332.5999999666724</v>
      </c>
      <c r="BB1291" s="265">
        <v>0</v>
      </c>
    </row>
    <row r="1292" spans="2:54" s="213" customFormat="1" ht="12.75" x14ac:dyDescent="0.2">
      <c r="B1292" s="266" t="s">
        <v>1160</v>
      </c>
      <c r="C1292" s="267"/>
      <c r="D1292" s="268"/>
      <c r="E1292" s="269" t="s">
        <v>3046</v>
      </c>
      <c r="F1292" s="267"/>
      <c r="G1292" s="267"/>
      <c r="H1292" s="255" t="s">
        <v>3047</v>
      </c>
      <c r="I1292" s="256">
        <v>42361</v>
      </c>
      <c r="J1292" s="257">
        <v>10</v>
      </c>
      <c r="K1292" s="258">
        <v>20000</v>
      </c>
      <c r="L1292" s="259">
        <v>18667.400000000001</v>
      </c>
      <c r="M1292" s="259">
        <v>0</v>
      </c>
      <c r="N1292" s="259">
        <v>0</v>
      </c>
      <c r="O1292" s="259">
        <v>1332.5999999999985</v>
      </c>
      <c r="P1292" s="259">
        <v>0</v>
      </c>
      <c r="Q1292" s="259">
        <v>0</v>
      </c>
      <c r="R1292" s="259">
        <v>1332.5999999999985</v>
      </c>
      <c r="S1292" s="259">
        <v>0</v>
      </c>
      <c r="T1292" s="260">
        <v>1332.5999999999985</v>
      </c>
      <c r="U1292" s="261">
        <v>0</v>
      </c>
      <c r="V1292" s="259">
        <v>0</v>
      </c>
      <c r="W1292" s="259">
        <v>0</v>
      </c>
      <c r="X1292" s="259">
        <v>0</v>
      </c>
      <c r="Y1292" s="259">
        <v>0</v>
      </c>
      <c r="Z1292" s="259">
        <v>0</v>
      </c>
      <c r="AA1292" s="259">
        <v>0</v>
      </c>
      <c r="AB1292" s="259">
        <v>0</v>
      </c>
      <c r="AC1292" s="259">
        <v>2000</v>
      </c>
      <c r="AD1292" s="259">
        <v>-2000</v>
      </c>
      <c r="AE1292" s="262">
        <v>2000</v>
      </c>
      <c r="AF1292" s="258">
        <v>20000</v>
      </c>
      <c r="AG1292" s="259">
        <v>18667.400000000001</v>
      </c>
      <c r="AH1292" s="259">
        <v>0</v>
      </c>
      <c r="AI1292" s="259">
        <v>0</v>
      </c>
      <c r="AJ1292" s="259">
        <v>1332.5999999999985</v>
      </c>
      <c r="AK1292" s="259">
        <v>0</v>
      </c>
      <c r="AL1292" s="259">
        <v>0</v>
      </c>
      <c r="AM1292" s="259">
        <v>1332.5999999999985</v>
      </c>
      <c r="AN1292" s="259">
        <v>-2000</v>
      </c>
      <c r="AO1292" s="262">
        <v>3332.5999999999985</v>
      </c>
      <c r="AP1292" s="247"/>
      <c r="AQ1292" s="263">
        <v>0</v>
      </c>
      <c r="AR1292" s="264">
        <v>0</v>
      </c>
      <c r="AS1292" s="264">
        <v>0</v>
      </c>
      <c r="AT1292" s="264">
        <v>0</v>
      </c>
      <c r="AU1292" s="264">
        <v>0</v>
      </c>
      <c r="AV1292" s="264">
        <v>0</v>
      </c>
      <c r="AW1292" s="264">
        <v>0</v>
      </c>
      <c r="AX1292" s="264">
        <v>0</v>
      </c>
      <c r="AY1292" s="264">
        <v>0</v>
      </c>
      <c r="AZ1292" s="264">
        <v>0</v>
      </c>
      <c r="BA1292" s="264">
        <v>3332.5999999666724</v>
      </c>
      <c r="BB1292" s="265">
        <v>0</v>
      </c>
    </row>
    <row r="1293" spans="2:54" s="213" customFormat="1" ht="12.75" x14ac:dyDescent="0.2">
      <c r="B1293" s="266" t="s">
        <v>1160</v>
      </c>
      <c r="C1293" s="267"/>
      <c r="D1293" s="268"/>
      <c r="E1293" s="269" t="s">
        <v>3048</v>
      </c>
      <c r="F1293" s="267"/>
      <c r="G1293" s="267"/>
      <c r="H1293" s="255" t="s">
        <v>3049</v>
      </c>
      <c r="I1293" s="256">
        <v>42361</v>
      </c>
      <c r="J1293" s="257">
        <v>10</v>
      </c>
      <c r="K1293" s="258">
        <v>20000</v>
      </c>
      <c r="L1293" s="259">
        <v>18667.400000000001</v>
      </c>
      <c r="M1293" s="259">
        <v>0</v>
      </c>
      <c r="N1293" s="259">
        <v>0</v>
      </c>
      <c r="O1293" s="259">
        <v>1332.5999999999985</v>
      </c>
      <c r="P1293" s="259">
        <v>0</v>
      </c>
      <c r="Q1293" s="259">
        <v>0</v>
      </c>
      <c r="R1293" s="259">
        <v>1332.5999999999985</v>
      </c>
      <c r="S1293" s="259">
        <v>0</v>
      </c>
      <c r="T1293" s="260">
        <v>1332.5999999999985</v>
      </c>
      <c r="U1293" s="261">
        <v>0</v>
      </c>
      <c r="V1293" s="259">
        <v>0</v>
      </c>
      <c r="W1293" s="259">
        <v>0</v>
      </c>
      <c r="X1293" s="259">
        <v>0</v>
      </c>
      <c r="Y1293" s="259">
        <v>0</v>
      </c>
      <c r="Z1293" s="259">
        <v>0</v>
      </c>
      <c r="AA1293" s="259">
        <v>0</v>
      </c>
      <c r="AB1293" s="259">
        <v>0</v>
      </c>
      <c r="AC1293" s="259">
        <v>2000</v>
      </c>
      <c r="AD1293" s="259">
        <v>-2000</v>
      </c>
      <c r="AE1293" s="262">
        <v>2000</v>
      </c>
      <c r="AF1293" s="258">
        <v>20000</v>
      </c>
      <c r="AG1293" s="259">
        <v>18667.400000000001</v>
      </c>
      <c r="AH1293" s="259">
        <v>0</v>
      </c>
      <c r="AI1293" s="259">
        <v>0</v>
      </c>
      <c r="AJ1293" s="259">
        <v>1332.5999999999985</v>
      </c>
      <c r="AK1293" s="259">
        <v>0</v>
      </c>
      <c r="AL1293" s="259">
        <v>0</v>
      </c>
      <c r="AM1293" s="259">
        <v>1332.5999999999985</v>
      </c>
      <c r="AN1293" s="259">
        <v>-2000</v>
      </c>
      <c r="AO1293" s="262">
        <v>3332.5999999999985</v>
      </c>
      <c r="AP1293" s="247"/>
      <c r="AQ1293" s="263">
        <v>0</v>
      </c>
      <c r="AR1293" s="264">
        <v>0</v>
      </c>
      <c r="AS1293" s="264">
        <v>0</v>
      </c>
      <c r="AT1293" s="264">
        <v>0</v>
      </c>
      <c r="AU1293" s="264">
        <v>0</v>
      </c>
      <c r="AV1293" s="264">
        <v>0</v>
      </c>
      <c r="AW1293" s="264">
        <v>0</v>
      </c>
      <c r="AX1293" s="264">
        <v>0</v>
      </c>
      <c r="AY1293" s="264">
        <v>0</v>
      </c>
      <c r="AZ1293" s="264">
        <v>0</v>
      </c>
      <c r="BA1293" s="264">
        <v>3332.5999999666724</v>
      </c>
      <c r="BB1293" s="265">
        <v>0</v>
      </c>
    </row>
    <row r="1294" spans="2:54" s="213" customFormat="1" ht="12.75" x14ac:dyDescent="0.2">
      <c r="B1294" s="266" t="s">
        <v>1160</v>
      </c>
      <c r="C1294" s="267"/>
      <c r="D1294" s="268"/>
      <c r="E1294" s="269" t="s">
        <v>3050</v>
      </c>
      <c r="F1294" s="267"/>
      <c r="G1294" s="267"/>
      <c r="H1294" s="255" t="s">
        <v>3051</v>
      </c>
      <c r="I1294" s="256">
        <v>42361</v>
      </c>
      <c r="J1294" s="257">
        <v>10</v>
      </c>
      <c r="K1294" s="258">
        <v>20000</v>
      </c>
      <c r="L1294" s="259">
        <v>18667.400000000001</v>
      </c>
      <c r="M1294" s="259">
        <v>0</v>
      </c>
      <c r="N1294" s="259">
        <v>0</v>
      </c>
      <c r="O1294" s="259">
        <v>1332.5999999999985</v>
      </c>
      <c r="P1294" s="259">
        <v>0</v>
      </c>
      <c r="Q1294" s="259">
        <v>0</v>
      </c>
      <c r="R1294" s="259">
        <v>1332.5999999999985</v>
      </c>
      <c r="S1294" s="259">
        <v>0</v>
      </c>
      <c r="T1294" s="260">
        <v>1332.5999999999985</v>
      </c>
      <c r="U1294" s="261">
        <v>0</v>
      </c>
      <c r="V1294" s="259">
        <v>0</v>
      </c>
      <c r="W1294" s="259">
        <v>0</v>
      </c>
      <c r="X1294" s="259">
        <v>0</v>
      </c>
      <c r="Y1294" s="259">
        <v>0</v>
      </c>
      <c r="Z1294" s="259">
        <v>0</v>
      </c>
      <c r="AA1294" s="259">
        <v>0</v>
      </c>
      <c r="AB1294" s="259">
        <v>0</v>
      </c>
      <c r="AC1294" s="259">
        <v>2000</v>
      </c>
      <c r="AD1294" s="259">
        <v>-2000</v>
      </c>
      <c r="AE1294" s="262">
        <v>2000</v>
      </c>
      <c r="AF1294" s="258">
        <v>20000</v>
      </c>
      <c r="AG1294" s="259">
        <v>18667.400000000001</v>
      </c>
      <c r="AH1294" s="259">
        <v>0</v>
      </c>
      <c r="AI1294" s="259">
        <v>0</v>
      </c>
      <c r="AJ1294" s="259">
        <v>1332.5999999999985</v>
      </c>
      <c r="AK1294" s="259">
        <v>0</v>
      </c>
      <c r="AL1294" s="259">
        <v>0</v>
      </c>
      <c r="AM1294" s="259">
        <v>1332.5999999999985</v>
      </c>
      <c r="AN1294" s="259">
        <v>-2000</v>
      </c>
      <c r="AO1294" s="262">
        <v>3332.5999999999985</v>
      </c>
      <c r="AP1294" s="247"/>
      <c r="AQ1294" s="263">
        <v>0</v>
      </c>
      <c r="AR1294" s="264">
        <v>0</v>
      </c>
      <c r="AS1294" s="264">
        <v>0</v>
      </c>
      <c r="AT1294" s="264">
        <v>0</v>
      </c>
      <c r="AU1294" s="264">
        <v>0</v>
      </c>
      <c r="AV1294" s="264">
        <v>0</v>
      </c>
      <c r="AW1294" s="264">
        <v>0</v>
      </c>
      <c r="AX1294" s="264">
        <v>0</v>
      </c>
      <c r="AY1294" s="264">
        <v>0</v>
      </c>
      <c r="AZ1294" s="264">
        <v>0</v>
      </c>
      <c r="BA1294" s="264">
        <v>3332.5999999666724</v>
      </c>
      <c r="BB1294" s="265">
        <v>0</v>
      </c>
    </row>
    <row r="1295" spans="2:54" s="213" customFormat="1" ht="12.75" x14ac:dyDescent="0.2">
      <c r="B1295" s="266" t="s">
        <v>1160</v>
      </c>
      <c r="C1295" s="267"/>
      <c r="D1295" s="268"/>
      <c r="E1295" s="269" t="s">
        <v>3052</v>
      </c>
      <c r="F1295" s="267"/>
      <c r="G1295" s="267"/>
      <c r="H1295" s="255" t="s">
        <v>3053</v>
      </c>
      <c r="I1295" s="256">
        <v>42361</v>
      </c>
      <c r="J1295" s="257">
        <v>10</v>
      </c>
      <c r="K1295" s="258">
        <v>20000</v>
      </c>
      <c r="L1295" s="259">
        <v>18667.400000000001</v>
      </c>
      <c r="M1295" s="259">
        <v>0</v>
      </c>
      <c r="N1295" s="259">
        <v>0</v>
      </c>
      <c r="O1295" s="259">
        <v>1332.5999999999985</v>
      </c>
      <c r="P1295" s="259">
        <v>0</v>
      </c>
      <c r="Q1295" s="259">
        <v>0</v>
      </c>
      <c r="R1295" s="259">
        <v>1332.5999999999985</v>
      </c>
      <c r="S1295" s="259">
        <v>0</v>
      </c>
      <c r="T1295" s="260">
        <v>1332.5999999999985</v>
      </c>
      <c r="U1295" s="261">
        <v>0</v>
      </c>
      <c r="V1295" s="259">
        <v>0</v>
      </c>
      <c r="W1295" s="259">
        <v>0</v>
      </c>
      <c r="X1295" s="259">
        <v>0</v>
      </c>
      <c r="Y1295" s="259">
        <v>0</v>
      </c>
      <c r="Z1295" s="259">
        <v>0</v>
      </c>
      <c r="AA1295" s="259">
        <v>0</v>
      </c>
      <c r="AB1295" s="259">
        <v>0</v>
      </c>
      <c r="AC1295" s="259">
        <v>2000</v>
      </c>
      <c r="AD1295" s="259">
        <v>-2000</v>
      </c>
      <c r="AE1295" s="262">
        <v>2000</v>
      </c>
      <c r="AF1295" s="258">
        <v>20000</v>
      </c>
      <c r="AG1295" s="259">
        <v>18667.400000000001</v>
      </c>
      <c r="AH1295" s="259">
        <v>0</v>
      </c>
      <c r="AI1295" s="259">
        <v>0</v>
      </c>
      <c r="AJ1295" s="259">
        <v>1332.5999999999985</v>
      </c>
      <c r="AK1295" s="259">
        <v>0</v>
      </c>
      <c r="AL1295" s="259">
        <v>0</v>
      </c>
      <c r="AM1295" s="259">
        <v>1332.5999999999985</v>
      </c>
      <c r="AN1295" s="259">
        <v>-2000</v>
      </c>
      <c r="AO1295" s="262">
        <v>3332.5999999999985</v>
      </c>
      <c r="AP1295" s="247"/>
      <c r="AQ1295" s="263">
        <v>0</v>
      </c>
      <c r="AR1295" s="264">
        <v>0</v>
      </c>
      <c r="AS1295" s="264">
        <v>0</v>
      </c>
      <c r="AT1295" s="264">
        <v>0</v>
      </c>
      <c r="AU1295" s="264">
        <v>0</v>
      </c>
      <c r="AV1295" s="264">
        <v>0</v>
      </c>
      <c r="AW1295" s="264">
        <v>0</v>
      </c>
      <c r="AX1295" s="264">
        <v>0</v>
      </c>
      <c r="AY1295" s="264">
        <v>0</v>
      </c>
      <c r="AZ1295" s="264">
        <v>0</v>
      </c>
      <c r="BA1295" s="264">
        <v>3332.5999999666724</v>
      </c>
      <c r="BB1295" s="265">
        <v>0</v>
      </c>
    </row>
    <row r="1296" spans="2:54" s="213" customFormat="1" ht="12.75" x14ac:dyDescent="0.2">
      <c r="B1296" s="266" t="s">
        <v>1160</v>
      </c>
      <c r="C1296" s="267"/>
      <c r="D1296" s="268"/>
      <c r="E1296" s="269" t="s">
        <v>3054</v>
      </c>
      <c r="F1296" s="267"/>
      <c r="G1296" s="267"/>
      <c r="H1296" s="255" t="s">
        <v>3055</v>
      </c>
      <c r="I1296" s="256">
        <v>42361</v>
      </c>
      <c r="J1296" s="257">
        <v>10</v>
      </c>
      <c r="K1296" s="258">
        <v>20000</v>
      </c>
      <c r="L1296" s="259">
        <v>18667.400000000001</v>
      </c>
      <c r="M1296" s="259">
        <v>0</v>
      </c>
      <c r="N1296" s="259">
        <v>0</v>
      </c>
      <c r="O1296" s="259">
        <v>1332.5999999999985</v>
      </c>
      <c r="P1296" s="259">
        <v>0</v>
      </c>
      <c r="Q1296" s="259">
        <v>0</v>
      </c>
      <c r="R1296" s="259">
        <v>1332.5999999999985</v>
      </c>
      <c r="S1296" s="259">
        <v>0</v>
      </c>
      <c r="T1296" s="260">
        <v>1332.5999999999985</v>
      </c>
      <c r="U1296" s="261">
        <v>0</v>
      </c>
      <c r="V1296" s="259">
        <v>0</v>
      </c>
      <c r="W1296" s="259">
        <v>0</v>
      </c>
      <c r="X1296" s="259">
        <v>0</v>
      </c>
      <c r="Y1296" s="259">
        <v>0</v>
      </c>
      <c r="Z1296" s="259">
        <v>0</v>
      </c>
      <c r="AA1296" s="259">
        <v>0</v>
      </c>
      <c r="AB1296" s="259">
        <v>0</v>
      </c>
      <c r="AC1296" s="259">
        <v>2000</v>
      </c>
      <c r="AD1296" s="259">
        <v>-2000</v>
      </c>
      <c r="AE1296" s="262">
        <v>2000</v>
      </c>
      <c r="AF1296" s="258">
        <v>20000</v>
      </c>
      <c r="AG1296" s="259">
        <v>18667.400000000001</v>
      </c>
      <c r="AH1296" s="259">
        <v>0</v>
      </c>
      <c r="AI1296" s="259">
        <v>0</v>
      </c>
      <c r="AJ1296" s="259">
        <v>1332.5999999999985</v>
      </c>
      <c r="AK1296" s="259">
        <v>0</v>
      </c>
      <c r="AL1296" s="259">
        <v>0</v>
      </c>
      <c r="AM1296" s="259">
        <v>1332.5999999999985</v>
      </c>
      <c r="AN1296" s="259">
        <v>-2000</v>
      </c>
      <c r="AO1296" s="262">
        <v>3332.5999999999985</v>
      </c>
      <c r="AP1296" s="247"/>
      <c r="AQ1296" s="263">
        <v>0</v>
      </c>
      <c r="AR1296" s="264">
        <v>0</v>
      </c>
      <c r="AS1296" s="264">
        <v>0</v>
      </c>
      <c r="AT1296" s="264">
        <v>0</v>
      </c>
      <c r="AU1296" s="264">
        <v>0</v>
      </c>
      <c r="AV1296" s="264">
        <v>0</v>
      </c>
      <c r="AW1296" s="264">
        <v>0</v>
      </c>
      <c r="AX1296" s="264">
        <v>0</v>
      </c>
      <c r="AY1296" s="264">
        <v>0</v>
      </c>
      <c r="AZ1296" s="264">
        <v>0</v>
      </c>
      <c r="BA1296" s="264">
        <v>3332.5999999666724</v>
      </c>
      <c r="BB1296" s="265">
        <v>0</v>
      </c>
    </row>
    <row r="1297" spans="2:54" s="213" customFormat="1" ht="12.75" x14ac:dyDescent="0.2">
      <c r="B1297" s="266" t="s">
        <v>1160</v>
      </c>
      <c r="C1297" s="267"/>
      <c r="D1297" s="268"/>
      <c r="E1297" s="269" t="s">
        <v>3056</v>
      </c>
      <c r="F1297" s="267"/>
      <c r="G1297" s="267"/>
      <c r="H1297" s="255" t="s">
        <v>3057</v>
      </c>
      <c r="I1297" s="256">
        <v>42361</v>
      </c>
      <c r="J1297" s="257">
        <v>10</v>
      </c>
      <c r="K1297" s="258">
        <v>20000</v>
      </c>
      <c r="L1297" s="259">
        <v>18667.400000000001</v>
      </c>
      <c r="M1297" s="259">
        <v>0</v>
      </c>
      <c r="N1297" s="259">
        <v>0</v>
      </c>
      <c r="O1297" s="259">
        <v>1332.5999999999985</v>
      </c>
      <c r="P1297" s="259">
        <v>0</v>
      </c>
      <c r="Q1297" s="259">
        <v>0</v>
      </c>
      <c r="R1297" s="259">
        <v>1332.5999999999985</v>
      </c>
      <c r="S1297" s="259">
        <v>0</v>
      </c>
      <c r="T1297" s="260">
        <v>1332.5999999999985</v>
      </c>
      <c r="U1297" s="261">
        <v>0</v>
      </c>
      <c r="V1297" s="259">
        <v>0</v>
      </c>
      <c r="W1297" s="259">
        <v>0</v>
      </c>
      <c r="X1297" s="259">
        <v>0</v>
      </c>
      <c r="Y1297" s="259">
        <v>0</v>
      </c>
      <c r="Z1297" s="259">
        <v>0</v>
      </c>
      <c r="AA1297" s="259">
        <v>0</v>
      </c>
      <c r="AB1297" s="259">
        <v>0</v>
      </c>
      <c r="AC1297" s="259">
        <v>2000</v>
      </c>
      <c r="AD1297" s="259">
        <v>-2000</v>
      </c>
      <c r="AE1297" s="262">
        <v>2000</v>
      </c>
      <c r="AF1297" s="258">
        <v>20000</v>
      </c>
      <c r="AG1297" s="259">
        <v>18667.400000000001</v>
      </c>
      <c r="AH1297" s="259">
        <v>0</v>
      </c>
      <c r="AI1297" s="259">
        <v>0</v>
      </c>
      <c r="AJ1297" s="259">
        <v>1332.5999999999985</v>
      </c>
      <c r="AK1297" s="259">
        <v>0</v>
      </c>
      <c r="AL1297" s="259">
        <v>0</v>
      </c>
      <c r="AM1297" s="259">
        <v>1332.5999999999985</v>
      </c>
      <c r="AN1297" s="259">
        <v>-2000</v>
      </c>
      <c r="AO1297" s="262">
        <v>3332.5999999999985</v>
      </c>
      <c r="AP1297" s="247"/>
      <c r="AQ1297" s="263">
        <v>0</v>
      </c>
      <c r="AR1297" s="264">
        <v>0</v>
      </c>
      <c r="AS1297" s="264">
        <v>0</v>
      </c>
      <c r="AT1297" s="264">
        <v>0</v>
      </c>
      <c r="AU1297" s="264">
        <v>0</v>
      </c>
      <c r="AV1297" s="264">
        <v>0</v>
      </c>
      <c r="AW1297" s="264">
        <v>0</v>
      </c>
      <c r="AX1297" s="264">
        <v>0</v>
      </c>
      <c r="AY1297" s="264">
        <v>0</v>
      </c>
      <c r="AZ1297" s="264">
        <v>0</v>
      </c>
      <c r="BA1297" s="264">
        <v>3332.5999999666724</v>
      </c>
      <c r="BB1297" s="265">
        <v>0</v>
      </c>
    </row>
    <row r="1298" spans="2:54" s="213" customFormat="1" ht="12.75" x14ac:dyDescent="0.2">
      <c r="B1298" s="266" t="s">
        <v>1160</v>
      </c>
      <c r="C1298" s="267"/>
      <c r="D1298" s="268"/>
      <c r="E1298" s="269" t="s">
        <v>3058</v>
      </c>
      <c r="F1298" s="267"/>
      <c r="G1298" s="267"/>
      <c r="H1298" s="255" t="s">
        <v>3059</v>
      </c>
      <c r="I1298" s="256">
        <v>42361</v>
      </c>
      <c r="J1298" s="257">
        <v>10</v>
      </c>
      <c r="K1298" s="258">
        <v>20000</v>
      </c>
      <c r="L1298" s="259">
        <v>18667.400000000001</v>
      </c>
      <c r="M1298" s="259">
        <v>0</v>
      </c>
      <c r="N1298" s="259">
        <v>0</v>
      </c>
      <c r="O1298" s="259">
        <v>1332.5999999999985</v>
      </c>
      <c r="P1298" s="259">
        <v>0</v>
      </c>
      <c r="Q1298" s="259">
        <v>0</v>
      </c>
      <c r="R1298" s="259">
        <v>1332.5999999999985</v>
      </c>
      <c r="S1298" s="259">
        <v>0</v>
      </c>
      <c r="T1298" s="260">
        <v>1332.5999999999985</v>
      </c>
      <c r="U1298" s="261">
        <v>0</v>
      </c>
      <c r="V1298" s="259">
        <v>0</v>
      </c>
      <c r="W1298" s="259">
        <v>0</v>
      </c>
      <c r="X1298" s="259">
        <v>0</v>
      </c>
      <c r="Y1298" s="259">
        <v>0</v>
      </c>
      <c r="Z1298" s="259">
        <v>0</v>
      </c>
      <c r="AA1298" s="259">
        <v>0</v>
      </c>
      <c r="AB1298" s="259">
        <v>0</v>
      </c>
      <c r="AC1298" s="259">
        <v>2000</v>
      </c>
      <c r="AD1298" s="259">
        <v>-2000</v>
      </c>
      <c r="AE1298" s="262">
        <v>2000</v>
      </c>
      <c r="AF1298" s="258">
        <v>20000</v>
      </c>
      <c r="AG1298" s="259">
        <v>18667.400000000001</v>
      </c>
      <c r="AH1298" s="259">
        <v>0</v>
      </c>
      <c r="AI1298" s="259">
        <v>0</v>
      </c>
      <c r="AJ1298" s="259">
        <v>1332.5999999999985</v>
      </c>
      <c r="AK1298" s="259">
        <v>0</v>
      </c>
      <c r="AL1298" s="259">
        <v>0</v>
      </c>
      <c r="AM1298" s="259">
        <v>1332.5999999999985</v>
      </c>
      <c r="AN1298" s="259">
        <v>-2000</v>
      </c>
      <c r="AO1298" s="262">
        <v>3332.5999999999985</v>
      </c>
      <c r="AP1298" s="247"/>
      <c r="AQ1298" s="263">
        <v>0</v>
      </c>
      <c r="AR1298" s="264">
        <v>0</v>
      </c>
      <c r="AS1298" s="264">
        <v>0</v>
      </c>
      <c r="AT1298" s="264">
        <v>0</v>
      </c>
      <c r="AU1298" s="264">
        <v>0</v>
      </c>
      <c r="AV1298" s="264">
        <v>0</v>
      </c>
      <c r="AW1298" s="264">
        <v>0</v>
      </c>
      <c r="AX1298" s="264">
        <v>0</v>
      </c>
      <c r="AY1298" s="264">
        <v>0</v>
      </c>
      <c r="AZ1298" s="264">
        <v>0</v>
      </c>
      <c r="BA1298" s="264">
        <v>3332.5999999666724</v>
      </c>
      <c r="BB1298" s="265">
        <v>0</v>
      </c>
    </row>
    <row r="1299" spans="2:54" s="213" customFormat="1" ht="12.75" x14ac:dyDescent="0.2">
      <c r="B1299" s="266" t="s">
        <v>1160</v>
      </c>
      <c r="C1299" s="267"/>
      <c r="D1299" s="268"/>
      <c r="E1299" s="269" t="s">
        <v>3060</v>
      </c>
      <c r="F1299" s="267"/>
      <c r="G1299" s="267"/>
      <c r="H1299" s="255" t="s">
        <v>3061</v>
      </c>
      <c r="I1299" s="256">
        <v>42361</v>
      </c>
      <c r="J1299" s="257">
        <v>10</v>
      </c>
      <c r="K1299" s="258">
        <v>49666</v>
      </c>
      <c r="L1299" s="259">
        <v>46356.75</v>
      </c>
      <c r="M1299" s="259">
        <v>0</v>
      </c>
      <c r="N1299" s="259">
        <v>0</v>
      </c>
      <c r="O1299" s="259">
        <v>3309.25</v>
      </c>
      <c r="P1299" s="259">
        <v>0</v>
      </c>
      <c r="Q1299" s="259">
        <v>0</v>
      </c>
      <c r="R1299" s="259">
        <v>3309.25</v>
      </c>
      <c r="S1299" s="259">
        <v>0</v>
      </c>
      <c r="T1299" s="260">
        <v>3309.25</v>
      </c>
      <c r="U1299" s="261">
        <v>0</v>
      </c>
      <c r="V1299" s="259">
        <v>0</v>
      </c>
      <c r="W1299" s="259">
        <v>0</v>
      </c>
      <c r="X1299" s="259">
        <v>0</v>
      </c>
      <c r="Y1299" s="259">
        <v>0</v>
      </c>
      <c r="Z1299" s="259">
        <v>0</v>
      </c>
      <c r="AA1299" s="259">
        <v>0</v>
      </c>
      <c r="AB1299" s="259">
        <v>0</v>
      </c>
      <c r="AC1299" s="259">
        <v>4966.6000000000004</v>
      </c>
      <c r="AD1299" s="259">
        <v>-4966.6000000000004</v>
      </c>
      <c r="AE1299" s="262">
        <v>4966.6000000000004</v>
      </c>
      <c r="AF1299" s="258">
        <v>49666</v>
      </c>
      <c r="AG1299" s="259">
        <v>46356.75</v>
      </c>
      <c r="AH1299" s="259">
        <v>0</v>
      </c>
      <c r="AI1299" s="259">
        <v>0</v>
      </c>
      <c r="AJ1299" s="259">
        <v>3309.25</v>
      </c>
      <c r="AK1299" s="259">
        <v>0</v>
      </c>
      <c r="AL1299" s="259">
        <v>0</v>
      </c>
      <c r="AM1299" s="259">
        <v>3309.25</v>
      </c>
      <c r="AN1299" s="259">
        <v>-4966.6000000000004</v>
      </c>
      <c r="AO1299" s="262">
        <v>8275.85</v>
      </c>
      <c r="AP1299" s="247"/>
      <c r="AQ1299" s="263">
        <v>0</v>
      </c>
      <c r="AR1299" s="264">
        <v>0</v>
      </c>
      <c r="AS1299" s="264">
        <v>0</v>
      </c>
      <c r="AT1299" s="264">
        <v>0</v>
      </c>
      <c r="AU1299" s="264">
        <v>0</v>
      </c>
      <c r="AV1299" s="264">
        <v>0</v>
      </c>
      <c r="AW1299" s="264">
        <v>0</v>
      </c>
      <c r="AX1299" s="264">
        <v>0</v>
      </c>
      <c r="AY1299" s="264">
        <v>0</v>
      </c>
      <c r="AZ1299" s="264">
        <v>0</v>
      </c>
      <c r="BA1299" s="264">
        <v>8275.8499999172418</v>
      </c>
      <c r="BB1299" s="265">
        <v>0</v>
      </c>
    </row>
    <row r="1300" spans="2:54" s="213" customFormat="1" ht="12.75" x14ac:dyDescent="0.2">
      <c r="B1300" s="266" t="s">
        <v>1160</v>
      </c>
      <c r="C1300" s="267"/>
      <c r="D1300" s="268"/>
      <c r="E1300" s="269" t="s">
        <v>3062</v>
      </c>
      <c r="F1300" s="267"/>
      <c r="G1300" s="267"/>
      <c r="H1300" s="255" t="s">
        <v>3063</v>
      </c>
      <c r="I1300" s="256">
        <v>42361</v>
      </c>
      <c r="J1300" s="257">
        <v>10</v>
      </c>
      <c r="K1300" s="258">
        <v>49666</v>
      </c>
      <c r="L1300" s="259">
        <v>46356.75</v>
      </c>
      <c r="M1300" s="259">
        <v>0</v>
      </c>
      <c r="N1300" s="259">
        <v>0</v>
      </c>
      <c r="O1300" s="259">
        <v>3309.25</v>
      </c>
      <c r="P1300" s="259">
        <v>0</v>
      </c>
      <c r="Q1300" s="259">
        <v>0</v>
      </c>
      <c r="R1300" s="259">
        <v>3309.25</v>
      </c>
      <c r="S1300" s="259">
        <v>0</v>
      </c>
      <c r="T1300" s="260">
        <v>3309.25</v>
      </c>
      <c r="U1300" s="261">
        <v>0</v>
      </c>
      <c r="V1300" s="259">
        <v>0</v>
      </c>
      <c r="W1300" s="259">
        <v>0</v>
      </c>
      <c r="X1300" s="259">
        <v>0</v>
      </c>
      <c r="Y1300" s="259">
        <v>0</v>
      </c>
      <c r="Z1300" s="259">
        <v>0</v>
      </c>
      <c r="AA1300" s="259">
        <v>0</v>
      </c>
      <c r="AB1300" s="259">
        <v>0</v>
      </c>
      <c r="AC1300" s="259">
        <v>4966.6000000000004</v>
      </c>
      <c r="AD1300" s="259">
        <v>-4966.6000000000004</v>
      </c>
      <c r="AE1300" s="262">
        <v>4966.6000000000004</v>
      </c>
      <c r="AF1300" s="258">
        <v>49666</v>
      </c>
      <c r="AG1300" s="259">
        <v>46356.75</v>
      </c>
      <c r="AH1300" s="259">
        <v>0</v>
      </c>
      <c r="AI1300" s="259">
        <v>0</v>
      </c>
      <c r="AJ1300" s="259">
        <v>3309.25</v>
      </c>
      <c r="AK1300" s="259">
        <v>0</v>
      </c>
      <c r="AL1300" s="259">
        <v>0</v>
      </c>
      <c r="AM1300" s="259">
        <v>3309.25</v>
      </c>
      <c r="AN1300" s="259">
        <v>-4966.6000000000004</v>
      </c>
      <c r="AO1300" s="262">
        <v>8275.85</v>
      </c>
      <c r="AP1300" s="247"/>
      <c r="AQ1300" s="263">
        <v>0</v>
      </c>
      <c r="AR1300" s="264">
        <v>0</v>
      </c>
      <c r="AS1300" s="264">
        <v>0</v>
      </c>
      <c r="AT1300" s="264">
        <v>0</v>
      </c>
      <c r="AU1300" s="264">
        <v>0</v>
      </c>
      <c r="AV1300" s="264">
        <v>0</v>
      </c>
      <c r="AW1300" s="264">
        <v>0</v>
      </c>
      <c r="AX1300" s="264">
        <v>0</v>
      </c>
      <c r="AY1300" s="264">
        <v>0</v>
      </c>
      <c r="AZ1300" s="264">
        <v>0</v>
      </c>
      <c r="BA1300" s="264">
        <v>8275.8499999172418</v>
      </c>
      <c r="BB1300" s="265">
        <v>0</v>
      </c>
    </row>
    <row r="1301" spans="2:54" s="213" customFormat="1" ht="12.75" x14ac:dyDescent="0.2">
      <c r="B1301" s="266" t="s">
        <v>1160</v>
      </c>
      <c r="C1301" s="267"/>
      <c r="D1301" s="268"/>
      <c r="E1301" s="269" t="s">
        <v>3064</v>
      </c>
      <c r="F1301" s="267"/>
      <c r="G1301" s="267"/>
      <c r="H1301" s="255" t="s">
        <v>3065</v>
      </c>
      <c r="I1301" s="256">
        <v>42361</v>
      </c>
      <c r="J1301" s="257">
        <v>10</v>
      </c>
      <c r="K1301" s="258">
        <v>49666</v>
      </c>
      <c r="L1301" s="259">
        <v>46356.75</v>
      </c>
      <c r="M1301" s="259">
        <v>0</v>
      </c>
      <c r="N1301" s="259">
        <v>0</v>
      </c>
      <c r="O1301" s="259">
        <v>3309.25</v>
      </c>
      <c r="P1301" s="259">
        <v>0</v>
      </c>
      <c r="Q1301" s="259">
        <v>0</v>
      </c>
      <c r="R1301" s="259">
        <v>3309.25</v>
      </c>
      <c r="S1301" s="259">
        <v>0</v>
      </c>
      <c r="T1301" s="260">
        <v>3309.25</v>
      </c>
      <c r="U1301" s="261">
        <v>0</v>
      </c>
      <c r="V1301" s="259">
        <v>0</v>
      </c>
      <c r="W1301" s="259">
        <v>0</v>
      </c>
      <c r="X1301" s="259">
        <v>0</v>
      </c>
      <c r="Y1301" s="259">
        <v>0</v>
      </c>
      <c r="Z1301" s="259">
        <v>0</v>
      </c>
      <c r="AA1301" s="259">
        <v>0</v>
      </c>
      <c r="AB1301" s="259">
        <v>0</v>
      </c>
      <c r="AC1301" s="259">
        <v>4966.6000000000004</v>
      </c>
      <c r="AD1301" s="259">
        <v>-4966.6000000000004</v>
      </c>
      <c r="AE1301" s="262">
        <v>4966.6000000000004</v>
      </c>
      <c r="AF1301" s="258">
        <v>49666</v>
      </c>
      <c r="AG1301" s="259">
        <v>46356.75</v>
      </c>
      <c r="AH1301" s="259">
        <v>0</v>
      </c>
      <c r="AI1301" s="259">
        <v>0</v>
      </c>
      <c r="AJ1301" s="259">
        <v>3309.25</v>
      </c>
      <c r="AK1301" s="259">
        <v>0</v>
      </c>
      <c r="AL1301" s="259">
        <v>0</v>
      </c>
      <c r="AM1301" s="259">
        <v>3309.25</v>
      </c>
      <c r="AN1301" s="259">
        <v>-4966.6000000000004</v>
      </c>
      <c r="AO1301" s="262">
        <v>8275.85</v>
      </c>
      <c r="AP1301" s="247"/>
      <c r="AQ1301" s="263">
        <v>0</v>
      </c>
      <c r="AR1301" s="264">
        <v>0</v>
      </c>
      <c r="AS1301" s="264">
        <v>0</v>
      </c>
      <c r="AT1301" s="264">
        <v>0</v>
      </c>
      <c r="AU1301" s="264">
        <v>0</v>
      </c>
      <c r="AV1301" s="264">
        <v>0</v>
      </c>
      <c r="AW1301" s="264">
        <v>0</v>
      </c>
      <c r="AX1301" s="264">
        <v>0</v>
      </c>
      <c r="AY1301" s="264">
        <v>0</v>
      </c>
      <c r="AZ1301" s="264">
        <v>0</v>
      </c>
      <c r="BA1301" s="264">
        <v>8275.8499999172418</v>
      </c>
      <c r="BB1301" s="265">
        <v>0</v>
      </c>
    </row>
    <row r="1302" spans="2:54" s="213" customFormat="1" ht="12.75" x14ac:dyDescent="0.2">
      <c r="B1302" s="266" t="s">
        <v>1160</v>
      </c>
      <c r="C1302" s="267"/>
      <c r="D1302" s="268"/>
      <c r="E1302" s="269" t="s">
        <v>3066</v>
      </c>
      <c r="F1302" s="267"/>
      <c r="G1302" s="267"/>
      <c r="H1302" s="255" t="s">
        <v>3067</v>
      </c>
      <c r="I1302" s="256">
        <v>42361</v>
      </c>
      <c r="J1302" s="257">
        <v>10</v>
      </c>
      <c r="K1302" s="258">
        <v>49666</v>
      </c>
      <c r="L1302" s="259">
        <v>46356.75</v>
      </c>
      <c r="M1302" s="259">
        <v>0</v>
      </c>
      <c r="N1302" s="259">
        <v>0</v>
      </c>
      <c r="O1302" s="259">
        <v>3309.25</v>
      </c>
      <c r="P1302" s="259">
        <v>0</v>
      </c>
      <c r="Q1302" s="259">
        <v>0</v>
      </c>
      <c r="R1302" s="259">
        <v>3309.25</v>
      </c>
      <c r="S1302" s="259">
        <v>0</v>
      </c>
      <c r="T1302" s="260">
        <v>3309.25</v>
      </c>
      <c r="U1302" s="261">
        <v>0</v>
      </c>
      <c r="V1302" s="259">
        <v>0</v>
      </c>
      <c r="W1302" s="259">
        <v>0</v>
      </c>
      <c r="X1302" s="259">
        <v>0</v>
      </c>
      <c r="Y1302" s="259">
        <v>0</v>
      </c>
      <c r="Z1302" s="259">
        <v>0</v>
      </c>
      <c r="AA1302" s="259">
        <v>0</v>
      </c>
      <c r="AB1302" s="259">
        <v>0</v>
      </c>
      <c r="AC1302" s="259">
        <v>4966.6000000000004</v>
      </c>
      <c r="AD1302" s="259">
        <v>-4966.6000000000004</v>
      </c>
      <c r="AE1302" s="262">
        <v>4966.6000000000004</v>
      </c>
      <c r="AF1302" s="258">
        <v>49666</v>
      </c>
      <c r="AG1302" s="259">
        <v>46356.75</v>
      </c>
      <c r="AH1302" s="259">
        <v>0</v>
      </c>
      <c r="AI1302" s="259">
        <v>0</v>
      </c>
      <c r="AJ1302" s="259">
        <v>3309.25</v>
      </c>
      <c r="AK1302" s="259">
        <v>0</v>
      </c>
      <c r="AL1302" s="259">
        <v>0</v>
      </c>
      <c r="AM1302" s="259">
        <v>3309.25</v>
      </c>
      <c r="AN1302" s="259">
        <v>-4966.6000000000004</v>
      </c>
      <c r="AO1302" s="262">
        <v>8275.85</v>
      </c>
      <c r="AP1302" s="247"/>
      <c r="AQ1302" s="263">
        <v>0</v>
      </c>
      <c r="AR1302" s="264">
        <v>0</v>
      </c>
      <c r="AS1302" s="264">
        <v>0</v>
      </c>
      <c r="AT1302" s="264">
        <v>0</v>
      </c>
      <c r="AU1302" s="264">
        <v>0</v>
      </c>
      <c r="AV1302" s="264">
        <v>0</v>
      </c>
      <c r="AW1302" s="264">
        <v>0</v>
      </c>
      <c r="AX1302" s="264">
        <v>0</v>
      </c>
      <c r="AY1302" s="264">
        <v>0</v>
      </c>
      <c r="AZ1302" s="264">
        <v>0</v>
      </c>
      <c r="BA1302" s="264">
        <v>8275.8499999172418</v>
      </c>
      <c r="BB1302" s="265">
        <v>0</v>
      </c>
    </row>
    <row r="1303" spans="2:54" s="213" customFormat="1" ht="12.75" x14ac:dyDescent="0.2">
      <c r="B1303" s="266" t="s">
        <v>1160</v>
      </c>
      <c r="C1303" s="267"/>
      <c r="D1303" s="268"/>
      <c r="E1303" s="269" t="s">
        <v>3068</v>
      </c>
      <c r="F1303" s="267"/>
      <c r="G1303" s="267"/>
      <c r="H1303" s="255" t="s">
        <v>3069</v>
      </c>
      <c r="I1303" s="256">
        <v>42361</v>
      </c>
      <c r="J1303" s="257">
        <v>10</v>
      </c>
      <c r="K1303" s="258">
        <v>49666</v>
      </c>
      <c r="L1303" s="259">
        <v>46356.75</v>
      </c>
      <c r="M1303" s="259">
        <v>0</v>
      </c>
      <c r="N1303" s="259">
        <v>0</v>
      </c>
      <c r="O1303" s="259">
        <v>3309.25</v>
      </c>
      <c r="P1303" s="259">
        <v>0</v>
      </c>
      <c r="Q1303" s="259">
        <v>0</v>
      </c>
      <c r="R1303" s="259">
        <v>3309.25</v>
      </c>
      <c r="S1303" s="259">
        <v>0</v>
      </c>
      <c r="T1303" s="260">
        <v>3309.25</v>
      </c>
      <c r="U1303" s="261">
        <v>0</v>
      </c>
      <c r="V1303" s="259">
        <v>0</v>
      </c>
      <c r="W1303" s="259">
        <v>0</v>
      </c>
      <c r="X1303" s="259">
        <v>0</v>
      </c>
      <c r="Y1303" s="259">
        <v>0</v>
      </c>
      <c r="Z1303" s="259">
        <v>0</v>
      </c>
      <c r="AA1303" s="259">
        <v>0</v>
      </c>
      <c r="AB1303" s="259">
        <v>0</v>
      </c>
      <c r="AC1303" s="259">
        <v>4966.6000000000004</v>
      </c>
      <c r="AD1303" s="259">
        <v>-4966.6000000000004</v>
      </c>
      <c r="AE1303" s="262">
        <v>4966.6000000000004</v>
      </c>
      <c r="AF1303" s="258">
        <v>49666</v>
      </c>
      <c r="AG1303" s="259">
        <v>46356.75</v>
      </c>
      <c r="AH1303" s="259">
        <v>0</v>
      </c>
      <c r="AI1303" s="259">
        <v>0</v>
      </c>
      <c r="AJ1303" s="259">
        <v>3309.25</v>
      </c>
      <c r="AK1303" s="259">
        <v>0</v>
      </c>
      <c r="AL1303" s="259">
        <v>0</v>
      </c>
      <c r="AM1303" s="259">
        <v>3309.25</v>
      </c>
      <c r="AN1303" s="259">
        <v>-4966.6000000000004</v>
      </c>
      <c r="AO1303" s="262">
        <v>8275.85</v>
      </c>
      <c r="AP1303" s="247"/>
      <c r="AQ1303" s="263">
        <v>0</v>
      </c>
      <c r="AR1303" s="264">
        <v>0</v>
      </c>
      <c r="AS1303" s="264">
        <v>0</v>
      </c>
      <c r="AT1303" s="264">
        <v>0</v>
      </c>
      <c r="AU1303" s="264">
        <v>0</v>
      </c>
      <c r="AV1303" s="264">
        <v>0</v>
      </c>
      <c r="AW1303" s="264">
        <v>0</v>
      </c>
      <c r="AX1303" s="264">
        <v>0</v>
      </c>
      <c r="AY1303" s="264">
        <v>0</v>
      </c>
      <c r="AZ1303" s="264">
        <v>0</v>
      </c>
      <c r="BA1303" s="264">
        <v>8275.8499999172418</v>
      </c>
      <c r="BB1303" s="265">
        <v>0</v>
      </c>
    </row>
    <row r="1304" spans="2:54" s="213" customFormat="1" ht="12.75" x14ac:dyDescent="0.2">
      <c r="B1304" s="266" t="s">
        <v>1160</v>
      </c>
      <c r="C1304" s="267"/>
      <c r="D1304" s="268"/>
      <c r="E1304" s="269" t="s">
        <v>3070</v>
      </c>
      <c r="F1304" s="267"/>
      <c r="G1304" s="267"/>
      <c r="H1304" s="255" t="s">
        <v>3071</v>
      </c>
      <c r="I1304" s="256">
        <v>42361</v>
      </c>
      <c r="J1304" s="257">
        <v>10</v>
      </c>
      <c r="K1304" s="258">
        <v>49666</v>
      </c>
      <c r="L1304" s="259">
        <v>46356.75</v>
      </c>
      <c r="M1304" s="259">
        <v>0</v>
      </c>
      <c r="N1304" s="259">
        <v>0</v>
      </c>
      <c r="O1304" s="259">
        <v>3309.25</v>
      </c>
      <c r="P1304" s="259">
        <v>0</v>
      </c>
      <c r="Q1304" s="259">
        <v>0</v>
      </c>
      <c r="R1304" s="259">
        <v>3309.25</v>
      </c>
      <c r="S1304" s="259">
        <v>0</v>
      </c>
      <c r="T1304" s="260">
        <v>3309.25</v>
      </c>
      <c r="U1304" s="261">
        <v>0</v>
      </c>
      <c r="V1304" s="259">
        <v>0</v>
      </c>
      <c r="W1304" s="259">
        <v>0</v>
      </c>
      <c r="X1304" s="259">
        <v>0</v>
      </c>
      <c r="Y1304" s="259">
        <v>0</v>
      </c>
      <c r="Z1304" s="259">
        <v>0</v>
      </c>
      <c r="AA1304" s="259">
        <v>0</v>
      </c>
      <c r="AB1304" s="259">
        <v>0</v>
      </c>
      <c r="AC1304" s="259">
        <v>4966.6000000000004</v>
      </c>
      <c r="AD1304" s="259">
        <v>-4966.6000000000004</v>
      </c>
      <c r="AE1304" s="262">
        <v>4966.6000000000004</v>
      </c>
      <c r="AF1304" s="258">
        <v>49666</v>
      </c>
      <c r="AG1304" s="259">
        <v>46356.75</v>
      </c>
      <c r="AH1304" s="259">
        <v>0</v>
      </c>
      <c r="AI1304" s="259">
        <v>0</v>
      </c>
      <c r="AJ1304" s="259">
        <v>3309.25</v>
      </c>
      <c r="AK1304" s="259">
        <v>0</v>
      </c>
      <c r="AL1304" s="259">
        <v>0</v>
      </c>
      <c r="AM1304" s="259">
        <v>3309.25</v>
      </c>
      <c r="AN1304" s="259">
        <v>-4966.6000000000004</v>
      </c>
      <c r="AO1304" s="262">
        <v>8275.85</v>
      </c>
      <c r="AP1304" s="247"/>
      <c r="AQ1304" s="263">
        <v>0</v>
      </c>
      <c r="AR1304" s="264">
        <v>0</v>
      </c>
      <c r="AS1304" s="264">
        <v>0</v>
      </c>
      <c r="AT1304" s="264">
        <v>0</v>
      </c>
      <c r="AU1304" s="264">
        <v>0</v>
      </c>
      <c r="AV1304" s="264">
        <v>0</v>
      </c>
      <c r="AW1304" s="264">
        <v>0</v>
      </c>
      <c r="AX1304" s="264">
        <v>0</v>
      </c>
      <c r="AY1304" s="264">
        <v>0</v>
      </c>
      <c r="AZ1304" s="264">
        <v>0</v>
      </c>
      <c r="BA1304" s="264">
        <v>8275.8499999172418</v>
      </c>
      <c r="BB1304" s="265">
        <v>0</v>
      </c>
    </row>
    <row r="1305" spans="2:54" s="213" customFormat="1" ht="12.75" x14ac:dyDescent="0.2">
      <c r="B1305" s="266" t="s">
        <v>1160</v>
      </c>
      <c r="C1305" s="267"/>
      <c r="D1305" s="268"/>
      <c r="E1305" s="269" t="s">
        <v>3072</v>
      </c>
      <c r="F1305" s="267"/>
      <c r="G1305" s="267"/>
      <c r="H1305" s="255" t="s">
        <v>3073</v>
      </c>
      <c r="I1305" s="256">
        <v>42361</v>
      </c>
      <c r="J1305" s="257">
        <v>10</v>
      </c>
      <c r="K1305" s="258">
        <v>49666</v>
      </c>
      <c r="L1305" s="259">
        <v>46356.75</v>
      </c>
      <c r="M1305" s="259">
        <v>0</v>
      </c>
      <c r="N1305" s="259">
        <v>0</v>
      </c>
      <c r="O1305" s="259">
        <v>3309.25</v>
      </c>
      <c r="P1305" s="259">
        <v>0</v>
      </c>
      <c r="Q1305" s="259">
        <v>0</v>
      </c>
      <c r="R1305" s="259">
        <v>3309.25</v>
      </c>
      <c r="S1305" s="259">
        <v>0</v>
      </c>
      <c r="T1305" s="260">
        <v>3309.25</v>
      </c>
      <c r="U1305" s="261">
        <v>0</v>
      </c>
      <c r="V1305" s="259">
        <v>0</v>
      </c>
      <c r="W1305" s="259">
        <v>0</v>
      </c>
      <c r="X1305" s="259">
        <v>0</v>
      </c>
      <c r="Y1305" s="259">
        <v>0</v>
      </c>
      <c r="Z1305" s="259">
        <v>0</v>
      </c>
      <c r="AA1305" s="259">
        <v>0</v>
      </c>
      <c r="AB1305" s="259">
        <v>0</v>
      </c>
      <c r="AC1305" s="259">
        <v>4966.6000000000004</v>
      </c>
      <c r="AD1305" s="259">
        <v>-4966.6000000000004</v>
      </c>
      <c r="AE1305" s="262">
        <v>4966.6000000000004</v>
      </c>
      <c r="AF1305" s="258">
        <v>49666</v>
      </c>
      <c r="AG1305" s="259">
        <v>46356.75</v>
      </c>
      <c r="AH1305" s="259">
        <v>0</v>
      </c>
      <c r="AI1305" s="259">
        <v>0</v>
      </c>
      <c r="AJ1305" s="259">
        <v>3309.25</v>
      </c>
      <c r="AK1305" s="259">
        <v>0</v>
      </c>
      <c r="AL1305" s="259">
        <v>0</v>
      </c>
      <c r="AM1305" s="259">
        <v>3309.25</v>
      </c>
      <c r="AN1305" s="259">
        <v>-4966.6000000000004</v>
      </c>
      <c r="AO1305" s="262">
        <v>8275.85</v>
      </c>
      <c r="AP1305" s="247"/>
      <c r="AQ1305" s="263">
        <v>0</v>
      </c>
      <c r="AR1305" s="264">
        <v>0</v>
      </c>
      <c r="AS1305" s="264">
        <v>0</v>
      </c>
      <c r="AT1305" s="264">
        <v>0</v>
      </c>
      <c r="AU1305" s="264">
        <v>0</v>
      </c>
      <c r="AV1305" s="264">
        <v>0</v>
      </c>
      <c r="AW1305" s="264">
        <v>0</v>
      </c>
      <c r="AX1305" s="264">
        <v>0</v>
      </c>
      <c r="AY1305" s="264">
        <v>0</v>
      </c>
      <c r="AZ1305" s="264">
        <v>0</v>
      </c>
      <c r="BA1305" s="264">
        <v>8275.8499999172418</v>
      </c>
      <c r="BB1305" s="265">
        <v>0</v>
      </c>
    </row>
    <row r="1306" spans="2:54" s="213" customFormat="1" ht="12.75" x14ac:dyDescent="0.2">
      <c r="B1306" s="266" t="s">
        <v>1160</v>
      </c>
      <c r="C1306" s="267"/>
      <c r="D1306" s="268"/>
      <c r="E1306" s="269" t="s">
        <v>3074</v>
      </c>
      <c r="F1306" s="267"/>
      <c r="G1306" s="267"/>
      <c r="H1306" s="255" t="s">
        <v>3075</v>
      </c>
      <c r="I1306" s="256">
        <v>42361</v>
      </c>
      <c r="J1306" s="257">
        <v>10</v>
      </c>
      <c r="K1306" s="258">
        <v>49666</v>
      </c>
      <c r="L1306" s="259">
        <v>46356.75</v>
      </c>
      <c r="M1306" s="259">
        <v>0</v>
      </c>
      <c r="N1306" s="259">
        <v>0</v>
      </c>
      <c r="O1306" s="259">
        <v>3309.25</v>
      </c>
      <c r="P1306" s="259">
        <v>0</v>
      </c>
      <c r="Q1306" s="259">
        <v>0</v>
      </c>
      <c r="R1306" s="259">
        <v>3309.25</v>
      </c>
      <c r="S1306" s="259">
        <v>0</v>
      </c>
      <c r="T1306" s="260">
        <v>3309.25</v>
      </c>
      <c r="U1306" s="261">
        <v>0</v>
      </c>
      <c r="V1306" s="259">
        <v>0</v>
      </c>
      <c r="W1306" s="259">
        <v>0</v>
      </c>
      <c r="X1306" s="259">
        <v>0</v>
      </c>
      <c r="Y1306" s="259">
        <v>0</v>
      </c>
      <c r="Z1306" s="259">
        <v>0</v>
      </c>
      <c r="AA1306" s="259">
        <v>0</v>
      </c>
      <c r="AB1306" s="259">
        <v>0</v>
      </c>
      <c r="AC1306" s="259">
        <v>4966.6000000000004</v>
      </c>
      <c r="AD1306" s="259">
        <v>-4966.6000000000004</v>
      </c>
      <c r="AE1306" s="262">
        <v>4966.6000000000004</v>
      </c>
      <c r="AF1306" s="258">
        <v>49666</v>
      </c>
      <c r="AG1306" s="259">
        <v>46356.75</v>
      </c>
      <c r="AH1306" s="259">
        <v>0</v>
      </c>
      <c r="AI1306" s="259">
        <v>0</v>
      </c>
      <c r="AJ1306" s="259">
        <v>3309.25</v>
      </c>
      <c r="AK1306" s="259">
        <v>0</v>
      </c>
      <c r="AL1306" s="259">
        <v>0</v>
      </c>
      <c r="AM1306" s="259">
        <v>3309.25</v>
      </c>
      <c r="AN1306" s="259">
        <v>-4966.6000000000004</v>
      </c>
      <c r="AO1306" s="262">
        <v>8275.85</v>
      </c>
      <c r="AP1306" s="247"/>
      <c r="AQ1306" s="263">
        <v>0</v>
      </c>
      <c r="AR1306" s="264">
        <v>0</v>
      </c>
      <c r="AS1306" s="264">
        <v>0</v>
      </c>
      <c r="AT1306" s="264">
        <v>0</v>
      </c>
      <c r="AU1306" s="264">
        <v>0</v>
      </c>
      <c r="AV1306" s="264">
        <v>0</v>
      </c>
      <c r="AW1306" s="264">
        <v>0</v>
      </c>
      <c r="AX1306" s="264">
        <v>0</v>
      </c>
      <c r="AY1306" s="264">
        <v>0</v>
      </c>
      <c r="AZ1306" s="264">
        <v>0</v>
      </c>
      <c r="BA1306" s="264">
        <v>8275.8499999172418</v>
      </c>
      <c r="BB1306" s="265">
        <v>0</v>
      </c>
    </row>
    <row r="1307" spans="2:54" s="213" customFormat="1" ht="12.75" x14ac:dyDescent="0.2">
      <c r="B1307" s="266" t="s">
        <v>1160</v>
      </c>
      <c r="C1307" s="267"/>
      <c r="D1307" s="268"/>
      <c r="E1307" s="269" t="s">
        <v>3076</v>
      </c>
      <c r="F1307" s="267"/>
      <c r="G1307" s="267"/>
      <c r="H1307" s="255" t="s">
        <v>3077</v>
      </c>
      <c r="I1307" s="256">
        <v>42361</v>
      </c>
      <c r="J1307" s="257">
        <v>10</v>
      </c>
      <c r="K1307" s="258">
        <v>49666</v>
      </c>
      <c r="L1307" s="259">
        <v>46356.75</v>
      </c>
      <c r="M1307" s="259">
        <v>0</v>
      </c>
      <c r="N1307" s="259">
        <v>0</v>
      </c>
      <c r="O1307" s="259">
        <v>3309.25</v>
      </c>
      <c r="P1307" s="259">
        <v>0</v>
      </c>
      <c r="Q1307" s="259">
        <v>0</v>
      </c>
      <c r="R1307" s="259">
        <v>3309.25</v>
      </c>
      <c r="S1307" s="259">
        <v>0</v>
      </c>
      <c r="T1307" s="260">
        <v>3309.25</v>
      </c>
      <c r="U1307" s="261">
        <v>0</v>
      </c>
      <c r="V1307" s="259">
        <v>0</v>
      </c>
      <c r="W1307" s="259">
        <v>0</v>
      </c>
      <c r="X1307" s="259">
        <v>0</v>
      </c>
      <c r="Y1307" s="259">
        <v>0</v>
      </c>
      <c r="Z1307" s="259">
        <v>0</v>
      </c>
      <c r="AA1307" s="259">
        <v>0</v>
      </c>
      <c r="AB1307" s="259">
        <v>0</v>
      </c>
      <c r="AC1307" s="259">
        <v>4966.6000000000004</v>
      </c>
      <c r="AD1307" s="259">
        <v>-4966.6000000000004</v>
      </c>
      <c r="AE1307" s="262">
        <v>4966.6000000000004</v>
      </c>
      <c r="AF1307" s="258">
        <v>49666</v>
      </c>
      <c r="AG1307" s="259">
        <v>46356.75</v>
      </c>
      <c r="AH1307" s="259">
        <v>0</v>
      </c>
      <c r="AI1307" s="259">
        <v>0</v>
      </c>
      <c r="AJ1307" s="259">
        <v>3309.25</v>
      </c>
      <c r="AK1307" s="259">
        <v>0</v>
      </c>
      <c r="AL1307" s="259">
        <v>0</v>
      </c>
      <c r="AM1307" s="259">
        <v>3309.25</v>
      </c>
      <c r="AN1307" s="259">
        <v>-4966.6000000000004</v>
      </c>
      <c r="AO1307" s="262">
        <v>8275.85</v>
      </c>
      <c r="AP1307" s="247"/>
      <c r="AQ1307" s="263">
        <v>0</v>
      </c>
      <c r="AR1307" s="264">
        <v>0</v>
      </c>
      <c r="AS1307" s="264">
        <v>0</v>
      </c>
      <c r="AT1307" s="264">
        <v>0</v>
      </c>
      <c r="AU1307" s="264">
        <v>0</v>
      </c>
      <c r="AV1307" s="264">
        <v>0</v>
      </c>
      <c r="AW1307" s="264">
        <v>0</v>
      </c>
      <c r="AX1307" s="264">
        <v>0</v>
      </c>
      <c r="AY1307" s="264">
        <v>0</v>
      </c>
      <c r="AZ1307" s="264">
        <v>0</v>
      </c>
      <c r="BA1307" s="264">
        <v>8275.8499999172418</v>
      </c>
      <c r="BB1307" s="265">
        <v>0</v>
      </c>
    </row>
    <row r="1308" spans="2:54" s="213" customFormat="1" ht="12.75" x14ac:dyDescent="0.2">
      <c r="B1308" s="266" t="s">
        <v>1160</v>
      </c>
      <c r="C1308" s="267"/>
      <c r="D1308" s="268"/>
      <c r="E1308" s="269" t="s">
        <v>3078</v>
      </c>
      <c r="F1308" s="267"/>
      <c r="G1308" s="267"/>
      <c r="H1308" s="255" t="s">
        <v>3079</v>
      </c>
      <c r="I1308" s="256">
        <v>42361</v>
      </c>
      <c r="J1308" s="257">
        <v>10</v>
      </c>
      <c r="K1308" s="258">
        <v>34614</v>
      </c>
      <c r="L1308" s="259">
        <v>32307.67</v>
      </c>
      <c r="M1308" s="259">
        <v>0</v>
      </c>
      <c r="N1308" s="259">
        <v>0</v>
      </c>
      <c r="O1308" s="259">
        <v>2306.3300000000017</v>
      </c>
      <c r="P1308" s="259">
        <v>0</v>
      </c>
      <c r="Q1308" s="259">
        <v>0</v>
      </c>
      <c r="R1308" s="259">
        <v>2306.3300000000017</v>
      </c>
      <c r="S1308" s="259">
        <v>0</v>
      </c>
      <c r="T1308" s="260">
        <v>2306.3300000000017</v>
      </c>
      <c r="U1308" s="261">
        <v>0</v>
      </c>
      <c r="V1308" s="259">
        <v>0</v>
      </c>
      <c r="W1308" s="259">
        <v>0</v>
      </c>
      <c r="X1308" s="259">
        <v>0</v>
      </c>
      <c r="Y1308" s="259">
        <v>0</v>
      </c>
      <c r="Z1308" s="259">
        <v>0</v>
      </c>
      <c r="AA1308" s="259">
        <v>0</v>
      </c>
      <c r="AB1308" s="259">
        <v>0</v>
      </c>
      <c r="AC1308" s="259">
        <v>3461.4</v>
      </c>
      <c r="AD1308" s="259">
        <v>-3461.4</v>
      </c>
      <c r="AE1308" s="262">
        <v>3461.4</v>
      </c>
      <c r="AF1308" s="258">
        <v>34614</v>
      </c>
      <c r="AG1308" s="259">
        <v>32307.67</v>
      </c>
      <c r="AH1308" s="259">
        <v>0</v>
      </c>
      <c r="AI1308" s="259">
        <v>0</v>
      </c>
      <c r="AJ1308" s="259">
        <v>2306.3300000000017</v>
      </c>
      <c r="AK1308" s="259">
        <v>0</v>
      </c>
      <c r="AL1308" s="259">
        <v>0</v>
      </c>
      <c r="AM1308" s="259">
        <v>2306.3300000000017</v>
      </c>
      <c r="AN1308" s="259">
        <v>-3461.4</v>
      </c>
      <c r="AO1308" s="262">
        <v>5767.7300000000014</v>
      </c>
      <c r="AP1308" s="247"/>
      <c r="AQ1308" s="263">
        <v>0</v>
      </c>
      <c r="AR1308" s="264">
        <v>0</v>
      </c>
      <c r="AS1308" s="264">
        <v>0</v>
      </c>
      <c r="AT1308" s="264">
        <v>0</v>
      </c>
      <c r="AU1308" s="264">
        <v>0</v>
      </c>
      <c r="AV1308" s="264">
        <v>0</v>
      </c>
      <c r="AW1308" s="264">
        <v>0</v>
      </c>
      <c r="AX1308" s="264">
        <v>0</v>
      </c>
      <c r="AY1308" s="264">
        <v>0</v>
      </c>
      <c r="AZ1308" s="264">
        <v>0</v>
      </c>
      <c r="BA1308" s="264">
        <v>5767.729999942324</v>
      </c>
      <c r="BB1308" s="265">
        <v>0</v>
      </c>
    </row>
    <row r="1309" spans="2:54" s="213" customFormat="1" ht="12.75" x14ac:dyDescent="0.2">
      <c r="B1309" s="266" t="s">
        <v>1160</v>
      </c>
      <c r="C1309" s="267"/>
      <c r="D1309" s="268"/>
      <c r="E1309" s="269" t="s">
        <v>3080</v>
      </c>
      <c r="F1309" s="267"/>
      <c r="G1309" s="267"/>
      <c r="H1309" s="255" t="s">
        <v>3081</v>
      </c>
      <c r="I1309" s="256">
        <v>42361</v>
      </c>
      <c r="J1309" s="257">
        <v>10</v>
      </c>
      <c r="K1309" s="258">
        <v>34614</v>
      </c>
      <c r="L1309" s="259">
        <v>32307.67</v>
      </c>
      <c r="M1309" s="259">
        <v>0</v>
      </c>
      <c r="N1309" s="259">
        <v>0</v>
      </c>
      <c r="O1309" s="259">
        <v>2306.3300000000017</v>
      </c>
      <c r="P1309" s="259">
        <v>0</v>
      </c>
      <c r="Q1309" s="259">
        <v>0</v>
      </c>
      <c r="R1309" s="259">
        <v>2306.3300000000017</v>
      </c>
      <c r="S1309" s="259">
        <v>0</v>
      </c>
      <c r="T1309" s="260">
        <v>2306.3300000000017</v>
      </c>
      <c r="U1309" s="261">
        <v>0</v>
      </c>
      <c r="V1309" s="259">
        <v>0</v>
      </c>
      <c r="W1309" s="259">
        <v>0</v>
      </c>
      <c r="X1309" s="259">
        <v>0</v>
      </c>
      <c r="Y1309" s="259">
        <v>0</v>
      </c>
      <c r="Z1309" s="259">
        <v>0</v>
      </c>
      <c r="AA1309" s="259">
        <v>0</v>
      </c>
      <c r="AB1309" s="259">
        <v>0</v>
      </c>
      <c r="AC1309" s="259">
        <v>3461.4</v>
      </c>
      <c r="AD1309" s="259">
        <v>-3461.4</v>
      </c>
      <c r="AE1309" s="262">
        <v>3461.4</v>
      </c>
      <c r="AF1309" s="258">
        <v>34614</v>
      </c>
      <c r="AG1309" s="259">
        <v>32307.67</v>
      </c>
      <c r="AH1309" s="259">
        <v>0</v>
      </c>
      <c r="AI1309" s="259">
        <v>0</v>
      </c>
      <c r="AJ1309" s="259">
        <v>2306.3300000000017</v>
      </c>
      <c r="AK1309" s="259">
        <v>0</v>
      </c>
      <c r="AL1309" s="259">
        <v>0</v>
      </c>
      <c r="AM1309" s="259">
        <v>2306.3300000000017</v>
      </c>
      <c r="AN1309" s="259">
        <v>-3461.4</v>
      </c>
      <c r="AO1309" s="262">
        <v>5767.7300000000014</v>
      </c>
      <c r="AP1309" s="247"/>
      <c r="AQ1309" s="263">
        <v>0</v>
      </c>
      <c r="AR1309" s="264">
        <v>0</v>
      </c>
      <c r="AS1309" s="264">
        <v>0</v>
      </c>
      <c r="AT1309" s="264">
        <v>0</v>
      </c>
      <c r="AU1309" s="264">
        <v>0</v>
      </c>
      <c r="AV1309" s="264">
        <v>0</v>
      </c>
      <c r="AW1309" s="264">
        <v>0</v>
      </c>
      <c r="AX1309" s="264">
        <v>0</v>
      </c>
      <c r="AY1309" s="264">
        <v>0</v>
      </c>
      <c r="AZ1309" s="264">
        <v>0</v>
      </c>
      <c r="BA1309" s="264">
        <v>5767.729999942324</v>
      </c>
      <c r="BB1309" s="265">
        <v>0</v>
      </c>
    </row>
    <row r="1310" spans="2:54" s="213" customFormat="1" ht="12.75" x14ac:dyDescent="0.2">
      <c r="B1310" s="266" t="s">
        <v>1160</v>
      </c>
      <c r="C1310" s="267"/>
      <c r="D1310" s="268"/>
      <c r="E1310" s="269" t="s">
        <v>3082</v>
      </c>
      <c r="F1310" s="267"/>
      <c r="G1310" s="267"/>
      <c r="H1310" s="255" t="s">
        <v>3083</v>
      </c>
      <c r="I1310" s="256">
        <v>42361</v>
      </c>
      <c r="J1310" s="257">
        <v>10</v>
      </c>
      <c r="K1310" s="258">
        <v>34614</v>
      </c>
      <c r="L1310" s="259">
        <v>32307.67</v>
      </c>
      <c r="M1310" s="259">
        <v>0</v>
      </c>
      <c r="N1310" s="259">
        <v>0</v>
      </c>
      <c r="O1310" s="259">
        <v>2306.3300000000017</v>
      </c>
      <c r="P1310" s="259">
        <v>0</v>
      </c>
      <c r="Q1310" s="259">
        <v>0</v>
      </c>
      <c r="R1310" s="259">
        <v>2306.3300000000017</v>
      </c>
      <c r="S1310" s="259">
        <v>0</v>
      </c>
      <c r="T1310" s="260">
        <v>2306.3300000000017</v>
      </c>
      <c r="U1310" s="261">
        <v>0</v>
      </c>
      <c r="V1310" s="259">
        <v>0</v>
      </c>
      <c r="W1310" s="259">
        <v>0</v>
      </c>
      <c r="X1310" s="259">
        <v>0</v>
      </c>
      <c r="Y1310" s="259">
        <v>0</v>
      </c>
      <c r="Z1310" s="259">
        <v>0</v>
      </c>
      <c r="AA1310" s="259">
        <v>0</v>
      </c>
      <c r="AB1310" s="259">
        <v>0</v>
      </c>
      <c r="AC1310" s="259">
        <v>3461.4</v>
      </c>
      <c r="AD1310" s="259">
        <v>-3461.4</v>
      </c>
      <c r="AE1310" s="262">
        <v>3461.4</v>
      </c>
      <c r="AF1310" s="258">
        <v>34614</v>
      </c>
      <c r="AG1310" s="259">
        <v>32307.67</v>
      </c>
      <c r="AH1310" s="259">
        <v>0</v>
      </c>
      <c r="AI1310" s="259">
        <v>0</v>
      </c>
      <c r="AJ1310" s="259">
        <v>2306.3300000000017</v>
      </c>
      <c r="AK1310" s="259">
        <v>0</v>
      </c>
      <c r="AL1310" s="259">
        <v>0</v>
      </c>
      <c r="AM1310" s="259">
        <v>2306.3300000000017</v>
      </c>
      <c r="AN1310" s="259">
        <v>-3461.4</v>
      </c>
      <c r="AO1310" s="262">
        <v>5767.7300000000014</v>
      </c>
      <c r="AP1310" s="247"/>
      <c r="AQ1310" s="263">
        <v>0</v>
      </c>
      <c r="AR1310" s="264">
        <v>0</v>
      </c>
      <c r="AS1310" s="264">
        <v>0</v>
      </c>
      <c r="AT1310" s="264">
        <v>0</v>
      </c>
      <c r="AU1310" s="264">
        <v>0</v>
      </c>
      <c r="AV1310" s="264">
        <v>0</v>
      </c>
      <c r="AW1310" s="264">
        <v>0</v>
      </c>
      <c r="AX1310" s="264">
        <v>0</v>
      </c>
      <c r="AY1310" s="264">
        <v>0</v>
      </c>
      <c r="AZ1310" s="264">
        <v>0</v>
      </c>
      <c r="BA1310" s="264">
        <v>5767.729999942324</v>
      </c>
      <c r="BB1310" s="265">
        <v>0</v>
      </c>
    </row>
    <row r="1311" spans="2:54" s="213" customFormat="1" ht="12.75" x14ac:dyDescent="0.2">
      <c r="B1311" s="266" t="s">
        <v>1160</v>
      </c>
      <c r="C1311" s="267"/>
      <c r="D1311" s="268"/>
      <c r="E1311" s="269" t="s">
        <v>3084</v>
      </c>
      <c r="F1311" s="267"/>
      <c r="G1311" s="267"/>
      <c r="H1311" s="255" t="s">
        <v>3085</v>
      </c>
      <c r="I1311" s="256">
        <v>42361</v>
      </c>
      <c r="J1311" s="257">
        <v>10</v>
      </c>
      <c r="K1311" s="258">
        <v>34614</v>
      </c>
      <c r="L1311" s="259">
        <v>32307.67</v>
      </c>
      <c r="M1311" s="259">
        <v>0</v>
      </c>
      <c r="N1311" s="259">
        <v>0</v>
      </c>
      <c r="O1311" s="259">
        <v>2306.3300000000017</v>
      </c>
      <c r="P1311" s="259">
        <v>0</v>
      </c>
      <c r="Q1311" s="259">
        <v>0</v>
      </c>
      <c r="R1311" s="259">
        <v>2306.3300000000017</v>
      </c>
      <c r="S1311" s="259">
        <v>0</v>
      </c>
      <c r="T1311" s="260">
        <v>2306.3300000000017</v>
      </c>
      <c r="U1311" s="261">
        <v>0</v>
      </c>
      <c r="V1311" s="259">
        <v>0</v>
      </c>
      <c r="W1311" s="259">
        <v>0</v>
      </c>
      <c r="X1311" s="259">
        <v>0</v>
      </c>
      <c r="Y1311" s="259">
        <v>0</v>
      </c>
      <c r="Z1311" s="259">
        <v>0</v>
      </c>
      <c r="AA1311" s="259">
        <v>0</v>
      </c>
      <c r="AB1311" s="259">
        <v>0</v>
      </c>
      <c r="AC1311" s="259">
        <v>3461.4</v>
      </c>
      <c r="AD1311" s="259">
        <v>-3461.4</v>
      </c>
      <c r="AE1311" s="262">
        <v>3461.4</v>
      </c>
      <c r="AF1311" s="258">
        <v>34614</v>
      </c>
      <c r="AG1311" s="259">
        <v>32307.67</v>
      </c>
      <c r="AH1311" s="259">
        <v>0</v>
      </c>
      <c r="AI1311" s="259">
        <v>0</v>
      </c>
      <c r="AJ1311" s="259">
        <v>2306.3300000000017</v>
      </c>
      <c r="AK1311" s="259">
        <v>0</v>
      </c>
      <c r="AL1311" s="259">
        <v>0</v>
      </c>
      <c r="AM1311" s="259">
        <v>2306.3300000000017</v>
      </c>
      <c r="AN1311" s="259">
        <v>-3461.4</v>
      </c>
      <c r="AO1311" s="262">
        <v>5767.7300000000014</v>
      </c>
      <c r="AP1311" s="247"/>
      <c r="AQ1311" s="263">
        <v>0</v>
      </c>
      <c r="AR1311" s="264">
        <v>0</v>
      </c>
      <c r="AS1311" s="264">
        <v>0</v>
      </c>
      <c r="AT1311" s="264">
        <v>0</v>
      </c>
      <c r="AU1311" s="264">
        <v>0</v>
      </c>
      <c r="AV1311" s="264">
        <v>0</v>
      </c>
      <c r="AW1311" s="264">
        <v>0</v>
      </c>
      <c r="AX1311" s="264">
        <v>0</v>
      </c>
      <c r="AY1311" s="264">
        <v>0</v>
      </c>
      <c r="AZ1311" s="264">
        <v>0</v>
      </c>
      <c r="BA1311" s="264">
        <v>5767.729999942324</v>
      </c>
      <c r="BB1311" s="265">
        <v>0</v>
      </c>
    </row>
    <row r="1312" spans="2:54" s="213" customFormat="1" ht="12.75" x14ac:dyDescent="0.2">
      <c r="B1312" s="266" t="s">
        <v>1160</v>
      </c>
      <c r="C1312" s="267"/>
      <c r="D1312" s="268"/>
      <c r="E1312" s="269" t="s">
        <v>3086</v>
      </c>
      <c r="F1312" s="267"/>
      <c r="G1312" s="267"/>
      <c r="H1312" s="255" t="s">
        <v>3087</v>
      </c>
      <c r="I1312" s="256">
        <v>42361</v>
      </c>
      <c r="J1312" s="257">
        <v>10</v>
      </c>
      <c r="K1312" s="258">
        <v>34614</v>
      </c>
      <c r="L1312" s="259">
        <v>32307.67</v>
      </c>
      <c r="M1312" s="259">
        <v>0</v>
      </c>
      <c r="N1312" s="259">
        <v>0</v>
      </c>
      <c r="O1312" s="259">
        <v>2306.3300000000017</v>
      </c>
      <c r="P1312" s="259">
        <v>0</v>
      </c>
      <c r="Q1312" s="259">
        <v>0</v>
      </c>
      <c r="R1312" s="259">
        <v>2306.3300000000017</v>
      </c>
      <c r="S1312" s="259">
        <v>0</v>
      </c>
      <c r="T1312" s="260">
        <v>2306.3300000000017</v>
      </c>
      <c r="U1312" s="261">
        <v>0</v>
      </c>
      <c r="V1312" s="259">
        <v>0</v>
      </c>
      <c r="W1312" s="259">
        <v>0</v>
      </c>
      <c r="X1312" s="259">
        <v>0</v>
      </c>
      <c r="Y1312" s="259">
        <v>0</v>
      </c>
      <c r="Z1312" s="259">
        <v>0</v>
      </c>
      <c r="AA1312" s="259">
        <v>0</v>
      </c>
      <c r="AB1312" s="259">
        <v>0</v>
      </c>
      <c r="AC1312" s="259">
        <v>3461.4</v>
      </c>
      <c r="AD1312" s="259">
        <v>-3461.4</v>
      </c>
      <c r="AE1312" s="262">
        <v>3461.4</v>
      </c>
      <c r="AF1312" s="258">
        <v>34614</v>
      </c>
      <c r="AG1312" s="259">
        <v>32307.67</v>
      </c>
      <c r="AH1312" s="259">
        <v>0</v>
      </c>
      <c r="AI1312" s="259">
        <v>0</v>
      </c>
      <c r="AJ1312" s="259">
        <v>2306.3300000000017</v>
      </c>
      <c r="AK1312" s="259">
        <v>0</v>
      </c>
      <c r="AL1312" s="259">
        <v>0</v>
      </c>
      <c r="AM1312" s="259">
        <v>2306.3300000000017</v>
      </c>
      <c r="AN1312" s="259">
        <v>-3461.4</v>
      </c>
      <c r="AO1312" s="262">
        <v>5767.7300000000014</v>
      </c>
      <c r="AP1312" s="247"/>
      <c r="AQ1312" s="263">
        <v>0</v>
      </c>
      <c r="AR1312" s="264">
        <v>0</v>
      </c>
      <c r="AS1312" s="264">
        <v>0</v>
      </c>
      <c r="AT1312" s="264">
        <v>0</v>
      </c>
      <c r="AU1312" s="264">
        <v>0</v>
      </c>
      <c r="AV1312" s="264">
        <v>0</v>
      </c>
      <c r="AW1312" s="264">
        <v>0</v>
      </c>
      <c r="AX1312" s="264">
        <v>0</v>
      </c>
      <c r="AY1312" s="264">
        <v>0</v>
      </c>
      <c r="AZ1312" s="264">
        <v>0</v>
      </c>
      <c r="BA1312" s="264">
        <v>5767.729999942324</v>
      </c>
      <c r="BB1312" s="265">
        <v>0</v>
      </c>
    </row>
    <row r="1313" spans="2:54" s="213" customFormat="1" ht="12.75" x14ac:dyDescent="0.2">
      <c r="B1313" s="266" t="s">
        <v>1160</v>
      </c>
      <c r="C1313" s="267"/>
      <c r="D1313" s="268"/>
      <c r="E1313" s="269" t="s">
        <v>3088</v>
      </c>
      <c r="F1313" s="267"/>
      <c r="G1313" s="267"/>
      <c r="H1313" s="255" t="s">
        <v>3089</v>
      </c>
      <c r="I1313" s="256">
        <v>42361</v>
      </c>
      <c r="J1313" s="257">
        <v>10</v>
      </c>
      <c r="K1313" s="258">
        <v>34614</v>
      </c>
      <c r="L1313" s="259">
        <v>32307.67</v>
      </c>
      <c r="M1313" s="259">
        <v>0</v>
      </c>
      <c r="N1313" s="259">
        <v>0</v>
      </c>
      <c r="O1313" s="259">
        <v>2306.3300000000017</v>
      </c>
      <c r="P1313" s="259">
        <v>0</v>
      </c>
      <c r="Q1313" s="259">
        <v>0</v>
      </c>
      <c r="R1313" s="259">
        <v>2306.3300000000017</v>
      </c>
      <c r="S1313" s="259">
        <v>0</v>
      </c>
      <c r="T1313" s="260">
        <v>2306.3300000000017</v>
      </c>
      <c r="U1313" s="261">
        <v>0</v>
      </c>
      <c r="V1313" s="259">
        <v>0</v>
      </c>
      <c r="W1313" s="259">
        <v>0</v>
      </c>
      <c r="X1313" s="259">
        <v>0</v>
      </c>
      <c r="Y1313" s="259">
        <v>0</v>
      </c>
      <c r="Z1313" s="259">
        <v>0</v>
      </c>
      <c r="AA1313" s="259">
        <v>0</v>
      </c>
      <c r="AB1313" s="259">
        <v>0</v>
      </c>
      <c r="AC1313" s="259">
        <v>3461.4</v>
      </c>
      <c r="AD1313" s="259">
        <v>-3461.4</v>
      </c>
      <c r="AE1313" s="262">
        <v>3461.4</v>
      </c>
      <c r="AF1313" s="258">
        <v>34614</v>
      </c>
      <c r="AG1313" s="259">
        <v>32307.67</v>
      </c>
      <c r="AH1313" s="259">
        <v>0</v>
      </c>
      <c r="AI1313" s="259">
        <v>0</v>
      </c>
      <c r="AJ1313" s="259">
        <v>2306.3300000000017</v>
      </c>
      <c r="AK1313" s="259">
        <v>0</v>
      </c>
      <c r="AL1313" s="259">
        <v>0</v>
      </c>
      <c r="AM1313" s="259">
        <v>2306.3300000000017</v>
      </c>
      <c r="AN1313" s="259">
        <v>-3461.4</v>
      </c>
      <c r="AO1313" s="262">
        <v>5767.7300000000014</v>
      </c>
      <c r="AP1313" s="247"/>
      <c r="AQ1313" s="263">
        <v>0</v>
      </c>
      <c r="AR1313" s="264">
        <v>0</v>
      </c>
      <c r="AS1313" s="264">
        <v>0</v>
      </c>
      <c r="AT1313" s="264">
        <v>0</v>
      </c>
      <c r="AU1313" s="264">
        <v>0</v>
      </c>
      <c r="AV1313" s="264">
        <v>0</v>
      </c>
      <c r="AW1313" s="264">
        <v>0</v>
      </c>
      <c r="AX1313" s="264">
        <v>0</v>
      </c>
      <c r="AY1313" s="264">
        <v>0</v>
      </c>
      <c r="AZ1313" s="264">
        <v>0</v>
      </c>
      <c r="BA1313" s="264">
        <v>5767.729999942324</v>
      </c>
      <c r="BB1313" s="265">
        <v>0</v>
      </c>
    </row>
    <row r="1314" spans="2:54" s="213" customFormat="1" ht="12.75" x14ac:dyDescent="0.2">
      <c r="B1314" s="266" t="s">
        <v>1160</v>
      </c>
      <c r="C1314" s="267"/>
      <c r="D1314" s="268"/>
      <c r="E1314" s="269" t="s">
        <v>3090</v>
      </c>
      <c r="F1314" s="267"/>
      <c r="G1314" s="267"/>
      <c r="H1314" s="255" t="s">
        <v>3091</v>
      </c>
      <c r="I1314" s="256">
        <v>42361</v>
      </c>
      <c r="J1314" s="257">
        <v>10</v>
      </c>
      <c r="K1314" s="258">
        <v>34614</v>
      </c>
      <c r="L1314" s="259">
        <v>32307.67</v>
      </c>
      <c r="M1314" s="259">
        <v>0</v>
      </c>
      <c r="N1314" s="259">
        <v>0</v>
      </c>
      <c r="O1314" s="259">
        <v>2306.3300000000017</v>
      </c>
      <c r="P1314" s="259">
        <v>0</v>
      </c>
      <c r="Q1314" s="259">
        <v>0</v>
      </c>
      <c r="R1314" s="259">
        <v>2306.3300000000017</v>
      </c>
      <c r="S1314" s="259">
        <v>0</v>
      </c>
      <c r="T1314" s="260">
        <v>2306.3300000000017</v>
      </c>
      <c r="U1314" s="261">
        <v>0</v>
      </c>
      <c r="V1314" s="259">
        <v>0</v>
      </c>
      <c r="W1314" s="259">
        <v>0</v>
      </c>
      <c r="X1314" s="259">
        <v>0</v>
      </c>
      <c r="Y1314" s="259">
        <v>0</v>
      </c>
      <c r="Z1314" s="259">
        <v>0</v>
      </c>
      <c r="AA1314" s="259">
        <v>0</v>
      </c>
      <c r="AB1314" s="259">
        <v>0</v>
      </c>
      <c r="AC1314" s="259">
        <v>3461.4</v>
      </c>
      <c r="AD1314" s="259">
        <v>-3461.4</v>
      </c>
      <c r="AE1314" s="262">
        <v>3461.4</v>
      </c>
      <c r="AF1314" s="258">
        <v>34614</v>
      </c>
      <c r="AG1314" s="259">
        <v>32307.67</v>
      </c>
      <c r="AH1314" s="259">
        <v>0</v>
      </c>
      <c r="AI1314" s="259">
        <v>0</v>
      </c>
      <c r="AJ1314" s="259">
        <v>2306.3300000000017</v>
      </c>
      <c r="AK1314" s="259">
        <v>0</v>
      </c>
      <c r="AL1314" s="259">
        <v>0</v>
      </c>
      <c r="AM1314" s="259">
        <v>2306.3300000000017</v>
      </c>
      <c r="AN1314" s="259">
        <v>-3461.4</v>
      </c>
      <c r="AO1314" s="262">
        <v>5767.7300000000014</v>
      </c>
      <c r="AP1314" s="247"/>
      <c r="AQ1314" s="263">
        <v>0</v>
      </c>
      <c r="AR1314" s="264">
        <v>0</v>
      </c>
      <c r="AS1314" s="264">
        <v>0</v>
      </c>
      <c r="AT1314" s="264">
        <v>0</v>
      </c>
      <c r="AU1314" s="264">
        <v>0</v>
      </c>
      <c r="AV1314" s="264">
        <v>0</v>
      </c>
      <c r="AW1314" s="264">
        <v>0</v>
      </c>
      <c r="AX1314" s="264">
        <v>0</v>
      </c>
      <c r="AY1314" s="264">
        <v>0</v>
      </c>
      <c r="AZ1314" s="264">
        <v>0</v>
      </c>
      <c r="BA1314" s="264">
        <v>5767.729999942324</v>
      </c>
      <c r="BB1314" s="265">
        <v>0</v>
      </c>
    </row>
    <row r="1315" spans="2:54" s="213" customFormat="1" ht="12.75" x14ac:dyDescent="0.2">
      <c r="B1315" s="266" t="s">
        <v>817</v>
      </c>
      <c r="C1315" s="267"/>
      <c r="D1315" s="268"/>
      <c r="E1315" s="269" t="s">
        <v>3092</v>
      </c>
      <c r="F1315" s="267"/>
      <c r="G1315" s="267"/>
      <c r="H1315" s="255" t="s">
        <v>3093</v>
      </c>
      <c r="I1315" s="256">
        <v>42361</v>
      </c>
      <c r="J1315" s="257">
        <v>7</v>
      </c>
      <c r="K1315" s="258">
        <v>1405.05</v>
      </c>
      <c r="L1315" s="259">
        <v>1311.43</v>
      </c>
      <c r="M1315" s="259">
        <v>0</v>
      </c>
      <c r="N1315" s="259">
        <v>0</v>
      </c>
      <c r="O1315" s="259">
        <v>93.619999999999891</v>
      </c>
      <c r="P1315" s="259">
        <v>0</v>
      </c>
      <c r="Q1315" s="259">
        <v>0</v>
      </c>
      <c r="R1315" s="259">
        <v>93.619999999999891</v>
      </c>
      <c r="S1315" s="259">
        <v>0</v>
      </c>
      <c r="T1315" s="260">
        <v>93.619999999999891</v>
      </c>
      <c r="U1315" s="261">
        <v>0</v>
      </c>
      <c r="V1315" s="259">
        <v>0</v>
      </c>
      <c r="W1315" s="259">
        <v>0</v>
      </c>
      <c r="X1315" s="259">
        <v>0</v>
      </c>
      <c r="Y1315" s="259">
        <v>0</v>
      </c>
      <c r="Z1315" s="259">
        <v>0</v>
      </c>
      <c r="AA1315" s="259">
        <v>0</v>
      </c>
      <c r="AB1315" s="259">
        <v>0</v>
      </c>
      <c r="AC1315" s="259">
        <v>200.72142857142856</v>
      </c>
      <c r="AD1315" s="259">
        <v>-200.72142857142856</v>
      </c>
      <c r="AE1315" s="262">
        <v>200.72142857142856</v>
      </c>
      <c r="AF1315" s="258">
        <v>1405.05</v>
      </c>
      <c r="AG1315" s="259">
        <v>1311.43</v>
      </c>
      <c r="AH1315" s="259">
        <v>0</v>
      </c>
      <c r="AI1315" s="259">
        <v>0</v>
      </c>
      <c r="AJ1315" s="259">
        <v>93.619999999999891</v>
      </c>
      <c r="AK1315" s="259">
        <v>0</v>
      </c>
      <c r="AL1315" s="259">
        <v>0</v>
      </c>
      <c r="AM1315" s="259">
        <v>93.619999999999891</v>
      </c>
      <c r="AN1315" s="259">
        <v>-200.72142857142856</v>
      </c>
      <c r="AO1315" s="262">
        <v>294.34142857142842</v>
      </c>
      <c r="AP1315" s="247"/>
      <c r="AQ1315" s="263">
        <v>0</v>
      </c>
      <c r="AR1315" s="264">
        <v>0</v>
      </c>
      <c r="AS1315" s="264">
        <v>0</v>
      </c>
      <c r="AT1315" s="264">
        <v>0</v>
      </c>
      <c r="AU1315" s="264">
        <v>0</v>
      </c>
      <c r="AV1315" s="264">
        <v>0</v>
      </c>
      <c r="AW1315" s="264">
        <v>0</v>
      </c>
      <c r="AX1315" s="264">
        <v>0</v>
      </c>
      <c r="AY1315" s="264">
        <v>0</v>
      </c>
      <c r="AZ1315" s="264">
        <v>0</v>
      </c>
      <c r="BA1315" s="264">
        <v>294.34142856848501</v>
      </c>
      <c r="BB1315" s="265">
        <v>0</v>
      </c>
    </row>
    <row r="1316" spans="2:54" s="213" customFormat="1" ht="12.75" x14ac:dyDescent="0.2">
      <c r="B1316" s="266" t="s">
        <v>817</v>
      </c>
      <c r="C1316" s="267"/>
      <c r="D1316" s="268"/>
      <c r="E1316" s="269" t="s">
        <v>3094</v>
      </c>
      <c r="F1316" s="267"/>
      <c r="G1316" s="267"/>
      <c r="H1316" s="255" t="s">
        <v>3095</v>
      </c>
      <c r="I1316" s="256">
        <v>42361</v>
      </c>
      <c r="J1316" s="257">
        <v>7</v>
      </c>
      <c r="K1316" s="258">
        <v>2204.0500000000002</v>
      </c>
      <c r="L1316" s="259">
        <v>2057.1999999999998</v>
      </c>
      <c r="M1316" s="259">
        <v>0</v>
      </c>
      <c r="N1316" s="259">
        <v>0</v>
      </c>
      <c r="O1316" s="259">
        <v>146.85000000000036</v>
      </c>
      <c r="P1316" s="259">
        <v>0</v>
      </c>
      <c r="Q1316" s="259">
        <v>0</v>
      </c>
      <c r="R1316" s="259">
        <v>146.85000000000036</v>
      </c>
      <c r="S1316" s="259">
        <v>0</v>
      </c>
      <c r="T1316" s="260">
        <v>146.85000000000036</v>
      </c>
      <c r="U1316" s="261">
        <v>0</v>
      </c>
      <c r="V1316" s="259">
        <v>0</v>
      </c>
      <c r="W1316" s="259">
        <v>0</v>
      </c>
      <c r="X1316" s="259">
        <v>0</v>
      </c>
      <c r="Y1316" s="259">
        <v>0</v>
      </c>
      <c r="Z1316" s="259">
        <v>0</v>
      </c>
      <c r="AA1316" s="259">
        <v>0</v>
      </c>
      <c r="AB1316" s="259">
        <v>0</v>
      </c>
      <c r="AC1316" s="259">
        <v>314.86428571428576</v>
      </c>
      <c r="AD1316" s="259">
        <v>-314.86428571428576</v>
      </c>
      <c r="AE1316" s="262">
        <v>314.86428571428576</v>
      </c>
      <c r="AF1316" s="258">
        <v>2204.0500000000002</v>
      </c>
      <c r="AG1316" s="259">
        <v>2057.1999999999998</v>
      </c>
      <c r="AH1316" s="259">
        <v>0</v>
      </c>
      <c r="AI1316" s="259">
        <v>0</v>
      </c>
      <c r="AJ1316" s="259">
        <v>146.85000000000036</v>
      </c>
      <c r="AK1316" s="259">
        <v>0</v>
      </c>
      <c r="AL1316" s="259">
        <v>0</v>
      </c>
      <c r="AM1316" s="259">
        <v>146.85000000000036</v>
      </c>
      <c r="AN1316" s="259">
        <v>-314.86428571428576</v>
      </c>
      <c r="AO1316" s="262">
        <v>461.71428571428612</v>
      </c>
      <c r="AP1316" s="247"/>
      <c r="AQ1316" s="263">
        <v>0</v>
      </c>
      <c r="AR1316" s="264">
        <v>0</v>
      </c>
      <c r="AS1316" s="264">
        <v>0</v>
      </c>
      <c r="AT1316" s="264">
        <v>0</v>
      </c>
      <c r="AU1316" s="264">
        <v>0</v>
      </c>
      <c r="AV1316" s="264">
        <v>0</v>
      </c>
      <c r="AW1316" s="264">
        <v>0</v>
      </c>
      <c r="AX1316" s="264">
        <v>0</v>
      </c>
      <c r="AY1316" s="264">
        <v>0</v>
      </c>
      <c r="AZ1316" s="264">
        <v>0</v>
      </c>
      <c r="BA1316" s="264">
        <v>461.71428570966896</v>
      </c>
      <c r="BB1316" s="265">
        <v>0</v>
      </c>
    </row>
    <row r="1317" spans="2:54" s="213" customFormat="1" ht="12.75" x14ac:dyDescent="0.2">
      <c r="B1317" s="266" t="s">
        <v>817</v>
      </c>
      <c r="C1317" s="267"/>
      <c r="D1317" s="268"/>
      <c r="E1317" s="269" t="s">
        <v>3096</v>
      </c>
      <c r="F1317" s="267"/>
      <c r="G1317" s="267"/>
      <c r="H1317" s="255" t="s">
        <v>3097</v>
      </c>
      <c r="I1317" s="256">
        <v>42361</v>
      </c>
      <c r="J1317" s="257">
        <v>7</v>
      </c>
      <c r="K1317" s="258">
        <v>9999.4</v>
      </c>
      <c r="L1317" s="259">
        <v>9333.14</v>
      </c>
      <c r="M1317" s="259">
        <v>0</v>
      </c>
      <c r="N1317" s="259">
        <v>0</v>
      </c>
      <c r="O1317" s="259">
        <v>666.26000000000022</v>
      </c>
      <c r="P1317" s="259">
        <v>0</v>
      </c>
      <c r="Q1317" s="259">
        <v>0</v>
      </c>
      <c r="R1317" s="259">
        <v>666.26000000000022</v>
      </c>
      <c r="S1317" s="259">
        <v>0</v>
      </c>
      <c r="T1317" s="260">
        <v>666.26000000000022</v>
      </c>
      <c r="U1317" s="261">
        <v>0</v>
      </c>
      <c r="V1317" s="259">
        <v>0</v>
      </c>
      <c r="W1317" s="259">
        <v>0</v>
      </c>
      <c r="X1317" s="259">
        <v>0</v>
      </c>
      <c r="Y1317" s="259">
        <v>0</v>
      </c>
      <c r="Z1317" s="259">
        <v>0</v>
      </c>
      <c r="AA1317" s="259">
        <v>0</v>
      </c>
      <c r="AB1317" s="259">
        <v>0</v>
      </c>
      <c r="AC1317" s="259">
        <v>1428.4857142857143</v>
      </c>
      <c r="AD1317" s="259">
        <v>-1428.4857142857143</v>
      </c>
      <c r="AE1317" s="262">
        <v>1428.4857142857143</v>
      </c>
      <c r="AF1317" s="258">
        <v>9999.4</v>
      </c>
      <c r="AG1317" s="259">
        <v>9333.14</v>
      </c>
      <c r="AH1317" s="259">
        <v>0</v>
      </c>
      <c r="AI1317" s="259">
        <v>0</v>
      </c>
      <c r="AJ1317" s="259">
        <v>666.26000000000022</v>
      </c>
      <c r="AK1317" s="259">
        <v>0</v>
      </c>
      <c r="AL1317" s="259">
        <v>0</v>
      </c>
      <c r="AM1317" s="259">
        <v>666.26000000000022</v>
      </c>
      <c r="AN1317" s="259">
        <v>-1428.4857142857143</v>
      </c>
      <c r="AO1317" s="262">
        <v>2094.7457142857147</v>
      </c>
      <c r="AP1317" s="247"/>
      <c r="AQ1317" s="263">
        <v>0</v>
      </c>
      <c r="AR1317" s="264">
        <v>0</v>
      </c>
      <c r="AS1317" s="264">
        <v>0</v>
      </c>
      <c r="AT1317" s="264">
        <v>0</v>
      </c>
      <c r="AU1317" s="264">
        <v>0</v>
      </c>
      <c r="AV1317" s="264">
        <v>0</v>
      </c>
      <c r="AW1317" s="264">
        <v>0</v>
      </c>
      <c r="AX1317" s="264">
        <v>0</v>
      </c>
      <c r="AY1317" s="264">
        <v>0</v>
      </c>
      <c r="AZ1317" s="264">
        <v>0</v>
      </c>
      <c r="BA1317" s="264">
        <v>2094.7457142647672</v>
      </c>
      <c r="BB1317" s="265">
        <v>0</v>
      </c>
    </row>
    <row r="1318" spans="2:54" s="213" customFormat="1" ht="12.75" x14ac:dyDescent="0.2">
      <c r="B1318" s="266" t="s">
        <v>817</v>
      </c>
      <c r="C1318" s="267"/>
      <c r="D1318" s="268"/>
      <c r="E1318" s="269" t="s">
        <v>3098</v>
      </c>
      <c r="F1318" s="267"/>
      <c r="G1318" s="267"/>
      <c r="H1318" s="255" t="s">
        <v>3099</v>
      </c>
      <c r="I1318" s="256">
        <v>42361</v>
      </c>
      <c r="J1318" s="257">
        <v>7</v>
      </c>
      <c r="K1318" s="258">
        <v>37332.85</v>
      </c>
      <c r="L1318" s="259">
        <v>34845.360000000001</v>
      </c>
      <c r="M1318" s="259">
        <v>0</v>
      </c>
      <c r="N1318" s="259">
        <v>0</v>
      </c>
      <c r="O1318" s="259">
        <v>2487.489999999998</v>
      </c>
      <c r="P1318" s="259">
        <v>0</v>
      </c>
      <c r="Q1318" s="259">
        <v>0</v>
      </c>
      <c r="R1318" s="259">
        <v>2487.489999999998</v>
      </c>
      <c r="S1318" s="259">
        <v>0</v>
      </c>
      <c r="T1318" s="260">
        <v>2487.489999999998</v>
      </c>
      <c r="U1318" s="261">
        <v>0</v>
      </c>
      <c r="V1318" s="259">
        <v>0</v>
      </c>
      <c r="W1318" s="259">
        <v>0</v>
      </c>
      <c r="X1318" s="259">
        <v>0</v>
      </c>
      <c r="Y1318" s="259">
        <v>0</v>
      </c>
      <c r="Z1318" s="259">
        <v>0</v>
      </c>
      <c r="AA1318" s="259">
        <v>0</v>
      </c>
      <c r="AB1318" s="259">
        <v>0</v>
      </c>
      <c r="AC1318" s="259">
        <v>5333.2642857142855</v>
      </c>
      <c r="AD1318" s="259">
        <v>-5333.2642857142855</v>
      </c>
      <c r="AE1318" s="262">
        <v>5333.2642857142855</v>
      </c>
      <c r="AF1318" s="258">
        <v>37332.85</v>
      </c>
      <c r="AG1318" s="259">
        <v>34845.360000000001</v>
      </c>
      <c r="AH1318" s="259">
        <v>0</v>
      </c>
      <c r="AI1318" s="259">
        <v>0</v>
      </c>
      <c r="AJ1318" s="259">
        <v>2487.489999999998</v>
      </c>
      <c r="AK1318" s="259">
        <v>0</v>
      </c>
      <c r="AL1318" s="259">
        <v>0</v>
      </c>
      <c r="AM1318" s="259">
        <v>2487.489999999998</v>
      </c>
      <c r="AN1318" s="259">
        <v>-5333.2642857142855</v>
      </c>
      <c r="AO1318" s="262">
        <v>7820.7542857142835</v>
      </c>
      <c r="AP1318" s="247"/>
      <c r="AQ1318" s="263">
        <v>0</v>
      </c>
      <c r="AR1318" s="264">
        <v>0</v>
      </c>
      <c r="AS1318" s="264">
        <v>0</v>
      </c>
      <c r="AT1318" s="264">
        <v>0</v>
      </c>
      <c r="AU1318" s="264">
        <v>0</v>
      </c>
      <c r="AV1318" s="264">
        <v>0</v>
      </c>
      <c r="AW1318" s="264">
        <v>0</v>
      </c>
      <c r="AX1318" s="264">
        <v>0</v>
      </c>
      <c r="AY1318" s="264">
        <v>0</v>
      </c>
      <c r="AZ1318" s="264">
        <v>0</v>
      </c>
      <c r="BA1318" s="264">
        <v>7820.754285636076</v>
      </c>
      <c r="BB1318" s="265">
        <v>0</v>
      </c>
    </row>
    <row r="1319" spans="2:54" s="213" customFormat="1" ht="12.75" x14ac:dyDescent="0.2">
      <c r="B1319" s="266" t="s">
        <v>817</v>
      </c>
      <c r="C1319" s="267"/>
      <c r="D1319" s="268"/>
      <c r="E1319" s="269" t="s">
        <v>3100</v>
      </c>
      <c r="F1319" s="267"/>
      <c r="G1319" s="267"/>
      <c r="H1319" s="255" t="s">
        <v>3101</v>
      </c>
      <c r="I1319" s="256">
        <v>42361</v>
      </c>
      <c r="J1319" s="257">
        <v>7</v>
      </c>
      <c r="K1319" s="258">
        <v>101539.9</v>
      </c>
      <c r="L1319" s="259">
        <v>94774.3</v>
      </c>
      <c r="M1319" s="259">
        <v>0</v>
      </c>
      <c r="N1319" s="259">
        <v>0</v>
      </c>
      <c r="O1319" s="259">
        <v>6765.5999999999913</v>
      </c>
      <c r="P1319" s="259">
        <v>0</v>
      </c>
      <c r="Q1319" s="259">
        <v>0</v>
      </c>
      <c r="R1319" s="259">
        <v>6765.5999999999913</v>
      </c>
      <c r="S1319" s="259">
        <v>0</v>
      </c>
      <c r="T1319" s="260">
        <v>6765.5999999999913</v>
      </c>
      <c r="U1319" s="261">
        <v>0</v>
      </c>
      <c r="V1319" s="259">
        <v>0</v>
      </c>
      <c r="W1319" s="259">
        <v>0</v>
      </c>
      <c r="X1319" s="259">
        <v>0</v>
      </c>
      <c r="Y1319" s="259">
        <v>0</v>
      </c>
      <c r="Z1319" s="259">
        <v>0</v>
      </c>
      <c r="AA1319" s="259">
        <v>0</v>
      </c>
      <c r="AB1319" s="259">
        <v>0</v>
      </c>
      <c r="AC1319" s="259">
        <v>14505.699999999999</v>
      </c>
      <c r="AD1319" s="259">
        <v>-14505.699999999999</v>
      </c>
      <c r="AE1319" s="262">
        <v>14505.699999999999</v>
      </c>
      <c r="AF1319" s="258">
        <v>101539.9</v>
      </c>
      <c r="AG1319" s="259">
        <v>94774.3</v>
      </c>
      <c r="AH1319" s="259">
        <v>0</v>
      </c>
      <c r="AI1319" s="259">
        <v>0</v>
      </c>
      <c r="AJ1319" s="259">
        <v>6765.5999999999913</v>
      </c>
      <c r="AK1319" s="259">
        <v>0</v>
      </c>
      <c r="AL1319" s="259">
        <v>0</v>
      </c>
      <c r="AM1319" s="259">
        <v>6765.5999999999913</v>
      </c>
      <c r="AN1319" s="259">
        <v>-14505.699999999999</v>
      </c>
      <c r="AO1319" s="262">
        <v>21271.299999999988</v>
      </c>
      <c r="AP1319" s="247"/>
      <c r="AQ1319" s="263">
        <v>0</v>
      </c>
      <c r="AR1319" s="264">
        <v>0</v>
      </c>
      <c r="AS1319" s="264">
        <v>0</v>
      </c>
      <c r="AT1319" s="264">
        <v>0</v>
      </c>
      <c r="AU1319" s="264">
        <v>0</v>
      </c>
      <c r="AV1319" s="264">
        <v>0</v>
      </c>
      <c r="AW1319" s="264">
        <v>0</v>
      </c>
      <c r="AX1319" s="264">
        <v>0</v>
      </c>
      <c r="AY1319" s="264">
        <v>0</v>
      </c>
      <c r="AZ1319" s="264">
        <v>0</v>
      </c>
      <c r="BA1319" s="264">
        <v>21271.299999787276</v>
      </c>
      <c r="BB1319" s="265">
        <v>0</v>
      </c>
    </row>
    <row r="1320" spans="2:54" s="213" customFormat="1" ht="12.75" x14ac:dyDescent="0.2">
      <c r="B1320" s="266" t="s">
        <v>817</v>
      </c>
      <c r="C1320" s="267"/>
      <c r="D1320" s="268"/>
      <c r="E1320" s="269" t="s">
        <v>3102</v>
      </c>
      <c r="F1320" s="267"/>
      <c r="G1320" s="267"/>
      <c r="H1320" s="255" t="s">
        <v>3103</v>
      </c>
      <c r="I1320" s="256">
        <v>42361</v>
      </c>
      <c r="J1320" s="257">
        <v>7</v>
      </c>
      <c r="K1320" s="258">
        <v>28284.6</v>
      </c>
      <c r="L1320" s="259">
        <v>26400</v>
      </c>
      <c r="M1320" s="259">
        <v>0</v>
      </c>
      <c r="N1320" s="259">
        <v>0</v>
      </c>
      <c r="O1320" s="259">
        <v>1884.5999999999985</v>
      </c>
      <c r="P1320" s="259">
        <v>0</v>
      </c>
      <c r="Q1320" s="259">
        <v>0</v>
      </c>
      <c r="R1320" s="259">
        <v>1884.5999999999985</v>
      </c>
      <c r="S1320" s="259">
        <v>0</v>
      </c>
      <c r="T1320" s="260">
        <v>1884.5999999999985</v>
      </c>
      <c r="U1320" s="261">
        <v>0</v>
      </c>
      <c r="V1320" s="259">
        <v>0</v>
      </c>
      <c r="W1320" s="259">
        <v>0</v>
      </c>
      <c r="X1320" s="259">
        <v>0</v>
      </c>
      <c r="Y1320" s="259">
        <v>0</v>
      </c>
      <c r="Z1320" s="259">
        <v>0</v>
      </c>
      <c r="AA1320" s="259">
        <v>0</v>
      </c>
      <c r="AB1320" s="259">
        <v>0</v>
      </c>
      <c r="AC1320" s="259">
        <v>4040.6571428571428</v>
      </c>
      <c r="AD1320" s="259">
        <v>-4040.6571428571428</v>
      </c>
      <c r="AE1320" s="262">
        <v>4040.6571428571428</v>
      </c>
      <c r="AF1320" s="258">
        <v>28284.6</v>
      </c>
      <c r="AG1320" s="259">
        <v>26400</v>
      </c>
      <c r="AH1320" s="259">
        <v>0</v>
      </c>
      <c r="AI1320" s="259">
        <v>0</v>
      </c>
      <c r="AJ1320" s="259">
        <v>1884.5999999999985</v>
      </c>
      <c r="AK1320" s="259">
        <v>0</v>
      </c>
      <c r="AL1320" s="259">
        <v>0</v>
      </c>
      <c r="AM1320" s="259">
        <v>1884.5999999999985</v>
      </c>
      <c r="AN1320" s="259">
        <v>-4040.6571428571428</v>
      </c>
      <c r="AO1320" s="262">
        <v>5925.2571428571409</v>
      </c>
      <c r="AP1320" s="247"/>
      <c r="AQ1320" s="263">
        <v>0</v>
      </c>
      <c r="AR1320" s="264">
        <v>0</v>
      </c>
      <c r="AS1320" s="264">
        <v>0</v>
      </c>
      <c r="AT1320" s="264">
        <v>0</v>
      </c>
      <c r="AU1320" s="264">
        <v>0</v>
      </c>
      <c r="AV1320" s="264">
        <v>0</v>
      </c>
      <c r="AW1320" s="264">
        <v>0</v>
      </c>
      <c r="AX1320" s="264">
        <v>0</v>
      </c>
      <c r="AY1320" s="264">
        <v>0</v>
      </c>
      <c r="AZ1320" s="264">
        <v>0</v>
      </c>
      <c r="BA1320" s="264">
        <v>5925.2571427978883</v>
      </c>
      <c r="BB1320" s="265">
        <v>0</v>
      </c>
    </row>
    <row r="1321" spans="2:54" s="213" customFormat="1" ht="12.75" x14ac:dyDescent="0.2">
      <c r="B1321" s="266" t="s">
        <v>817</v>
      </c>
      <c r="C1321" s="267"/>
      <c r="D1321" s="268"/>
      <c r="E1321" s="269" t="s">
        <v>3104</v>
      </c>
      <c r="F1321" s="267"/>
      <c r="G1321" s="267"/>
      <c r="H1321" s="255" t="s">
        <v>3105</v>
      </c>
      <c r="I1321" s="256">
        <v>42361</v>
      </c>
      <c r="J1321" s="257">
        <v>7</v>
      </c>
      <c r="K1321" s="258">
        <v>31640.04</v>
      </c>
      <c r="L1321" s="259">
        <v>29531.86</v>
      </c>
      <c r="M1321" s="259">
        <v>0</v>
      </c>
      <c r="N1321" s="259">
        <v>0</v>
      </c>
      <c r="O1321" s="259">
        <v>2108.1800000000003</v>
      </c>
      <c r="P1321" s="259">
        <v>0</v>
      </c>
      <c r="Q1321" s="259">
        <v>0</v>
      </c>
      <c r="R1321" s="259">
        <v>2108.1800000000003</v>
      </c>
      <c r="S1321" s="259">
        <v>0</v>
      </c>
      <c r="T1321" s="260">
        <v>2108.1800000000003</v>
      </c>
      <c r="U1321" s="261">
        <v>0</v>
      </c>
      <c r="V1321" s="259">
        <v>0</v>
      </c>
      <c r="W1321" s="259">
        <v>0</v>
      </c>
      <c r="X1321" s="259">
        <v>0</v>
      </c>
      <c r="Y1321" s="259">
        <v>0</v>
      </c>
      <c r="Z1321" s="259">
        <v>0</v>
      </c>
      <c r="AA1321" s="259">
        <v>0</v>
      </c>
      <c r="AB1321" s="259">
        <v>0</v>
      </c>
      <c r="AC1321" s="259">
        <v>4520.005714285714</v>
      </c>
      <c r="AD1321" s="259">
        <v>-4520.005714285714</v>
      </c>
      <c r="AE1321" s="262">
        <v>4520.005714285714</v>
      </c>
      <c r="AF1321" s="258">
        <v>31640.04</v>
      </c>
      <c r="AG1321" s="259">
        <v>29531.86</v>
      </c>
      <c r="AH1321" s="259">
        <v>0</v>
      </c>
      <c r="AI1321" s="259">
        <v>0</v>
      </c>
      <c r="AJ1321" s="259">
        <v>2108.1800000000003</v>
      </c>
      <c r="AK1321" s="259">
        <v>0</v>
      </c>
      <c r="AL1321" s="259">
        <v>0</v>
      </c>
      <c r="AM1321" s="259">
        <v>2108.1800000000003</v>
      </c>
      <c r="AN1321" s="259">
        <v>-4520.005714285714</v>
      </c>
      <c r="AO1321" s="262">
        <v>6628.1857142857143</v>
      </c>
      <c r="AP1321" s="247"/>
      <c r="AQ1321" s="263">
        <v>0</v>
      </c>
      <c r="AR1321" s="264">
        <v>0</v>
      </c>
      <c r="AS1321" s="264">
        <v>0</v>
      </c>
      <c r="AT1321" s="264">
        <v>0</v>
      </c>
      <c r="AU1321" s="264">
        <v>0</v>
      </c>
      <c r="AV1321" s="264">
        <v>0</v>
      </c>
      <c r="AW1321" s="264">
        <v>0</v>
      </c>
      <c r="AX1321" s="264">
        <v>0</v>
      </c>
      <c r="AY1321" s="264">
        <v>0</v>
      </c>
      <c r="AZ1321" s="264">
        <v>0</v>
      </c>
      <c r="BA1321" s="264">
        <v>6628.1857142194322</v>
      </c>
      <c r="BB1321" s="265">
        <v>0</v>
      </c>
    </row>
    <row r="1322" spans="2:54" s="213" customFormat="1" ht="12.75" x14ac:dyDescent="0.2">
      <c r="B1322" s="266" t="s">
        <v>817</v>
      </c>
      <c r="C1322" s="267"/>
      <c r="D1322" s="268"/>
      <c r="E1322" s="269" t="s">
        <v>3106</v>
      </c>
      <c r="F1322" s="267"/>
      <c r="G1322" s="267"/>
      <c r="H1322" s="255" t="s">
        <v>3107</v>
      </c>
      <c r="I1322" s="256">
        <v>42361</v>
      </c>
      <c r="J1322" s="257">
        <v>7</v>
      </c>
      <c r="K1322" s="258">
        <v>2711.5</v>
      </c>
      <c r="L1322" s="259">
        <v>2530.83</v>
      </c>
      <c r="M1322" s="259">
        <v>0</v>
      </c>
      <c r="N1322" s="259">
        <v>0</v>
      </c>
      <c r="O1322" s="259">
        <v>180.67000000000007</v>
      </c>
      <c r="P1322" s="259">
        <v>0</v>
      </c>
      <c r="Q1322" s="259">
        <v>0</v>
      </c>
      <c r="R1322" s="259">
        <v>180.67000000000007</v>
      </c>
      <c r="S1322" s="259">
        <v>0</v>
      </c>
      <c r="T1322" s="260">
        <v>180.67000000000007</v>
      </c>
      <c r="U1322" s="261">
        <v>0</v>
      </c>
      <c r="V1322" s="259">
        <v>0</v>
      </c>
      <c r="W1322" s="259">
        <v>0</v>
      </c>
      <c r="X1322" s="259">
        <v>0</v>
      </c>
      <c r="Y1322" s="259">
        <v>0</v>
      </c>
      <c r="Z1322" s="259">
        <v>0</v>
      </c>
      <c r="AA1322" s="259">
        <v>0</v>
      </c>
      <c r="AB1322" s="259">
        <v>0</v>
      </c>
      <c r="AC1322" s="259">
        <v>387.35714285714283</v>
      </c>
      <c r="AD1322" s="259">
        <v>-387.35714285714283</v>
      </c>
      <c r="AE1322" s="262">
        <v>387.35714285714283</v>
      </c>
      <c r="AF1322" s="258">
        <v>2711.5</v>
      </c>
      <c r="AG1322" s="259">
        <v>2530.83</v>
      </c>
      <c r="AH1322" s="259">
        <v>0</v>
      </c>
      <c r="AI1322" s="259">
        <v>0</v>
      </c>
      <c r="AJ1322" s="259">
        <v>180.67000000000007</v>
      </c>
      <c r="AK1322" s="259">
        <v>0</v>
      </c>
      <c r="AL1322" s="259">
        <v>0</v>
      </c>
      <c r="AM1322" s="259">
        <v>180.67000000000007</v>
      </c>
      <c r="AN1322" s="259">
        <v>-387.35714285714283</v>
      </c>
      <c r="AO1322" s="262">
        <v>568.02714285714296</v>
      </c>
      <c r="AP1322" s="247"/>
      <c r="AQ1322" s="263">
        <v>0</v>
      </c>
      <c r="AR1322" s="264">
        <v>0</v>
      </c>
      <c r="AS1322" s="264">
        <v>0</v>
      </c>
      <c r="AT1322" s="264">
        <v>0</v>
      </c>
      <c r="AU1322" s="264">
        <v>0</v>
      </c>
      <c r="AV1322" s="264">
        <v>0</v>
      </c>
      <c r="AW1322" s="264">
        <v>0</v>
      </c>
      <c r="AX1322" s="264">
        <v>0</v>
      </c>
      <c r="AY1322" s="264">
        <v>0</v>
      </c>
      <c r="AZ1322" s="264">
        <v>0</v>
      </c>
      <c r="BA1322" s="264">
        <v>568.02714285146271</v>
      </c>
      <c r="BB1322" s="265">
        <v>0</v>
      </c>
    </row>
    <row r="1323" spans="2:54" s="213" customFormat="1" ht="12.75" x14ac:dyDescent="0.2">
      <c r="B1323" s="266" t="s">
        <v>817</v>
      </c>
      <c r="C1323" s="267"/>
      <c r="D1323" s="268"/>
      <c r="E1323" s="269" t="s">
        <v>3108</v>
      </c>
      <c r="F1323" s="267"/>
      <c r="G1323" s="267"/>
      <c r="H1323" s="255" t="s">
        <v>3109</v>
      </c>
      <c r="I1323" s="256">
        <v>42361</v>
      </c>
      <c r="J1323" s="257">
        <v>7</v>
      </c>
      <c r="K1323" s="258">
        <v>36571.15</v>
      </c>
      <c r="L1323" s="259">
        <v>34134.410000000003</v>
      </c>
      <c r="M1323" s="259">
        <v>0</v>
      </c>
      <c r="N1323" s="259">
        <v>0</v>
      </c>
      <c r="O1323" s="259">
        <v>2436.739999999998</v>
      </c>
      <c r="P1323" s="259">
        <v>0</v>
      </c>
      <c r="Q1323" s="259">
        <v>0</v>
      </c>
      <c r="R1323" s="259">
        <v>2436.739999999998</v>
      </c>
      <c r="S1323" s="259">
        <v>0</v>
      </c>
      <c r="T1323" s="260">
        <v>2436.739999999998</v>
      </c>
      <c r="U1323" s="261">
        <v>0</v>
      </c>
      <c r="V1323" s="259">
        <v>0</v>
      </c>
      <c r="W1323" s="259">
        <v>0</v>
      </c>
      <c r="X1323" s="259">
        <v>0</v>
      </c>
      <c r="Y1323" s="259">
        <v>0</v>
      </c>
      <c r="Z1323" s="259">
        <v>0</v>
      </c>
      <c r="AA1323" s="259">
        <v>0</v>
      </c>
      <c r="AB1323" s="259">
        <v>0</v>
      </c>
      <c r="AC1323" s="259">
        <v>5224.45</v>
      </c>
      <c r="AD1323" s="259">
        <v>-5224.45</v>
      </c>
      <c r="AE1323" s="262">
        <v>5224.45</v>
      </c>
      <c r="AF1323" s="258">
        <v>36571.15</v>
      </c>
      <c r="AG1323" s="259">
        <v>34134.410000000003</v>
      </c>
      <c r="AH1323" s="259">
        <v>0</v>
      </c>
      <c r="AI1323" s="259">
        <v>0</v>
      </c>
      <c r="AJ1323" s="259">
        <v>2436.739999999998</v>
      </c>
      <c r="AK1323" s="259">
        <v>0</v>
      </c>
      <c r="AL1323" s="259">
        <v>0</v>
      </c>
      <c r="AM1323" s="259">
        <v>2436.739999999998</v>
      </c>
      <c r="AN1323" s="259">
        <v>-5224.45</v>
      </c>
      <c r="AO1323" s="262">
        <v>7661.1899999999978</v>
      </c>
      <c r="AP1323" s="247"/>
      <c r="AQ1323" s="263">
        <v>0</v>
      </c>
      <c r="AR1323" s="264">
        <v>0</v>
      </c>
      <c r="AS1323" s="264">
        <v>0</v>
      </c>
      <c r="AT1323" s="264">
        <v>0</v>
      </c>
      <c r="AU1323" s="264">
        <v>0</v>
      </c>
      <c r="AV1323" s="264">
        <v>0</v>
      </c>
      <c r="AW1323" s="264">
        <v>0</v>
      </c>
      <c r="AX1323" s="264">
        <v>0</v>
      </c>
      <c r="AY1323" s="264">
        <v>0</v>
      </c>
      <c r="AZ1323" s="264">
        <v>0</v>
      </c>
      <c r="BA1323" s="264">
        <v>7661.1899999233856</v>
      </c>
      <c r="BB1323" s="265">
        <v>0</v>
      </c>
    </row>
    <row r="1324" spans="2:54" s="213" customFormat="1" ht="12.75" x14ac:dyDescent="0.2">
      <c r="B1324" s="266" t="s">
        <v>817</v>
      </c>
      <c r="C1324" s="267"/>
      <c r="D1324" s="268"/>
      <c r="E1324" s="269" t="s">
        <v>3110</v>
      </c>
      <c r="F1324" s="267"/>
      <c r="G1324" s="267"/>
      <c r="H1324" s="255" t="s">
        <v>3111</v>
      </c>
      <c r="I1324" s="256">
        <v>42361</v>
      </c>
      <c r="J1324" s="257">
        <v>7</v>
      </c>
      <c r="K1324" s="258">
        <v>113038.95</v>
      </c>
      <c r="L1324" s="259">
        <v>105507.16</v>
      </c>
      <c r="M1324" s="259">
        <v>0</v>
      </c>
      <c r="N1324" s="259">
        <v>0</v>
      </c>
      <c r="O1324" s="259">
        <v>7531.7899999999936</v>
      </c>
      <c r="P1324" s="259">
        <v>0</v>
      </c>
      <c r="Q1324" s="259">
        <v>0</v>
      </c>
      <c r="R1324" s="259">
        <v>7531.7899999999936</v>
      </c>
      <c r="S1324" s="259">
        <v>0</v>
      </c>
      <c r="T1324" s="260">
        <v>7531.7899999999936</v>
      </c>
      <c r="U1324" s="261">
        <v>0</v>
      </c>
      <c r="V1324" s="259">
        <v>0</v>
      </c>
      <c r="W1324" s="259">
        <v>0</v>
      </c>
      <c r="X1324" s="259">
        <v>0</v>
      </c>
      <c r="Y1324" s="259">
        <v>0</v>
      </c>
      <c r="Z1324" s="259">
        <v>0</v>
      </c>
      <c r="AA1324" s="259">
        <v>0</v>
      </c>
      <c r="AB1324" s="259">
        <v>0</v>
      </c>
      <c r="AC1324" s="259">
        <v>16148.421428571428</v>
      </c>
      <c r="AD1324" s="259">
        <v>-16148.421428571428</v>
      </c>
      <c r="AE1324" s="262">
        <v>16148.421428571428</v>
      </c>
      <c r="AF1324" s="258">
        <v>113038.95</v>
      </c>
      <c r="AG1324" s="259">
        <v>105507.16</v>
      </c>
      <c r="AH1324" s="259">
        <v>0</v>
      </c>
      <c r="AI1324" s="259">
        <v>0</v>
      </c>
      <c r="AJ1324" s="259">
        <v>7531.7899999999936</v>
      </c>
      <c r="AK1324" s="259">
        <v>0</v>
      </c>
      <c r="AL1324" s="259">
        <v>0</v>
      </c>
      <c r="AM1324" s="259">
        <v>7531.7899999999936</v>
      </c>
      <c r="AN1324" s="259">
        <v>-16148.421428571428</v>
      </c>
      <c r="AO1324" s="262">
        <v>23680.21142857142</v>
      </c>
      <c r="AP1324" s="247"/>
      <c r="AQ1324" s="263">
        <v>0</v>
      </c>
      <c r="AR1324" s="264">
        <v>0</v>
      </c>
      <c r="AS1324" s="264">
        <v>0</v>
      </c>
      <c r="AT1324" s="264">
        <v>0</v>
      </c>
      <c r="AU1324" s="264">
        <v>0</v>
      </c>
      <c r="AV1324" s="264">
        <v>0</v>
      </c>
      <c r="AW1324" s="264">
        <v>0</v>
      </c>
      <c r="AX1324" s="264">
        <v>0</v>
      </c>
      <c r="AY1324" s="264">
        <v>0</v>
      </c>
      <c r="AZ1324" s="264">
        <v>0</v>
      </c>
      <c r="BA1324" s="264">
        <v>23680.211428334616</v>
      </c>
      <c r="BB1324" s="265">
        <v>0</v>
      </c>
    </row>
    <row r="1325" spans="2:54" s="213" customFormat="1" ht="12.75" x14ac:dyDescent="0.2">
      <c r="B1325" s="266" t="s">
        <v>817</v>
      </c>
      <c r="C1325" s="267"/>
      <c r="D1325" s="268"/>
      <c r="E1325" s="269" t="s">
        <v>3112</v>
      </c>
      <c r="F1325" s="267"/>
      <c r="G1325" s="267"/>
      <c r="H1325" s="255" t="s">
        <v>3113</v>
      </c>
      <c r="I1325" s="256">
        <v>42361</v>
      </c>
      <c r="J1325" s="257">
        <v>7</v>
      </c>
      <c r="K1325" s="258">
        <v>49180.15</v>
      </c>
      <c r="L1325" s="259">
        <v>45903.28</v>
      </c>
      <c r="M1325" s="259">
        <v>0</v>
      </c>
      <c r="N1325" s="259">
        <v>0</v>
      </c>
      <c r="O1325" s="259">
        <v>3276.8700000000026</v>
      </c>
      <c r="P1325" s="259">
        <v>0</v>
      </c>
      <c r="Q1325" s="259">
        <v>0</v>
      </c>
      <c r="R1325" s="259">
        <v>3276.8700000000026</v>
      </c>
      <c r="S1325" s="259">
        <v>0</v>
      </c>
      <c r="T1325" s="260">
        <v>3276.8700000000026</v>
      </c>
      <c r="U1325" s="261">
        <v>0</v>
      </c>
      <c r="V1325" s="259">
        <v>0</v>
      </c>
      <c r="W1325" s="259">
        <v>0</v>
      </c>
      <c r="X1325" s="259">
        <v>0</v>
      </c>
      <c r="Y1325" s="259">
        <v>0</v>
      </c>
      <c r="Z1325" s="259">
        <v>0</v>
      </c>
      <c r="AA1325" s="259">
        <v>0</v>
      </c>
      <c r="AB1325" s="259">
        <v>0</v>
      </c>
      <c r="AC1325" s="259">
        <v>7025.7357142857145</v>
      </c>
      <c r="AD1325" s="259">
        <v>-7025.7357142857145</v>
      </c>
      <c r="AE1325" s="262">
        <v>7025.7357142857145</v>
      </c>
      <c r="AF1325" s="258">
        <v>49180.15</v>
      </c>
      <c r="AG1325" s="259">
        <v>45903.28</v>
      </c>
      <c r="AH1325" s="259">
        <v>0</v>
      </c>
      <c r="AI1325" s="259">
        <v>0</v>
      </c>
      <c r="AJ1325" s="259">
        <v>3276.8700000000026</v>
      </c>
      <c r="AK1325" s="259">
        <v>0</v>
      </c>
      <c r="AL1325" s="259">
        <v>0</v>
      </c>
      <c r="AM1325" s="259">
        <v>3276.8700000000026</v>
      </c>
      <c r="AN1325" s="259">
        <v>-7025.7357142857145</v>
      </c>
      <c r="AO1325" s="262">
        <v>10302.605714285717</v>
      </c>
      <c r="AP1325" s="247"/>
      <c r="AQ1325" s="263">
        <v>0</v>
      </c>
      <c r="AR1325" s="264">
        <v>0</v>
      </c>
      <c r="AS1325" s="264">
        <v>0</v>
      </c>
      <c r="AT1325" s="264">
        <v>0</v>
      </c>
      <c r="AU1325" s="264">
        <v>0</v>
      </c>
      <c r="AV1325" s="264">
        <v>0</v>
      </c>
      <c r="AW1325" s="264">
        <v>0</v>
      </c>
      <c r="AX1325" s="264">
        <v>0</v>
      </c>
      <c r="AY1325" s="264">
        <v>0</v>
      </c>
      <c r="AZ1325" s="264">
        <v>0</v>
      </c>
      <c r="BA1325" s="264">
        <v>10302.605714182691</v>
      </c>
      <c r="BB1325" s="265">
        <v>0</v>
      </c>
    </row>
    <row r="1326" spans="2:54" s="213" customFormat="1" ht="12.75" x14ac:dyDescent="0.2">
      <c r="B1326" s="266" t="s">
        <v>817</v>
      </c>
      <c r="C1326" s="267"/>
      <c r="D1326" s="268"/>
      <c r="E1326" s="269" t="s">
        <v>3114</v>
      </c>
      <c r="F1326" s="267"/>
      <c r="G1326" s="267"/>
      <c r="H1326" s="255" t="s">
        <v>3115</v>
      </c>
      <c r="I1326" s="256">
        <v>42361</v>
      </c>
      <c r="J1326" s="257">
        <v>7</v>
      </c>
      <c r="K1326" s="258">
        <v>8635.9</v>
      </c>
      <c r="L1326" s="259">
        <v>8060.5</v>
      </c>
      <c r="M1326" s="259">
        <v>0</v>
      </c>
      <c r="N1326" s="259">
        <v>0</v>
      </c>
      <c r="O1326" s="259">
        <v>575.39999999999964</v>
      </c>
      <c r="P1326" s="259">
        <v>0</v>
      </c>
      <c r="Q1326" s="259">
        <v>0</v>
      </c>
      <c r="R1326" s="259">
        <v>575.39999999999964</v>
      </c>
      <c r="S1326" s="259">
        <v>0</v>
      </c>
      <c r="T1326" s="260">
        <v>575.39999999999964</v>
      </c>
      <c r="U1326" s="261">
        <v>0</v>
      </c>
      <c r="V1326" s="259">
        <v>0</v>
      </c>
      <c r="W1326" s="259">
        <v>0</v>
      </c>
      <c r="X1326" s="259">
        <v>0</v>
      </c>
      <c r="Y1326" s="259">
        <v>0</v>
      </c>
      <c r="Z1326" s="259">
        <v>0</v>
      </c>
      <c r="AA1326" s="259">
        <v>0</v>
      </c>
      <c r="AB1326" s="259">
        <v>0</v>
      </c>
      <c r="AC1326" s="259">
        <v>1233.7</v>
      </c>
      <c r="AD1326" s="259">
        <v>-1233.7</v>
      </c>
      <c r="AE1326" s="262">
        <v>1233.7</v>
      </c>
      <c r="AF1326" s="258">
        <v>8635.9</v>
      </c>
      <c r="AG1326" s="259">
        <v>8060.5</v>
      </c>
      <c r="AH1326" s="259">
        <v>0</v>
      </c>
      <c r="AI1326" s="259">
        <v>0</v>
      </c>
      <c r="AJ1326" s="259">
        <v>575.39999999999964</v>
      </c>
      <c r="AK1326" s="259">
        <v>0</v>
      </c>
      <c r="AL1326" s="259">
        <v>0</v>
      </c>
      <c r="AM1326" s="259">
        <v>575.39999999999964</v>
      </c>
      <c r="AN1326" s="259">
        <v>-1233.7</v>
      </c>
      <c r="AO1326" s="262">
        <v>1809.0999999999997</v>
      </c>
      <c r="AP1326" s="247"/>
      <c r="AQ1326" s="263">
        <v>0</v>
      </c>
      <c r="AR1326" s="264">
        <v>0</v>
      </c>
      <c r="AS1326" s="264">
        <v>0</v>
      </c>
      <c r="AT1326" s="264">
        <v>0</v>
      </c>
      <c r="AU1326" s="264">
        <v>0</v>
      </c>
      <c r="AV1326" s="264">
        <v>0</v>
      </c>
      <c r="AW1326" s="264">
        <v>0</v>
      </c>
      <c r="AX1326" s="264">
        <v>0</v>
      </c>
      <c r="AY1326" s="264">
        <v>0</v>
      </c>
      <c r="AZ1326" s="264">
        <v>0</v>
      </c>
      <c r="BA1326" s="264">
        <v>1809.0999999819087</v>
      </c>
      <c r="BB1326" s="265">
        <v>0</v>
      </c>
    </row>
    <row r="1327" spans="2:54" s="213" customFormat="1" ht="12.75" x14ac:dyDescent="0.2">
      <c r="B1327" s="266" t="s">
        <v>817</v>
      </c>
      <c r="C1327" s="267"/>
      <c r="D1327" s="268"/>
      <c r="E1327" s="269" t="s">
        <v>3116</v>
      </c>
      <c r="F1327" s="267"/>
      <c r="G1327" s="267"/>
      <c r="H1327" s="255" t="s">
        <v>3117</v>
      </c>
      <c r="I1327" s="256">
        <v>42361</v>
      </c>
      <c r="J1327" s="257">
        <v>7</v>
      </c>
      <c r="K1327" s="258">
        <v>96905.95</v>
      </c>
      <c r="L1327" s="259">
        <v>90449.11</v>
      </c>
      <c r="M1327" s="259">
        <v>0</v>
      </c>
      <c r="N1327" s="259">
        <v>0</v>
      </c>
      <c r="O1327" s="259">
        <v>6456.8399999999965</v>
      </c>
      <c r="P1327" s="259">
        <v>0</v>
      </c>
      <c r="Q1327" s="259">
        <v>0</v>
      </c>
      <c r="R1327" s="259">
        <v>6456.8399999999965</v>
      </c>
      <c r="S1327" s="259">
        <v>0</v>
      </c>
      <c r="T1327" s="260">
        <v>6456.8399999999965</v>
      </c>
      <c r="U1327" s="261">
        <v>0</v>
      </c>
      <c r="V1327" s="259">
        <v>0</v>
      </c>
      <c r="W1327" s="259">
        <v>0</v>
      </c>
      <c r="X1327" s="259">
        <v>0</v>
      </c>
      <c r="Y1327" s="259">
        <v>0</v>
      </c>
      <c r="Z1327" s="259">
        <v>0</v>
      </c>
      <c r="AA1327" s="259">
        <v>0</v>
      </c>
      <c r="AB1327" s="259">
        <v>0</v>
      </c>
      <c r="AC1327" s="259">
        <v>13843.707142857142</v>
      </c>
      <c r="AD1327" s="259">
        <v>-13843.707142857142</v>
      </c>
      <c r="AE1327" s="262">
        <v>13843.707142857142</v>
      </c>
      <c r="AF1327" s="258">
        <v>96905.95</v>
      </c>
      <c r="AG1327" s="259">
        <v>90449.11</v>
      </c>
      <c r="AH1327" s="259">
        <v>0</v>
      </c>
      <c r="AI1327" s="259">
        <v>0</v>
      </c>
      <c r="AJ1327" s="259">
        <v>6456.8399999999965</v>
      </c>
      <c r="AK1327" s="259">
        <v>0</v>
      </c>
      <c r="AL1327" s="259">
        <v>0</v>
      </c>
      <c r="AM1327" s="259">
        <v>6456.8399999999965</v>
      </c>
      <c r="AN1327" s="259">
        <v>-13843.707142857142</v>
      </c>
      <c r="AO1327" s="262">
        <v>20300.54714285714</v>
      </c>
      <c r="AP1327" s="247"/>
      <c r="AQ1327" s="263">
        <v>0</v>
      </c>
      <c r="AR1327" s="264">
        <v>0</v>
      </c>
      <c r="AS1327" s="264">
        <v>0</v>
      </c>
      <c r="AT1327" s="264">
        <v>0</v>
      </c>
      <c r="AU1327" s="264">
        <v>0</v>
      </c>
      <c r="AV1327" s="264">
        <v>0</v>
      </c>
      <c r="AW1327" s="264">
        <v>0</v>
      </c>
      <c r="AX1327" s="264">
        <v>0</v>
      </c>
      <c r="AY1327" s="264">
        <v>0</v>
      </c>
      <c r="AZ1327" s="264">
        <v>0</v>
      </c>
      <c r="BA1327" s="264">
        <v>20300.547142654133</v>
      </c>
      <c r="BB1327" s="265">
        <v>0</v>
      </c>
    </row>
    <row r="1328" spans="2:54" s="213" customFormat="1" ht="12.75" x14ac:dyDescent="0.2">
      <c r="B1328" s="266" t="s">
        <v>817</v>
      </c>
      <c r="C1328" s="267"/>
      <c r="D1328" s="268"/>
      <c r="E1328" s="269" t="s">
        <v>3118</v>
      </c>
      <c r="F1328" s="267"/>
      <c r="G1328" s="267"/>
      <c r="H1328" s="255" t="s">
        <v>3119</v>
      </c>
      <c r="I1328" s="256">
        <v>42361</v>
      </c>
      <c r="J1328" s="257">
        <v>7</v>
      </c>
      <c r="K1328" s="258">
        <v>14062.65</v>
      </c>
      <c r="L1328" s="259">
        <v>13125.66</v>
      </c>
      <c r="M1328" s="259">
        <v>0</v>
      </c>
      <c r="N1328" s="259">
        <v>0</v>
      </c>
      <c r="O1328" s="259">
        <v>936.98999999999978</v>
      </c>
      <c r="P1328" s="259">
        <v>0</v>
      </c>
      <c r="Q1328" s="259">
        <v>0</v>
      </c>
      <c r="R1328" s="259">
        <v>936.98999999999978</v>
      </c>
      <c r="S1328" s="259">
        <v>0</v>
      </c>
      <c r="T1328" s="260">
        <v>936.98999999999978</v>
      </c>
      <c r="U1328" s="261">
        <v>0</v>
      </c>
      <c r="V1328" s="259">
        <v>0</v>
      </c>
      <c r="W1328" s="259">
        <v>0</v>
      </c>
      <c r="X1328" s="259">
        <v>0</v>
      </c>
      <c r="Y1328" s="259">
        <v>0</v>
      </c>
      <c r="Z1328" s="259">
        <v>0</v>
      </c>
      <c r="AA1328" s="259">
        <v>0</v>
      </c>
      <c r="AB1328" s="259">
        <v>0</v>
      </c>
      <c r="AC1328" s="259">
        <v>2008.95</v>
      </c>
      <c r="AD1328" s="259">
        <v>-2008.95</v>
      </c>
      <c r="AE1328" s="262">
        <v>2008.95</v>
      </c>
      <c r="AF1328" s="258">
        <v>14062.65</v>
      </c>
      <c r="AG1328" s="259">
        <v>13125.66</v>
      </c>
      <c r="AH1328" s="259">
        <v>0</v>
      </c>
      <c r="AI1328" s="259">
        <v>0</v>
      </c>
      <c r="AJ1328" s="259">
        <v>936.98999999999978</v>
      </c>
      <c r="AK1328" s="259">
        <v>0</v>
      </c>
      <c r="AL1328" s="259">
        <v>0</v>
      </c>
      <c r="AM1328" s="259">
        <v>936.98999999999978</v>
      </c>
      <c r="AN1328" s="259">
        <v>-2008.95</v>
      </c>
      <c r="AO1328" s="262">
        <v>2945.9399999999996</v>
      </c>
      <c r="AP1328" s="247"/>
      <c r="AQ1328" s="263">
        <v>0</v>
      </c>
      <c r="AR1328" s="264">
        <v>0</v>
      </c>
      <c r="AS1328" s="264">
        <v>0</v>
      </c>
      <c r="AT1328" s="264">
        <v>0</v>
      </c>
      <c r="AU1328" s="264">
        <v>0</v>
      </c>
      <c r="AV1328" s="264">
        <v>0</v>
      </c>
      <c r="AW1328" s="264">
        <v>0</v>
      </c>
      <c r="AX1328" s="264">
        <v>0</v>
      </c>
      <c r="AY1328" s="264">
        <v>0</v>
      </c>
      <c r="AZ1328" s="264">
        <v>0</v>
      </c>
      <c r="BA1328" s="264">
        <v>2945.9399999705402</v>
      </c>
      <c r="BB1328" s="265">
        <v>0</v>
      </c>
    </row>
    <row r="1329" spans="2:54" s="213" customFormat="1" ht="12.75" x14ac:dyDescent="0.2">
      <c r="B1329" s="266" t="s">
        <v>817</v>
      </c>
      <c r="C1329" s="267"/>
      <c r="D1329" s="268"/>
      <c r="E1329" s="269" t="s">
        <v>3120</v>
      </c>
      <c r="F1329" s="267"/>
      <c r="G1329" s="267"/>
      <c r="H1329" s="255" t="s">
        <v>3121</v>
      </c>
      <c r="I1329" s="256">
        <v>42361</v>
      </c>
      <c r="J1329" s="257">
        <v>7</v>
      </c>
      <c r="K1329" s="258">
        <v>5920.25</v>
      </c>
      <c r="L1329" s="259">
        <v>5525.78</v>
      </c>
      <c r="M1329" s="259">
        <v>0</v>
      </c>
      <c r="N1329" s="259">
        <v>0</v>
      </c>
      <c r="O1329" s="259">
        <v>394.47000000000025</v>
      </c>
      <c r="P1329" s="259">
        <v>0</v>
      </c>
      <c r="Q1329" s="259">
        <v>0</v>
      </c>
      <c r="R1329" s="259">
        <v>394.47000000000025</v>
      </c>
      <c r="S1329" s="259">
        <v>0</v>
      </c>
      <c r="T1329" s="260">
        <v>394.47000000000025</v>
      </c>
      <c r="U1329" s="261">
        <v>0</v>
      </c>
      <c r="V1329" s="259">
        <v>0</v>
      </c>
      <c r="W1329" s="259">
        <v>0</v>
      </c>
      <c r="X1329" s="259">
        <v>0</v>
      </c>
      <c r="Y1329" s="259">
        <v>0</v>
      </c>
      <c r="Z1329" s="259">
        <v>0</v>
      </c>
      <c r="AA1329" s="259">
        <v>0</v>
      </c>
      <c r="AB1329" s="259">
        <v>0</v>
      </c>
      <c r="AC1329" s="259">
        <v>845.75</v>
      </c>
      <c r="AD1329" s="259">
        <v>-845.75</v>
      </c>
      <c r="AE1329" s="262">
        <v>845.75</v>
      </c>
      <c r="AF1329" s="258">
        <v>5920.25</v>
      </c>
      <c r="AG1329" s="259">
        <v>5525.78</v>
      </c>
      <c r="AH1329" s="259">
        <v>0</v>
      </c>
      <c r="AI1329" s="259">
        <v>0</v>
      </c>
      <c r="AJ1329" s="259">
        <v>394.47000000000025</v>
      </c>
      <c r="AK1329" s="259">
        <v>0</v>
      </c>
      <c r="AL1329" s="259">
        <v>0</v>
      </c>
      <c r="AM1329" s="259">
        <v>394.47000000000025</v>
      </c>
      <c r="AN1329" s="259">
        <v>-845.75</v>
      </c>
      <c r="AO1329" s="262">
        <v>1240.2200000000003</v>
      </c>
      <c r="AP1329" s="247"/>
      <c r="AQ1329" s="263">
        <v>0</v>
      </c>
      <c r="AR1329" s="264">
        <v>0</v>
      </c>
      <c r="AS1329" s="264">
        <v>0</v>
      </c>
      <c r="AT1329" s="264">
        <v>0</v>
      </c>
      <c r="AU1329" s="264">
        <v>0</v>
      </c>
      <c r="AV1329" s="264">
        <v>0</v>
      </c>
      <c r="AW1329" s="264">
        <v>0</v>
      </c>
      <c r="AX1329" s="264">
        <v>0</v>
      </c>
      <c r="AY1329" s="264">
        <v>0</v>
      </c>
      <c r="AZ1329" s="264">
        <v>0</v>
      </c>
      <c r="BA1329" s="264">
        <v>1240.2199999875982</v>
      </c>
      <c r="BB1329" s="265">
        <v>0</v>
      </c>
    </row>
    <row r="1330" spans="2:54" s="213" customFormat="1" ht="12.75" x14ac:dyDescent="0.2">
      <c r="B1330" s="266" t="s">
        <v>817</v>
      </c>
      <c r="C1330" s="267"/>
      <c r="D1330" s="268"/>
      <c r="E1330" s="269" t="s">
        <v>3122</v>
      </c>
      <c r="F1330" s="267"/>
      <c r="G1330" s="267"/>
      <c r="H1330" s="255" t="s">
        <v>3123</v>
      </c>
      <c r="I1330" s="256">
        <v>42361</v>
      </c>
      <c r="J1330" s="257">
        <v>7</v>
      </c>
      <c r="K1330" s="258">
        <v>42001.9</v>
      </c>
      <c r="L1330" s="259">
        <v>39203.31</v>
      </c>
      <c r="M1330" s="259">
        <v>0</v>
      </c>
      <c r="N1330" s="259">
        <v>0</v>
      </c>
      <c r="O1330" s="259">
        <v>2798.5900000000038</v>
      </c>
      <c r="P1330" s="259">
        <v>0</v>
      </c>
      <c r="Q1330" s="259">
        <v>0</v>
      </c>
      <c r="R1330" s="259">
        <v>2798.5900000000038</v>
      </c>
      <c r="S1330" s="259">
        <v>0</v>
      </c>
      <c r="T1330" s="260">
        <v>2798.5900000000038</v>
      </c>
      <c r="U1330" s="261">
        <v>0</v>
      </c>
      <c r="V1330" s="259">
        <v>0</v>
      </c>
      <c r="W1330" s="259">
        <v>0</v>
      </c>
      <c r="X1330" s="259">
        <v>0</v>
      </c>
      <c r="Y1330" s="259">
        <v>0</v>
      </c>
      <c r="Z1330" s="259">
        <v>0</v>
      </c>
      <c r="AA1330" s="259">
        <v>0</v>
      </c>
      <c r="AB1330" s="259">
        <v>0</v>
      </c>
      <c r="AC1330" s="259">
        <v>6000.2714285714292</v>
      </c>
      <c r="AD1330" s="259">
        <v>-6000.2714285714292</v>
      </c>
      <c r="AE1330" s="262">
        <v>6000.2714285714292</v>
      </c>
      <c r="AF1330" s="258">
        <v>42001.9</v>
      </c>
      <c r="AG1330" s="259">
        <v>39203.31</v>
      </c>
      <c r="AH1330" s="259">
        <v>0</v>
      </c>
      <c r="AI1330" s="259">
        <v>0</v>
      </c>
      <c r="AJ1330" s="259">
        <v>2798.5900000000038</v>
      </c>
      <c r="AK1330" s="259">
        <v>0</v>
      </c>
      <c r="AL1330" s="259">
        <v>0</v>
      </c>
      <c r="AM1330" s="259">
        <v>2798.5900000000038</v>
      </c>
      <c r="AN1330" s="259">
        <v>-6000.2714285714292</v>
      </c>
      <c r="AO1330" s="262">
        <v>8798.861428571432</v>
      </c>
      <c r="AP1330" s="247"/>
      <c r="AQ1330" s="263">
        <v>0</v>
      </c>
      <c r="AR1330" s="264">
        <v>0</v>
      </c>
      <c r="AS1330" s="264">
        <v>0</v>
      </c>
      <c r="AT1330" s="264">
        <v>0</v>
      </c>
      <c r="AU1330" s="264">
        <v>0</v>
      </c>
      <c r="AV1330" s="264">
        <v>0</v>
      </c>
      <c r="AW1330" s="264">
        <v>0</v>
      </c>
      <c r="AX1330" s="264">
        <v>0</v>
      </c>
      <c r="AY1330" s="264">
        <v>0</v>
      </c>
      <c r="AZ1330" s="264">
        <v>0</v>
      </c>
      <c r="BA1330" s="264">
        <v>8798.8614284834439</v>
      </c>
      <c r="BB1330" s="265">
        <v>0</v>
      </c>
    </row>
    <row r="1331" spans="2:54" s="213" customFormat="1" ht="12.75" x14ac:dyDescent="0.2">
      <c r="B1331" s="266" t="s">
        <v>817</v>
      </c>
      <c r="C1331" s="267"/>
      <c r="D1331" s="268"/>
      <c r="E1331" s="269" t="s">
        <v>3124</v>
      </c>
      <c r="F1331" s="267"/>
      <c r="G1331" s="267"/>
      <c r="H1331" s="255" t="s">
        <v>3125</v>
      </c>
      <c r="I1331" s="256">
        <v>42361</v>
      </c>
      <c r="J1331" s="257">
        <v>7</v>
      </c>
      <c r="K1331" s="258">
        <v>1976.8</v>
      </c>
      <c r="L1331" s="259">
        <v>1845.1</v>
      </c>
      <c r="M1331" s="259">
        <v>0</v>
      </c>
      <c r="N1331" s="259">
        <v>0</v>
      </c>
      <c r="O1331" s="259">
        <v>131.70000000000005</v>
      </c>
      <c r="P1331" s="259">
        <v>0</v>
      </c>
      <c r="Q1331" s="259">
        <v>0</v>
      </c>
      <c r="R1331" s="259">
        <v>131.70000000000005</v>
      </c>
      <c r="S1331" s="259">
        <v>0</v>
      </c>
      <c r="T1331" s="260">
        <v>131.70000000000005</v>
      </c>
      <c r="U1331" s="261">
        <v>0</v>
      </c>
      <c r="V1331" s="259">
        <v>0</v>
      </c>
      <c r="W1331" s="259">
        <v>0</v>
      </c>
      <c r="X1331" s="259">
        <v>0</v>
      </c>
      <c r="Y1331" s="259">
        <v>0</v>
      </c>
      <c r="Z1331" s="259">
        <v>0</v>
      </c>
      <c r="AA1331" s="259">
        <v>0</v>
      </c>
      <c r="AB1331" s="259">
        <v>0</v>
      </c>
      <c r="AC1331" s="259">
        <v>282.39999999999998</v>
      </c>
      <c r="AD1331" s="259">
        <v>-282.39999999999998</v>
      </c>
      <c r="AE1331" s="262">
        <v>282.39999999999998</v>
      </c>
      <c r="AF1331" s="258">
        <v>1976.8</v>
      </c>
      <c r="AG1331" s="259">
        <v>1845.1</v>
      </c>
      <c r="AH1331" s="259">
        <v>0</v>
      </c>
      <c r="AI1331" s="259">
        <v>0</v>
      </c>
      <c r="AJ1331" s="259">
        <v>131.70000000000005</v>
      </c>
      <c r="AK1331" s="259">
        <v>0</v>
      </c>
      <c r="AL1331" s="259">
        <v>0</v>
      </c>
      <c r="AM1331" s="259">
        <v>131.70000000000005</v>
      </c>
      <c r="AN1331" s="259">
        <v>-282.39999999999998</v>
      </c>
      <c r="AO1331" s="262">
        <v>414.1</v>
      </c>
      <c r="AP1331" s="247"/>
      <c r="AQ1331" s="263">
        <v>0</v>
      </c>
      <c r="AR1331" s="264">
        <v>0</v>
      </c>
      <c r="AS1331" s="264">
        <v>0</v>
      </c>
      <c r="AT1331" s="264">
        <v>0</v>
      </c>
      <c r="AU1331" s="264">
        <v>0</v>
      </c>
      <c r="AV1331" s="264">
        <v>0</v>
      </c>
      <c r="AW1331" s="264">
        <v>0</v>
      </c>
      <c r="AX1331" s="264">
        <v>0</v>
      </c>
      <c r="AY1331" s="264">
        <v>0</v>
      </c>
      <c r="AZ1331" s="264">
        <v>0</v>
      </c>
      <c r="BA1331" s="264">
        <v>414.09999999585904</v>
      </c>
      <c r="BB1331" s="265">
        <v>0</v>
      </c>
    </row>
    <row r="1332" spans="2:54" s="213" customFormat="1" ht="12.75" x14ac:dyDescent="0.2">
      <c r="B1332" s="266" t="s">
        <v>817</v>
      </c>
      <c r="C1332" s="267"/>
      <c r="D1332" s="268"/>
      <c r="E1332" s="269" t="s">
        <v>3126</v>
      </c>
      <c r="F1332" s="267"/>
      <c r="G1332" s="267"/>
      <c r="H1332" s="255" t="s">
        <v>3127</v>
      </c>
      <c r="I1332" s="256">
        <v>42361</v>
      </c>
      <c r="J1332" s="257">
        <v>7</v>
      </c>
      <c r="K1332" s="258">
        <v>1153.25</v>
      </c>
      <c r="L1332" s="259">
        <v>1076.4100000000001</v>
      </c>
      <c r="M1332" s="259">
        <v>0</v>
      </c>
      <c r="N1332" s="259">
        <v>0</v>
      </c>
      <c r="O1332" s="259">
        <v>76.839999999999918</v>
      </c>
      <c r="P1332" s="259">
        <v>0</v>
      </c>
      <c r="Q1332" s="259">
        <v>0</v>
      </c>
      <c r="R1332" s="259">
        <v>76.839999999999918</v>
      </c>
      <c r="S1332" s="259">
        <v>0</v>
      </c>
      <c r="T1332" s="260">
        <v>76.839999999999918</v>
      </c>
      <c r="U1332" s="261">
        <v>0</v>
      </c>
      <c r="V1332" s="259">
        <v>0</v>
      </c>
      <c r="W1332" s="259">
        <v>0</v>
      </c>
      <c r="X1332" s="259">
        <v>0</v>
      </c>
      <c r="Y1332" s="259">
        <v>0</v>
      </c>
      <c r="Z1332" s="259">
        <v>0</v>
      </c>
      <c r="AA1332" s="259">
        <v>0</v>
      </c>
      <c r="AB1332" s="259">
        <v>0</v>
      </c>
      <c r="AC1332" s="259">
        <v>164.75</v>
      </c>
      <c r="AD1332" s="259">
        <v>-164.75</v>
      </c>
      <c r="AE1332" s="262">
        <v>164.75</v>
      </c>
      <c r="AF1332" s="258">
        <v>1153.25</v>
      </c>
      <c r="AG1332" s="259">
        <v>1076.4100000000001</v>
      </c>
      <c r="AH1332" s="259">
        <v>0</v>
      </c>
      <c r="AI1332" s="259">
        <v>0</v>
      </c>
      <c r="AJ1332" s="259">
        <v>76.839999999999918</v>
      </c>
      <c r="AK1332" s="259">
        <v>0</v>
      </c>
      <c r="AL1332" s="259">
        <v>0</v>
      </c>
      <c r="AM1332" s="259">
        <v>76.839999999999918</v>
      </c>
      <c r="AN1332" s="259">
        <v>-164.75</v>
      </c>
      <c r="AO1332" s="262">
        <v>241.58999999999992</v>
      </c>
      <c r="AP1332" s="247"/>
      <c r="AQ1332" s="263">
        <v>0</v>
      </c>
      <c r="AR1332" s="264">
        <v>0</v>
      </c>
      <c r="AS1332" s="264">
        <v>0</v>
      </c>
      <c r="AT1332" s="264">
        <v>0</v>
      </c>
      <c r="AU1332" s="264">
        <v>0</v>
      </c>
      <c r="AV1332" s="264">
        <v>0</v>
      </c>
      <c r="AW1332" s="264">
        <v>0</v>
      </c>
      <c r="AX1332" s="264">
        <v>0</v>
      </c>
      <c r="AY1332" s="264">
        <v>0</v>
      </c>
      <c r="AZ1332" s="264">
        <v>0</v>
      </c>
      <c r="BA1332" s="264">
        <v>241.58999999758402</v>
      </c>
      <c r="BB1332" s="265">
        <v>0</v>
      </c>
    </row>
    <row r="1333" spans="2:54" s="213" customFormat="1" ht="12.75" x14ac:dyDescent="0.2">
      <c r="B1333" s="266" t="s">
        <v>817</v>
      </c>
      <c r="C1333" s="267"/>
      <c r="D1333" s="268"/>
      <c r="E1333" s="269" t="s">
        <v>3128</v>
      </c>
      <c r="F1333" s="267"/>
      <c r="G1333" s="267"/>
      <c r="H1333" s="255" t="s">
        <v>3129</v>
      </c>
      <c r="I1333" s="256">
        <v>42361</v>
      </c>
      <c r="J1333" s="257">
        <v>7</v>
      </c>
      <c r="K1333" s="258">
        <v>44810.15</v>
      </c>
      <c r="L1333" s="259">
        <v>41824.449999999997</v>
      </c>
      <c r="M1333" s="259">
        <v>0</v>
      </c>
      <c r="N1333" s="259">
        <v>0</v>
      </c>
      <c r="O1333" s="259">
        <v>2985.7000000000044</v>
      </c>
      <c r="P1333" s="259">
        <v>0</v>
      </c>
      <c r="Q1333" s="259">
        <v>0</v>
      </c>
      <c r="R1333" s="259">
        <v>2985.7000000000044</v>
      </c>
      <c r="S1333" s="259">
        <v>0</v>
      </c>
      <c r="T1333" s="260">
        <v>2985.7000000000044</v>
      </c>
      <c r="U1333" s="261">
        <v>0</v>
      </c>
      <c r="V1333" s="259">
        <v>0</v>
      </c>
      <c r="W1333" s="259">
        <v>0</v>
      </c>
      <c r="X1333" s="259">
        <v>0</v>
      </c>
      <c r="Y1333" s="259">
        <v>0</v>
      </c>
      <c r="Z1333" s="259">
        <v>0</v>
      </c>
      <c r="AA1333" s="259">
        <v>0</v>
      </c>
      <c r="AB1333" s="259">
        <v>0</v>
      </c>
      <c r="AC1333" s="259">
        <v>6401.45</v>
      </c>
      <c r="AD1333" s="259">
        <v>-6401.45</v>
      </c>
      <c r="AE1333" s="262">
        <v>6401.45</v>
      </c>
      <c r="AF1333" s="258">
        <v>44810.15</v>
      </c>
      <c r="AG1333" s="259">
        <v>41824.449999999997</v>
      </c>
      <c r="AH1333" s="259">
        <v>0</v>
      </c>
      <c r="AI1333" s="259">
        <v>0</v>
      </c>
      <c r="AJ1333" s="259">
        <v>2985.7000000000044</v>
      </c>
      <c r="AK1333" s="259">
        <v>0</v>
      </c>
      <c r="AL1333" s="259">
        <v>0</v>
      </c>
      <c r="AM1333" s="259">
        <v>2985.7000000000044</v>
      </c>
      <c r="AN1333" s="259">
        <v>-6401.45</v>
      </c>
      <c r="AO1333" s="262">
        <v>9387.1500000000051</v>
      </c>
      <c r="AP1333" s="247"/>
      <c r="AQ1333" s="263">
        <v>0</v>
      </c>
      <c r="AR1333" s="264">
        <v>0</v>
      </c>
      <c r="AS1333" s="264">
        <v>0</v>
      </c>
      <c r="AT1333" s="264">
        <v>0</v>
      </c>
      <c r="AU1333" s="264">
        <v>0</v>
      </c>
      <c r="AV1333" s="264">
        <v>0</v>
      </c>
      <c r="AW1333" s="264">
        <v>0</v>
      </c>
      <c r="AX1333" s="264">
        <v>0</v>
      </c>
      <c r="AY1333" s="264">
        <v>0</v>
      </c>
      <c r="AZ1333" s="264">
        <v>0</v>
      </c>
      <c r="BA1333" s="264">
        <v>9387.1499999061343</v>
      </c>
      <c r="BB1333" s="265">
        <v>0</v>
      </c>
    </row>
    <row r="1334" spans="2:54" s="213" customFormat="1" ht="12.75" x14ac:dyDescent="0.2">
      <c r="B1334" s="266" t="s">
        <v>817</v>
      </c>
      <c r="C1334" s="267"/>
      <c r="D1334" s="268"/>
      <c r="E1334" s="269" t="s">
        <v>3130</v>
      </c>
      <c r="F1334" s="267"/>
      <c r="G1334" s="267"/>
      <c r="H1334" s="255" t="s">
        <v>3131</v>
      </c>
      <c r="I1334" s="256">
        <v>42361</v>
      </c>
      <c r="J1334" s="257">
        <v>7</v>
      </c>
      <c r="K1334" s="258">
        <v>78845.53</v>
      </c>
      <c r="L1334" s="259">
        <v>73592.05</v>
      </c>
      <c r="M1334" s="259">
        <v>0</v>
      </c>
      <c r="N1334" s="259">
        <v>0</v>
      </c>
      <c r="O1334" s="259">
        <v>5253.4799999999959</v>
      </c>
      <c r="P1334" s="259">
        <v>0</v>
      </c>
      <c r="Q1334" s="259">
        <v>0</v>
      </c>
      <c r="R1334" s="259">
        <v>5253.4799999999959</v>
      </c>
      <c r="S1334" s="259">
        <v>0</v>
      </c>
      <c r="T1334" s="260">
        <v>5253.4799999999959</v>
      </c>
      <c r="U1334" s="261">
        <v>0</v>
      </c>
      <c r="V1334" s="259">
        <v>0</v>
      </c>
      <c r="W1334" s="259">
        <v>0</v>
      </c>
      <c r="X1334" s="259">
        <v>0</v>
      </c>
      <c r="Y1334" s="259">
        <v>0</v>
      </c>
      <c r="Z1334" s="259">
        <v>0</v>
      </c>
      <c r="AA1334" s="259">
        <v>0</v>
      </c>
      <c r="AB1334" s="259">
        <v>0</v>
      </c>
      <c r="AC1334" s="259">
        <v>11263.647142857142</v>
      </c>
      <c r="AD1334" s="259">
        <v>-11263.647142857142</v>
      </c>
      <c r="AE1334" s="262">
        <v>11263.647142857142</v>
      </c>
      <c r="AF1334" s="258">
        <v>78845.53</v>
      </c>
      <c r="AG1334" s="259">
        <v>73592.05</v>
      </c>
      <c r="AH1334" s="259">
        <v>0</v>
      </c>
      <c r="AI1334" s="259">
        <v>0</v>
      </c>
      <c r="AJ1334" s="259">
        <v>5253.4799999999959</v>
      </c>
      <c r="AK1334" s="259">
        <v>0</v>
      </c>
      <c r="AL1334" s="259">
        <v>0</v>
      </c>
      <c r="AM1334" s="259">
        <v>5253.4799999999959</v>
      </c>
      <c r="AN1334" s="259">
        <v>-11263.647142857142</v>
      </c>
      <c r="AO1334" s="262">
        <v>16517.127142857138</v>
      </c>
      <c r="AP1334" s="247"/>
      <c r="AQ1334" s="263">
        <v>0</v>
      </c>
      <c r="AR1334" s="264">
        <v>0</v>
      </c>
      <c r="AS1334" s="264">
        <v>0</v>
      </c>
      <c r="AT1334" s="264">
        <v>0</v>
      </c>
      <c r="AU1334" s="264">
        <v>0</v>
      </c>
      <c r="AV1334" s="264">
        <v>0</v>
      </c>
      <c r="AW1334" s="264">
        <v>0</v>
      </c>
      <c r="AX1334" s="264">
        <v>0</v>
      </c>
      <c r="AY1334" s="264">
        <v>0</v>
      </c>
      <c r="AZ1334" s="264">
        <v>0</v>
      </c>
      <c r="BA1334" s="264">
        <v>16517.127142691967</v>
      </c>
      <c r="BB1334" s="265">
        <v>0</v>
      </c>
    </row>
    <row r="1335" spans="2:54" s="213" customFormat="1" ht="12.75" x14ac:dyDescent="0.2">
      <c r="B1335" s="266" t="s">
        <v>817</v>
      </c>
      <c r="C1335" s="267"/>
      <c r="D1335" s="268"/>
      <c r="E1335" s="269" t="s">
        <v>3132</v>
      </c>
      <c r="F1335" s="267"/>
      <c r="G1335" s="267"/>
      <c r="H1335" s="255" t="s">
        <v>3133</v>
      </c>
      <c r="I1335" s="256">
        <v>42361</v>
      </c>
      <c r="J1335" s="257">
        <v>7</v>
      </c>
      <c r="K1335" s="258">
        <v>15227.45</v>
      </c>
      <c r="L1335" s="259">
        <v>14212.85</v>
      </c>
      <c r="M1335" s="259">
        <v>0</v>
      </c>
      <c r="N1335" s="259">
        <v>0</v>
      </c>
      <c r="O1335" s="259">
        <v>1014.6000000000004</v>
      </c>
      <c r="P1335" s="259">
        <v>0</v>
      </c>
      <c r="Q1335" s="259">
        <v>0</v>
      </c>
      <c r="R1335" s="259">
        <v>1014.6000000000004</v>
      </c>
      <c r="S1335" s="259">
        <v>0</v>
      </c>
      <c r="T1335" s="260">
        <v>1014.6000000000004</v>
      </c>
      <c r="U1335" s="261">
        <v>0</v>
      </c>
      <c r="V1335" s="259">
        <v>0</v>
      </c>
      <c r="W1335" s="259">
        <v>0</v>
      </c>
      <c r="X1335" s="259">
        <v>0</v>
      </c>
      <c r="Y1335" s="259">
        <v>0</v>
      </c>
      <c r="Z1335" s="259">
        <v>0</v>
      </c>
      <c r="AA1335" s="259">
        <v>0</v>
      </c>
      <c r="AB1335" s="259">
        <v>0</v>
      </c>
      <c r="AC1335" s="259">
        <v>2175.35</v>
      </c>
      <c r="AD1335" s="259">
        <v>-2175.35</v>
      </c>
      <c r="AE1335" s="262">
        <v>2175.35</v>
      </c>
      <c r="AF1335" s="258">
        <v>15227.45</v>
      </c>
      <c r="AG1335" s="259">
        <v>14212.85</v>
      </c>
      <c r="AH1335" s="259">
        <v>0</v>
      </c>
      <c r="AI1335" s="259">
        <v>0</v>
      </c>
      <c r="AJ1335" s="259">
        <v>1014.6000000000004</v>
      </c>
      <c r="AK1335" s="259">
        <v>0</v>
      </c>
      <c r="AL1335" s="259">
        <v>0</v>
      </c>
      <c r="AM1335" s="259">
        <v>1014.6000000000004</v>
      </c>
      <c r="AN1335" s="259">
        <v>-2175.35</v>
      </c>
      <c r="AO1335" s="262">
        <v>3189.9500000000003</v>
      </c>
      <c r="AP1335" s="247"/>
      <c r="AQ1335" s="263">
        <v>0</v>
      </c>
      <c r="AR1335" s="264">
        <v>0</v>
      </c>
      <c r="AS1335" s="264">
        <v>0</v>
      </c>
      <c r="AT1335" s="264">
        <v>0</v>
      </c>
      <c r="AU1335" s="264">
        <v>0</v>
      </c>
      <c r="AV1335" s="264">
        <v>0</v>
      </c>
      <c r="AW1335" s="264">
        <v>0</v>
      </c>
      <c r="AX1335" s="264">
        <v>0</v>
      </c>
      <c r="AY1335" s="264">
        <v>0</v>
      </c>
      <c r="AZ1335" s="264">
        <v>0</v>
      </c>
      <c r="BA1335" s="264">
        <v>3189.9499999681007</v>
      </c>
      <c r="BB1335" s="265">
        <v>0</v>
      </c>
    </row>
    <row r="1336" spans="2:54" s="213" customFormat="1" ht="12.75" x14ac:dyDescent="0.2">
      <c r="B1336" s="266" t="s">
        <v>817</v>
      </c>
      <c r="C1336" s="267"/>
      <c r="D1336" s="268"/>
      <c r="E1336" s="269" t="s">
        <v>3134</v>
      </c>
      <c r="F1336" s="267"/>
      <c r="G1336" s="267"/>
      <c r="H1336" s="255" t="s">
        <v>3135</v>
      </c>
      <c r="I1336" s="256">
        <v>42361</v>
      </c>
      <c r="J1336" s="257">
        <v>7</v>
      </c>
      <c r="K1336" s="258">
        <v>63693.9</v>
      </c>
      <c r="L1336" s="259">
        <v>59449.98</v>
      </c>
      <c r="M1336" s="259">
        <v>0</v>
      </c>
      <c r="N1336" s="259">
        <v>0</v>
      </c>
      <c r="O1336" s="259">
        <v>4243.9199999999983</v>
      </c>
      <c r="P1336" s="259">
        <v>0</v>
      </c>
      <c r="Q1336" s="259">
        <v>0</v>
      </c>
      <c r="R1336" s="259">
        <v>4243.9199999999983</v>
      </c>
      <c r="S1336" s="259">
        <v>0</v>
      </c>
      <c r="T1336" s="260">
        <v>4243.9199999999983</v>
      </c>
      <c r="U1336" s="261">
        <v>0</v>
      </c>
      <c r="V1336" s="259">
        <v>0</v>
      </c>
      <c r="W1336" s="259">
        <v>0</v>
      </c>
      <c r="X1336" s="259">
        <v>0</v>
      </c>
      <c r="Y1336" s="259">
        <v>0</v>
      </c>
      <c r="Z1336" s="259">
        <v>0</v>
      </c>
      <c r="AA1336" s="259">
        <v>0</v>
      </c>
      <c r="AB1336" s="259">
        <v>0</v>
      </c>
      <c r="AC1336" s="259">
        <v>9099.1285714285714</v>
      </c>
      <c r="AD1336" s="259">
        <v>-9099.1285714285714</v>
      </c>
      <c r="AE1336" s="262">
        <v>9099.1285714285714</v>
      </c>
      <c r="AF1336" s="258">
        <v>63693.9</v>
      </c>
      <c r="AG1336" s="259">
        <v>59449.98</v>
      </c>
      <c r="AH1336" s="259">
        <v>0</v>
      </c>
      <c r="AI1336" s="259">
        <v>0</v>
      </c>
      <c r="AJ1336" s="259">
        <v>4243.9199999999983</v>
      </c>
      <c r="AK1336" s="259">
        <v>0</v>
      </c>
      <c r="AL1336" s="259">
        <v>0</v>
      </c>
      <c r="AM1336" s="259">
        <v>4243.9199999999983</v>
      </c>
      <c r="AN1336" s="259">
        <v>-9099.1285714285714</v>
      </c>
      <c r="AO1336" s="262">
        <v>13343.04857142857</v>
      </c>
      <c r="AP1336" s="247"/>
      <c r="AQ1336" s="263">
        <v>0</v>
      </c>
      <c r="AR1336" s="264">
        <v>0</v>
      </c>
      <c r="AS1336" s="264">
        <v>0</v>
      </c>
      <c r="AT1336" s="264">
        <v>0</v>
      </c>
      <c r="AU1336" s="264">
        <v>0</v>
      </c>
      <c r="AV1336" s="264">
        <v>0</v>
      </c>
      <c r="AW1336" s="264">
        <v>0</v>
      </c>
      <c r="AX1336" s="264">
        <v>0</v>
      </c>
      <c r="AY1336" s="264">
        <v>0</v>
      </c>
      <c r="AZ1336" s="264">
        <v>0</v>
      </c>
      <c r="BA1336" s="264">
        <v>13343.048571295139</v>
      </c>
      <c r="BB1336" s="265">
        <v>0</v>
      </c>
    </row>
    <row r="1337" spans="2:54" s="213" customFormat="1" ht="12.75" x14ac:dyDescent="0.2">
      <c r="B1337" s="266" t="s">
        <v>817</v>
      </c>
      <c r="C1337" s="267"/>
      <c r="D1337" s="268"/>
      <c r="E1337" s="269" t="s">
        <v>3114</v>
      </c>
      <c r="F1337" s="267"/>
      <c r="G1337" s="267"/>
      <c r="H1337" s="255" t="s">
        <v>3136</v>
      </c>
      <c r="I1337" s="256">
        <v>42361</v>
      </c>
      <c r="J1337" s="257">
        <v>7</v>
      </c>
      <c r="K1337" s="258">
        <v>9948.75</v>
      </c>
      <c r="L1337" s="259">
        <v>8060.5</v>
      </c>
      <c r="M1337" s="259">
        <v>0</v>
      </c>
      <c r="N1337" s="259">
        <v>0</v>
      </c>
      <c r="O1337" s="259">
        <v>1888.25</v>
      </c>
      <c r="P1337" s="259">
        <v>0</v>
      </c>
      <c r="Q1337" s="259">
        <v>0</v>
      </c>
      <c r="R1337" s="259">
        <v>1888.25</v>
      </c>
      <c r="S1337" s="259">
        <v>0</v>
      </c>
      <c r="T1337" s="260">
        <v>1888.25</v>
      </c>
      <c r="U1337" s="261">
        <v>0</v>
      </c>
      <c r="V1337" s="259">
        <v>0</v>
      </c>
      <c r="W1337" s="259">
        <v>0</v>
      </c>
      <c r="X1337" s="259">
        <v>0</v>
      </c>
      <c r="Y1337" s="259">
        <v>0</v>
      </c>
      <c r="Z1337" s="259">
        <v>0</v>
      </c>
      <c r="AA1337" s="259">
        <v>0</v>
      </c>
      <c r="AB1337" s="259">
        <v>0</v>
      </c>
      <c r="AC1337" s="259">
        <v>1421.25</v>
      </c>
      <c r="AD1337" s="259">
        <v>-1421.25</v>
      </c>
      <c r="AE1337" s="262">
        <v>1421.25</v>
      </c>
      <c r="AF1337" s="258">
        <v>9948.75</v>
      </c>
      <c r="AG1337" s="259">
        <v>8060.5</v>
      </c>
      <c r="AH1337" s="259">
        <v>0</v>
      </c>
      <c r="AI1337" s="259">
        <v>0</v>
      </c>
      <c r="AJ1337" s="259">
        <v>1888.25</v>
      </c>
      <c r="AK1337" s="259">
        <v>0</v>
      </c>
      <c r="AL1337" s="259">
        <v>0</v>
      </c>
      <c r="AM1337" s="259">
        <v>1888.25</v>
      </c>
      <c r="AN1337" s="259">
        <v>-1421.25</v>
      </c>
      <c r="AO1337" s="262">
        <v>3309.5</v>
      </c>
      <c r="AP1337" s="247"/>
      <c r="AQ1337" s="263">
        <v>0</v>
      </c>
      <c r="AR1337" s="264">
        <v>0</v>
      </c>
      <c r="AS1337" s="264">
        <v>0</v>
      </c>
      <c r="AT1337" s="264">
        <v>0</v>
      </c>
      <c r="AU1337" s="264">
        <v>0</v>
      </c>
      <c r="AV1337" s="264">
        <v>0</v>
      </c>
      <c r="AW1337" s="264">
        <v>0</v>
      </c>
      <c r="AX1337" s="264">
        <v>0</v>
      </c>
      <c r="AY1337" s="264">
        <v>0</v>
      </c>
      <c r="AZ1337" s="264">
        <v>0</v>
      </c>
      <c r="BA1337" s="264">
        <v>3309.4999999669049</v>
      </c>
      <c r="BB1337" s="265">
        <v>0</v>
      </c>
    </row>
    <row r="1338" spans="2:54" s="213" customFormat="1" ht="12.75" x14ac:dyDescent="0.2">
      <c r="B1338" s="266" t="s">
        <v>817</v>
      </c>
      <c r="C1338" s="267"/>
      <c r="D1338" s="268"/>
      <c r="E1338" s="269" t="s">
        <v>3137</v>
      </c>
      <c r="F1338" s="267"/>
      <c r="G1338" s="267"/>
      <c r="H1338" s="255" t="s">
        <v>3138</v>
      </c>
      <c r="I1338" s="256">
        <v>42361</v>
      </c>
      <c r="J1338" s="257">
        <v>7</v>
      </c>
      <c r="K1338" s="258">
        <v>63950.55</v>
      </c>
      <c r="L1338" s="259">
        <v>59689.52</v>
      </c>
      <c r="M1338" s="259">
        <v>0</v>
      </c>
      <c r="N1338" s="259">
        <v>0</v>
      </c>
      <c r="O1338" s="259">
        <v>4261.0300000000061</v>
      </c>
      <c r="P1338" s="259">
        <v>0</v>
      </c>
      <c r="Q1338" s="259">
        <v>0</v>
      </c>
      <c r="R1338" s="259">
        <v>4261.0300000000061</v>
      </c>
      <c r="S1338" s="259">
        <v>0</v>
      </c>
      <c r="T1338" s="260">
        <v>4261.0300000000061</v>
      </c>
      <c r="U1338" s="261">
        <v>0</v>
      </c>
      <c r="V1338" s="259">
        <v>0</v>
      </c>
      <c r="W1338" s="259">
        <v>0</v>
      </c>
      <c r="X1338" s="259">
        <v>0</v>
      </c>
      <c r="Y1338" s="259">
        <v>0</v>
      </c>
      <c r="Z1338" s="259">
        <v>0</v>
      </c>
      <c r="AA1338" s="259">
        <v>0</v>
      </c>
      <c r="AB1338" s="259">
        <v>0</v>
      </c>
      <c r="AC1338" s="259">
        <v>9135.7928571428583</v>
      </c>
      <c r="AD1338" s="259">
        <v>-9135.7928571428583</v>
      </c>
      <c r="AE1338" s="262">
        <v>9135.7928571428583</v>
      </c>
      <c r="AF1338" s="258">
        <v>63950.55</v>
      </c>
      <c r="AG1338" s="259">
        <v>59689.52</v>
      </c>
      <c r="AH1338" s="259">
        <v>0</v>
      </c>
      <c r="AI1338" s="259">
        <v>0</v>
      </c>
      <c r="AJ1338" s="259">
        <v>4261.0300000000061</v>
      </c>
      <c r="AK1338" s="259">
        <v>0</v>
      </c>
      <c r="AL1338" s="259">
        <v>0</v>
      </c>
      <c r="AM1338" s="259">
        <v>4261.0300000000061</v>
      </c>
      <c r="AN1338" s="259">
        <v>-9135.7928571428583</v>
      </c>
      <c r="AO1338" s="262">
        <v>13396.822857142864</v>
      </c>
      <c r="AP1338" s="247"/>
      <c r="AQ1338" s="263">
        <v>0</v>
      </c>
      <c r="AR1338" s="264">
        <v>0</v>
      </c>
      <c r="AS1338" s="264">
        <v>0</v>
      </c>
      <c r="AT1338" s="264">
        <v>0</v>
      </c>
      <c r="AU1338" s="264">
        <v>0</v>
      </c>
      <c r="AV1338" s="264">
        <v>0</v>
      </c>
      <c r="AW1338" s="264">
        <v>0</v>
      </c>
      <c r="AX1338" s="264">
        <v>0</v>
      </c>
      <c r="AY1338" s="264">
        <v>0</v>
      </c>
      <c r="AZ1338" s="264">
        <v>0</v>
      </c>
      <c r="BA1338" s="264">
        <v>13396.822857008896</v>
      </c>
      <c r="BB1338" s="265">
        <v>0</v>
      </c>
    </row>
    <row r="1339" spans="2:54" s="213" customFormat="1" ht="12.75" x14ac:dyDescent="0.2">
      <c r="B1339" s="266" t="s">
        <v>817</v>
      </c>
      <c r="C1339" s="267"/>
      <c r="D1339" s="268"/>
      <c r="E1339" s="269" t="s">
        <v>3139</v>
      </c>
      <c r="F1339" s="267"/>
      <c r="G1339" s="267"/>
      <c r="H1339" s="255" t="s">
        <v>3140</v>
      </c>
      <c r="I1339" s="256">
        <v>42361</v>
      </c>
      <c r="J1339" s="257">
        <v>7</v>
      </c>
      <c r="K1339" s="258">
        <v>76080.95</v>
      </c>
      <c r="L1339" s="259">
        <v>71011.679999999993</v>
      </c>
      <c r="M1339" s="259">
        <v>0</v>
      </c>
      <c r="N1339" s="259">
        <v>0</v>
      </c>
      <c r="O1339" s="259">
        <v>5069.2700000000041</v>
      </c>
      <c r="P1339" s="259">
        <v>0</v>
      </c>
      <c r="Q1339" s="259">
        <v>0</v>
      </c>
      <c r="R1339" s="259">
        <v>5069.2700000000041</v>
      </c>
      <c r="S1339" s="259">
        <v>0</v>
      </c>
      <c r="T1339" s="260">
        <v>5069.2700000000041</v>
      </c>
      <c r="U1339" s="261">
        <v>0</v>
      </c>
      <c r="V1339" s="259">
        <v>0</v>
      </c>
      <c r="W1339" s="259">
        <v>0</v>
      </c>
      <c r="X1339" s="259">
        <v>0</v>
      </c>
      <c r="Y1339" s="259">
        <v>0</v>
      </c>
      <c r="Z1339" s="259">
        <v>0</v>
      </c>
      <c r="AA1339" s="259">
        <v>0</v>
      </c>
      <c r="AB1339" s="259">
        <v>0</v>
      </c>
      <c r="AC1339" s="259">
        <v>10868.707142857142</v>
      </c>
      <c r="AD1339" s="259">
        <v>-10868.707142857142</v>
      </c>
      <c r="AE1339" s="262">
        <v>10868.707142857142</v>
      </c>
      <c r="AF1339" s="258">
        <v>76080.95</v>
      </c>
      <c r="AG1339" s="259">
        <v>71011.679999999993</v>
      </c>
      <c r="AH1339" s="259">
        <v>0</v>
      </c>
      <c r="AI1339" s="259">
        <v>0</v>
      </c>
      <c r="AJ1339" s="259">
        <v>5069.2700000000041</v>
      </c>
      <c r="AK1339" s="259">
        <v>0</v>
      </c>
      <c r="AL1339" s="259">
        <v>0</v>
      </c>
      <c r="AM1339" s="259">
        <v>5069.2700000000041</v>
      </c>
      <c r="AN1339" s="259">
        <v>-10868.707142857142</v>
      </c>
      <c r="AO1339" s="262">
        <v>15937.977142857146</v>
      </c>
      <c r="AP1339" s="247"/>
      <c r="AQ1339" s="263">
        <v>0</v>
      </c>
      <c r="AR1339" s="264">
        <v>0</v>
      </c>
      <c r="AS1339" s="264">
        <v>0</v>
      </c>
      <c r="AT1339" s="264">
        <v>0</v>
      </c>
      <c r="AU1339" s="264">
        <v>0</v>
      </c>
      <c r="AV1339" s="264">
        <v>0</v>
      </c>
      <c r="AW1339" s="264">
        <v>0</v>
      </c>
      <c r="AX1339" s="264">
        <v>0</v>
      </c>
      <c r="AY1339" s="264">
        <v>0</v>
      </c>
      <c r="AZ1339" s="264">
        <v>0</v>
      </c>
      <c r="BA1339" s="264">
        <v>15937.977142697766</v>
      </c>
      <c r="BB1339" s="265">
        <v>0</v>
      </c>
    </row>
    <row r="1340" spans="2:54" s="213" customFormat="1" ht="12.75" x14ac:dyDescent="0.2">
      <c r="B1340" s="266" t="s">
        <v>817</v>
      </c>
      <c r="C1340" s="267"/>
      <c r="D1340" s="268"/>
      <c r="E1340" s="269" t="s">
        <v>3141</v>
      </c>
      <c r="F1340" s="267"/>
      <c r="G1340" s="267"/>
      <c r="H1340" s="255" t="s">
        <v>3142</v>
      </c>
      <c r="I1340" s="256">
        <v>42361</v>
      </c>
      <c r="J1340" s="257">
        <v>7</v>
      </c>
      <c r="K1340" s="258">
        <v>19519.349999999999</v>
      </c>
      <c r="L1340" s="259">
        <v>18218.78</v>
      </c>
      <c r="M1340" s="259">
        <v>0</v>
      </c>
      <c r="N1340" s="259">
        <v>0</v>
      </c>
      <c r="O1340" s="259">
        <v>1300.5699999999997</v>
      </c>
      <c r="P1340" s="259">
        <v>0</v>
      </c>
      <c r="Q1340" s="259">
        <v>0</v>
      </c>
      <c r="R1340" s="259">
        <v>1300.5699999999997</v>
      </c>
      <c r="S1340" s="259">
        <v>0</v>
      </c>
      <c r="T1340" s="260">
        <v>1300.5699999999997</v>
      </c>
      <c r="U1340" s="261">
        <v>0</v>
      </c>
      <c r="V1340" s="259">
        <v>0</v>
      </c>
      <c r="W1340" s="259">
        <v>0</v>
      </c>
      <c r="X1340" s="259">
        <v>0</v>
      </c>
      <c r="Y1340" s="259">
        <v>0</v>
      </c>
      <c r="Z1340" s="259">
        <v>0</v>
      </c>
      <c r="AA1340" s="259">
        <v>0</v>
      </c>
      <c r="AB1340" s="259">
        <v>0</v>
      </c>
      <c r="AC1340" s="259">
        <v>2788.4785714285713</v>
      </c>
      <c r="AD1340" s="259">
        <v>-2788.4785714285713</v>
      </c>
      <c r="AE1340" s="262">
        <v>2788.4785714285713</v>
      </c>
      <c r="AF1340" s="258">
        <v>19519.349999999999</v>
      </c>
      <c r="AG1340" s="259">
        <v>18218.78</v>
      </c>
      <c r="AH1340" s="259">
        <v>0</v>
      </c>
      <c r="AI1340" s="259">
        <v>0</v>
      </c>
      <c r="AJ1340" s="259">
        <v>1300.5699999999997</v>
      </c>
      <c r="AK1340" s="259">
        <v>0</v>
      </c>
      <c r="AL1340" s="259">
        <v>0</v>
      </c>
      <c r="AM1340" s="259">
        <v>1300.5699999999997</v>
      </c>
      <c r="AN1340" s="259">
        <v>-2788.4785714285713</v>
      </c>
      <c r="AO1340" s="262">
        <v>4089.048571428571</v>
      </c>
      <c r="AP1340" s="247"/>
      <c r="AQ1340" s="263">
        <v>0</v>
      </c>
      <c r="AR1340" s="264">
        <v>0</v>
      </c>
      <c r="AS1340" s="264">
        <v>0</v>
      </c>
      <c r="AT1340" s="264">
        <v>0</v>
      </c>
      <c r="AU1340" s="264">
        <v>0</v>
      </c>
      <c r="AV1340" s="264">
        <v>0</v>
      </c>
      <c r="AW1340" s="264">
        <v>0</v>
      </c>
      <c r="AX1340" s="264">
        <v>0</v>
      </c>
      <c r="AY1340" s="264">
        <v>0</v>
      </c>
      <c r="AZ1340" s="264">
        <v>0</v>
      </c>
      <c r="BA1340" s="264">
        <v>4089.0485713876806</v>
      </c>
      <c r="BB1340" s="265">
        <v>0</v>
      </c>
    </row>
    <row r="1341" spans="2:54" s="213" customFormat="1" ht="12.75" x14ac:dyDescent="0.2">
      <c r="B1341" s="266" t="s">
        <v>817</v>
      </c>
      <c r="C1341" s="267"/>
      <c r="D1341" s="268"/>
      <c r="E1341" s="269" t="s">
        <v>3143</v>
      </c>
      <c r="F1341" s="267"/>
      <c r="G1341" s="267"/>
      <c r="H1341" s="255" t="s">
        <v>3144</v>
      </c>
      <c r="I1341" s="256">
        <v>42361</v>
      </c>
      <c r="J1341" s="257">
        <v>7</v>
      </c>
      <c r="K1341" s="258">
        <v>49595.73</v>
      </c>
      <c r="L1341" s="259">
        <v>46291.17</v>
      </c>
      <c r="M1341" s="259">
        <v>0</v>
      </c>
      <c r="N1341" s="259">
        <v>0</v>
      </c>
      <c r="O1341" s="259">
        <v>3304.5600000000049</v>
      </c>
      <c r="P1341" s="259">
        <v>0</v>
      </c>
      <c r="Q1341" s="259">
        <v>0</v>
      </c>
      <c r="R1341" s="259">
        <v>3304.5600000000049</v>
      </c>
      <c r="S1341" s="259">
        <v>0</v>
      </c>
      <c r="T1341" s="260">
        <v>3304.5600000000049</v>
      </c>
      <c r="U1341" s="261">
        <v>0</v>
      </c>
      <c r="V1341" s="259">
        <v>0</v>
      </c>
      <c r="W1341" s="259">
        <v>0</v>
      </c>
      <c r="X1341" s="259">
        <v>0</v>
      </c>
      <c r="Y1341" s="259">
        <v>0</v>
      </c>
      <c r="Z1341" s="259">
        <v>0</v>
      </c>
      <c r="AA1341" s="259">
        <v>0</v>
      </c>
      <c r="AB1341" s="259">
        <v>0</v>
      </c>
      <c r="AC1341" s="259">
        <v>7085.1042857142866</v>
      </c>
      <c r="AD1341" s="259">
        <v>-7085.1042857142866</v>
      </c>
      <c r="AE1341" s="262">
        <v>7085.1042857142866</v>
      </c>
      <c r="AF1341" s="258">
        <v>49595.73</v>
      </c>
      <c r="AG1341" s="259">
        <v>46291.17</v>
      </c>
      <c r="AH1341" s="259">
        <v>0</v>
      </c>
      <c r="AI1341" s="259">
        <v>0</v>
      </c>
      <c r="AJ1341" s="259">
        <v>3304.5600000000049</v>
      </c>
      <c r="AK1341" s="259">
        <v>0</v>
      </c>
      <c r="AL1341" s="259">
        <v>0</v>
      </c>
      <c r="AM1341" s="259">
        <v>3304.5600000000049</v>
      </c>
      <c r="AN1341" s="259">
        <v>-7085.1042857142866</v>
      </c>
      <c r="AO1341" s="262">
        <v>10389.664285714291</v>
      </c>
      <c r="AP1341" s="247"/>
      <c r="AQ1341" s="263">
        <v>0</v>
      </c>
      <c r="AR1341" s="264">
        <v>0</v>
      </c>
      <c r="AS1341" s="264">
        <v>0</v>
      </c>
      <c r="AT1341" s="264">
        <v>0</v>
      </c>
      <c r="AU1341" s="264">
        <v>0</v>
      </c>
      <c r="AV1341" s="264">
        <v>0</v>
      </c>
      <c r="AW1341" s="264">
        <v>0</v>
      </c>
      <c r="AX1341" s="264">
        <v>0</v>
      </c>
      <c r="AY1341" s="264">
        <v>0</v>
      </c>
      <c r="AZ1341" s="264">
        <v>0</v>
      </c>
      <c r="BA1341" s="264">
        <v>10389.664285610394</v>
      </c>
      <c r="BB1341" s="265">
        <v>0</v>
      </c>
    </row>
    <row r="1342" spans="2:54" s="213" customFormat="1" ht="12.75" x14ac:dyDescent="0.2">
      <c r="B1342" s="266" t="s">
        <v>817</v>
      </c>
      <c r="C1342" s="267"/>
      <c r="D1342" s="268"/>
      <c r="E1342" s="269" t="s">
        <v>3145</v>
      </c>
      <c r="F1342" s="267"/>
      <c r="G1342" s="267"/>
      <c r="H1342" s="255" t="s">
        <v>3146</v>
      </c>
      <c r="I1342" s="256">
        <v>42361</v>
      </c>
      <c r="J1342" s="257">
        <v>7</v>
      </c>
      <c r="K1342" s="258">
        <v>3792.23</v>
      </c>
      <c r="L1342" s="259">
        <v>3539.55</v>
      </c>
      <c r="M1342" s="259">
        <v>0</v>
      </c>
      <c r="N1342" s="259">
        <v>0</v>
      </c>
      <c r="O1342" s="259">
        <v>252.67999999999984</v>
      </c>
      <c r="P1342" s="259">
        <v>0</v>
      </c>
      <c r="Q1342" s="259">
        <v>0</v>
      </c>
      <c r="R1342" s="259">
        <v>252.67999999999984</v>
      </c>
      <c r="S1342" s="259">
        <v>0</v>
      </c>
      <c r="T1342" s="260">
        <v>252.67999999999984</v>
      </c>
      <c r="U1342" s="261">
        <v>0</v>
      </c>
      <c r="V1342" s="259">
        <v>0</v>
      </c>
      <c r="W1342" s="259">
        <v>0</v>
      </c>
      <c r="X1342" s="259">
        <v>0</v>
      </c>
      <c r="Y1342" s="259">
        <v>0</v>
      </c>
      <c r="Z1342" s="259">
        <v>0</v>
      </c>
      <c r="AA1342" s="259">
        <v>0</v>
      </c>
      <c r="AB1342" s="259">
        <v>0</v>
      </c>
      <c r="AC1342" s="259">
        <v>541.74714285714288</v>
      </c>
      <c r="AD1342" s="259">
        <v>-541.74714285714288</v>
      </c>
      <c r="AE1342" s="262">
        <v>541.74714285714288</v>
      </c>
      <c r="AF1342" s="258">
        <v>3792.23</v>
      </c>
      <c r="AG1342" s="259">
        <v>3539.55</v>
      </c>
      <c r="AH1342" s="259">
        <v>0</v>
      </c>
      <c r="AI1342" s="259">
        <v>0</v>
      </c>
      <c r="AJ1342" s="259">
        <v>252.67999999999984</v>
      </c>
      <c r="AK1342" s="259">
        <v>0</v>
      </c>
      <c r="AL1342" s="259">
        <v>0</v>
      </c>
      <c r="AM1342" s="259">
        <v>252.67999999999984</v>
      </c>
      <c r="AN1342" s="259">
        <v>-541.74714285714288</v>
      </c>
      <c r="AO1342" s="262">
        <v>794.42714285714271</v>
      </c>
      <c r="AP1342" s="247"/>
      <c r="AQ1342" s="263">
        <v>0</v>
      </c>
      <c r="AR1342" s="264">
        <v>0</v>
      </c>
      <c r="AS1342" s="264">
        <v>0</v>
      </c>
      <c r="AT1342" s="264">
        <v>0</v>
      </c>
      <c r="AU1342" s="264">
        <v>0</v>
      </c>
      <c r="AV1342" s="264">
        <v>0</v>
      </c>
      <c r="AW1342" s="264">
        <v>0</v>
      </c>
      <c r="AX1342" s="264">
        <v>0</v>
      </c>
      <c r="AY1342" s="264">
        <v>0</v>
      </c>
      <c r="AZ1342" s="264">
        <v>0</v>
      </c>
      <c r="BA1342" s="264">
        <v>794.42714284919839</v>
      </c>
      <c r="BB1342" s="265">
        <v>0</v>
      </c>
    </row>
    <row r="1343" spans="2:54" s="213" customFormat="1" ht="12.75" x14ac:dyDescent="0.2">
      <c r="B1343" s="266" t="s">
        <v>817</v>
      </c>
      <c r="C1343" s="267"/>
      <c r="D1343" s="268"/>
      <c r="E1343" s="269" t="s">
        <v>3147</v>
      </c>
      <c r="F1343" s="267"/>
      <c r="G1343" s="267"/>
      <c r="H1343" s="255" t="s">
        <v>3148</v>
      </c>
      <c r="I1343" s="256">
        <v>42361</v>
      </c>
      <c r="J1343" s="257">
        <v>7</v>
      </c>
      <c r="K1343" s="258">
        <v>74024.05</v>
      </c>
      <c r="L1343" s="259">
        <v>69091.83</v>
      </c>
      <c r="M1343" s="259">
        <v>0</v>
      </c>
      <c r="N1343" s="259">
        <v>0</v>
      </c>
      <c r="O1343" s="259">
        <v>4932.2200000000012</v>
      </c>
      <c r="P1343" s="259">
        <v>0</v>
      </c>
      <c r="Q1343" s="259">
        <v>0</v>
      </c>
      <c r="R1343" s="259">
        <v>4932.2200000000012</v>
      </c>
      <c r="S1343" s="259">
        <v>0</v>
      </c>
      <c r="T1343" s="260">
        <v>4932.2200000000012</v>
      </c>
      <c r="U1343" s="261">
        <v>0</v>
      </c>
      <c r="V1343" s="259">
        <v>0</v>
      </c>
      <c r="W1343" s="259">
        <v>0</v>
      </c>
      <c r="X1343" s="259">
        <v>0</v>
      </c>
      <c r="Y1343" s="259">
        <v>0</v>
      </c>
      <c r="Z1343" s="259">
        <v>0</v>
      </c>
      <c r="AA1343" s="259">
        <v>0</v>
      </c>
      <c r="AB1343" s="259">
        <v>0</v>
      </c>
      <c r="AC1343" s="259">
        <v>10574.864285714286</v>
      </c>
      <c r="AD1343" s="259">
        <v>-10574.864285714286</v>
      </c>
      <c r="AE1343" s="262">
        <v>10574.864285714286</v>
      </c>
      <c r="AF1343" s="258">
        <v>74024.05</v>
      </c>
      <c r="AG1343" s="259">
        <v>69091.83</v>
      </c>
      <c r="AH1343" s="259">
        <v>0</v>
      </c>
      <c r="AI1343" s="259">
        <v>0</v>
      </c>
      <c r="AJ1343" s="259">
        <v>4932.2200000000012</v>
      </c>
      <c r="AK1343" s="259">
        <v>0</v>
      </c>
      <c r="AL1343" s="259">
        <v>0</v>
      </c>
      <c r="AM1343" s="259">
        <v>4932.2200000000012</v>
      </c>
      <c r="AN1343" s="259">
        <v>-10574.864285714286</v>
      </c>
      <c r="AO1343" s="262">
        <v>15507.084285714287</v>
      </c>
      <c r="AP1343" s="247"/>
      <c r="AQ1343" s="263">
        <v>0</v>
      </c>
      <c r="AR1343" s="264">
        <v>0</v>
      </c>
      <c r="AS1343" s="264">
        <v>0</v>
      </c>
      <c r="AT1343" s="264">
        <v>0</v>
      </c>
      <c r="AU1343" s="264">
        <v>0</v>
      </c>
      <c r="AV1343" s="264">
        <v>0</v>
      </c>
      <c r="AW1343" s="264">
        <v>0</v>
      </c>
      <c r="AX1343" s="264">
        <v>0</v>
      </c>
      <c r="AY1343" s="264">
        <v>0</v>
      </c>
      <c r="AZ1343" s="264">
        <v>0</v>
      </c>
      <c r="BA1343" s="264">
        <v>15507.084285559216</v>
      </c>
      <c r="BB1343" s="265">
        <v>0</v>
      </c>
    </row>
    <row r="1344" spans="2:54" s="213" customFormat="1" ht="12.75" x14ac:dyDescent="0.2">
      <c r="B1344" s="266" t="s">
        <v>817</v>
      </c>
      <c r="C1344" s="267"/>
      <c r="D1344" s="268"/>
      <c r="E1344" s="269" t="s">
        <v>3149</v>
      </c>
      <c r="F1344" s="267"/>
      <c r="G1344" s="267"/>
      <c r="H1344" s="255" t="s">
        <v>3150</v>
      </c>
      <c r="I1344" s="256">
        <v>42361</v>
      </c>
      <c r="J1344" s="257">
        <v>7</v>
      </c>
      <c r="K1344" s="258">
        <v>9602.15</v>
      </c>
      <c r="L1344" s="259">
        <v>8962.36</v>
      </c>
      <c r="M1344" s="259">
        <v>0</v>
      </c>
      <c r="N1344" s="259">
        <v>0</v>
      </c>
      <c r="O1344" s="259">
        <v>639.78999999999905</v>
      </c>
      <c r="P1344" s="259">
        <v>0</v>
      </c>
      <c r="Q1344" s="259">
        <v>0</v>
      </c>
      <c r="R1344" s="259">
        <v>639.78999999999905</v>
      </c>
      <c r="S1344" s="259">
        <v>0</v>
      </c>
      <c r="T1344" s="260">
        <v>639.78999999999905</v>
      </c>
      <c r="U1344" s="261">
        <v>0</v>
      </c>
      <c r="V1344" s="259">
        <v>0</v>
      </c>
      <c r="W1344" s="259">
        <v>0</v>
      </c>
      <c r="X1344" s="259">
        <v>0</v>
      </c>
      <c r="Y1344" s="259">
        <v>0</v>
      </c>
      <c r="Z1344" s="259">
        <v>0</v>
      </c>
      <c r="AA1344" s="259">
        <v>0</v>
      </c>
      <c r="AB1344" s="259">
        <v>0</v>
      </c>
      <c r="AC1344" s="259">
        <v>1371.7357142857143</v>
      </c>
      <c r="AD1344" s="259">
        <v>-1371.7357142857143</v>
      </c>
      <c r="AE1344" s="262">
        <v>1371.7357142857143</v>
      </c>
      <c r="AF1344" s="258">
        <v>9602.15</v>
      </c>
      <c r="AG1344" s="259">
        <v>8962.36</v>
      </c>
      <c r="AH1344" s="259">
        <v>0</v>
      </c>
      <c r="AI1344" s="259">
        <v>0</v>
      </c>
      <c r="AJ1344" s="259">
        <v>639.78999999999905</v>
      </c>
      <c r="AK1344" s="259">
        <v>0</v>
      </c>
      <c r="AL1344" s="259">
        <v>0</v>
      </c>
      <c r="AM1344" s="259">
        <v>639.78999999999905</v>
      </c>
      <c r="AN1344" s="259">
        <v>-1371.7357142857143</v>
      </c>
      <c r="AO1344" s="262">
        <v>2011.5257142857133</v>
      </c>
      <c r="AP1344" s="247"/>
      <c r="AQ1344" s="263">
        <v>0</v>
      </c>
      <c r="AR1344" s="264">
        <v>0</v>
      </c>
      <c r="AS1344" s="264">
        <v>0</v>
      </c>
      <c r="AT1344" s="264">
        <v>0</v>
      </c>
      <c r="AU1344" s="264">
        <v>0</v>
      </c>
      <c r="AV1344" s="264">
        <v>0</v>
      </c>
      <c r="AW1344" s="264">
        <v>0</v>
      </c>
      <c r="AX1344" s="264">
        <v>0</v>
      </c>
      <c r="AY1344" s="264">
        <v>0</v>
      </c>
      <c r="AZ1344" s="264">
        <v>0</v>
      </c>
      <c r="BA1344" s="264">
        <v>2011.525714265598</v>
      </c>
      <c r="BB1344" s="265">
        <v>0</v>
      </c>
    </row>
    <row r="1345" spans="2:54" s="213" customFormat="1" ht="12.75" x14ac:dyDescent="0.2">
      <c r="B1345" s="266" t="s">
        <v>817</v>
      </c>
      <c r="C1345" s="267"/>
      <c r="D1345" s="268"/>
      <c r="E1345" s="269" t="s">
        <v>3151</v>
      </c>
      <c r="F1345" s="267"/>
      <c r="G1345" s="267"/>
      <c r="H1345" s="255" t="s">
        <v>3152</v>
      </c>
      <c r="I1345" s="256">
        <v>42361</v>
      </c>
      <c r="J1345" s="257">
        <v>7</v>
      </c>
      <c r="K1345" s="258">
        <v>367.22</v>
      </c>
      <c r="L1345" s="259">
        <v>342.75</v>
      </c>
      <c r="M1345" s="259">
        <v>0</v>
      </c>
      <c r="N1345" s="259">
        <v>0</v>
      </c>
      <c r="O1345" s="259">
        <v>24.470000000000027</v>
      </c>
      <c r="P1345" s="259">
        <v>0</v>
      </c>
      <c r="Q1345" s="259">
        <v>0</v>
      </c>
      <c r="R1345" s="259">
        <v>24.470000000000027</v>
      </c>
      <c r="S1345" s="259">
        <v>0</v>
      </c>
      <c r="T1345" s="260">
        <v>24.470000000000027</v>
      </c>
      <c r="U1345" s="261">
        <v>0</v>
      </c>
      <c r="V1345" s="259">
        <v>0</v>
      </c>
      <c r="W1345" s="259">
        <v>0</v>
      </c>
      <c r="X1345" s="259">
        <v>0</v>
      </c>
      <c r="Y1345" s="259">
        <v>0</v>
      </c>
      <c r="Z1345" s="259">
        <v>0</v>
      </c>
      <c r="AA1345" s="259">
        <v>0</v>
      </c>
      <c r="AB1345" s="259">
        <v>0</v>
      </c>
      <c r="AC1345" s="259">
        <v>52.46</v>
      </c>
      <c r="AD1345" s="259">
        <v>-52.46</v>
      </c>
      <c r="AE1345" s="262">
        <v>52.46</v>
      </c>
      <c r="AF1345" s="258">
        <v>367.22</v>
      </c>
      <c r="AG1345" s="259">
        <v>342.75</v>
      </c>
      <c r="AH1345" s="259">
        <v>0</v>
      </c>
      <c r="AI1345" s="259">
        <v>0</v>
      </c>
      <c r="AJ1345" s="259">
        <v>24.470000000000027</v>
      </c>
      <c r="AK1345" s="259">
        <v>0</v>
      </c>
      <c r="AL1345" s="259">
        <v>0</v>
      </c>
      <c r="AM1345" s="259">
        <v>24.470000000000027</v>
      </c>
      <c r="AN1345" s="259">
        <v>-52.46</v>
      </c>
      <c r="AO1345" s="262">
        <v>76.930000000000035</v>
      </c>
      <c r="AP1345" s="247"/>
      <c r="AQ1345" s="263">
        <v>0</v>
      </c>
      <c r="AR1345" s="264">
        <v>0</v>
      </c>
      <c r="AS1345" s="264">
        <v>0</v>
      </c>
      <c r="AT1345" s="264">
        <v>0</v>
      </c>
      <c r="AU1345" s="264">
        <v>0</v>
      </c>
      <c r="AV1345" s="264">
        <v>0</v>
      </c>
      <c r="AW1345" s="264">
        <v>0</v>
      </c>
      <c r="AX1345" s="264">
        <v>0</v>
      </c>
      <c r="AY1345" s="264">
        <v>0</v>
      </c>
      <c r="AZ1345" s="264">
        <v>0</v>
      </c>
      <c r="BA1345" s="264">
        <v>76.929999999230731</v>
      </c>
      <c r="BB1345" s="265">
        <v>0</v>
      </c>
    </row>
    <row r="1346" spans="2:54" s="213" customFormat="1" ht="12.75" x14ac:dyDescent="0.2">
      <c r="B1346" s="266" t="s">
        <v>817</v>
      </c>
      <c r="C1346" s="267"/>
      <c r="D1346" s="268"/>
      <c r="E1346" s="269" t="s">
        <v>3153</v>
      </c>
      <c r="F1346" s="267"/>
      <c r="G1346" s="267"/>
      <c r="H1346" s="255" t="s">
        <v>3154</v>
      </c>
      <c r="I1346" s="256">
        <v>42361</v>
      </c>
      <c r="J1346" s="257">
        <v>7</v>
      </c>
      <c r="K1346" s="258">
        <v>4587</v>
      </c>
      <c r="L1346" s="259">
        <v>4281.37</v>
      </c>
      <c r="M1346" s="259">
        <v>0</v>
      </c>
      <c r="N1346" s="259">
        <v>0</v>
      </c>
      <c r="O1346" s="259">
        <v>305.63000000000011</v>
      </c>
      <c r="P1346" s="259">
        <v>0</v>
      </c>
      <c r="Q1346" s="259">
        <v>0</v>
      </c>
      <c r="R1346" s="259">
        <v>305.63000000000011</v>
      </c>
      <c r="S1346" s="259">
        <v>0</v>
      </c>
      <c r="T1346" s="260">
        <v>305.63000000000011</v>
      </c>
      <c r="U1346" s="261">
        <v>0</v>
      </c>
      <c r="V1346" s="259">
        <v>0</v>
      </c>
      <c r="W1346" s="259">
        <v>0</v>
      </c>
      <c r="X1346" s="259">
        <v>0</v>
      </c>
      <c r="Y1346" s="259">
        <v>0</v>
      </c>
      <c r="Z1346" s="259">
        <v>0</v>
      </c>
      <c r="AA1346" s="259">
        <v>0</v>
      </c>
      <c r="AB1346" s="259">
        <v>0</v>
      </c>
      <c r="AC1346" s="259">
        <v>655.28571428571433</v>
      </c>
      <c r="AD1346" s="259">
        <v>-655.28571428571433</v>
      </c>
      <c r="AE1346" s="262">
        <v>655.28571428571433</v>
      </c>
      <c r="AF1346" s="258">
        <v>4587</v>
      </c>
      <c r="AG1346" s="259">
        <v>4281.37</v>
      </c>
      <c r="AH1346" s="259">
        <v>0</v>
      </c>
      <c r="AI1346" s="259">
        <v>0</v>
      </c>
      <c r="AJ1346" s="259">
        <v>305.63000000000011</v>
      </c>
      <c r="AK1346" s="259">
        <v>0</v>
      </c>
      <c r="AL1346" s="259">
        <v>0</v>
      </c>
      <c r="AM1346" s="259">
        <v>305.63000000000011</v>
      </c>
      <c r="AN1346" s="259">
        <v>-655.28571428571433</v>
      </c>
      <c r="AO1346" s="262">
        <v>960.91571428571444</v>
      </c>
      <c r="AP1346" s="247"/>
      <c r="AQ1346" s="263">
        <v>0</v>
      </c>
      <c r="AR1346" s="264">
        <v>0</v>
      </c>
      <c r="AS1346" s="264">
        <v>0</v>
      </c>
      <c r="AT1346" s="264">
        <v>0</v>
      </c>
      <c r="AU1346" s="264">
        <v>0</v>
      </c>
      <c r="AV1346" s="264">
        <v>0</v>
      </c>
      <c r="AW1346" s="264">
        <v>0</v>
      </c>
      <c r="AX1346" s="264">
        <v>0</v>
      </c>
      <c r="AY1346" s="264">
        <v>0</v>
      </c>
      <c r="AZ1346" s="264">
        <v>0</v>
      </c>
      <c r="BA1346" s="264">
        <v>960.91571427610529</v>
      </c>
      <c r="BB1346" s="265">
        <v>0</v>
      </c>
    </row>
    <row r="1347" spans="2:54" s="213" customFormat="1" ht="12.75" x14ac:dyDescent="0.2">
      <c r="B1347" s="266" t="s">
        <v>817</v>
      </c>
      <c r="C1347" s="267"/>
      <c r="D1347" s="268"/>
      <c r="E1347" s="269" t="s">
        <v>3155</v>
      </c>
      <c r="F1347" s="267"/>
      <c r="G1347" s="267"/>
      <c r="H1347" s="255" t="s">
        <v>3156</v>
      </c>
      <c r="I1347" s="256">
        <v>42361</v>
      </c>
      <c r="J1347" s="257">
        <v>7</v>
      </c>
      <c r="K1347" s="258">
        <v>78201.350000000006</v>
      </c>
      <c r="L1347" s="259">
        <v>72990.8</v>
      </c>
      <c r="M1347" s="259">
        <v>0</v>
      </c>
      <c r="N1347" s="259">
        <v>0</v>
      </c>
      <c r="O1347" s="259">
        <v>5210.5500000000029</v>
      </c>
      <c r="P1347" s="259">
        <v>0</v>
      </c>
      <c r="Q1347" s="259">
        <v>0</v>
      </c>
      <c r="R1347" s="259">
        <v>5210.5500000000029</v>
      </c>
      <c r="S1347" s="259">
        <v>0</v>
      </c>
      <c r="T1347" s="260">
        <v>5210.5500000000029</v>
      </c>
      <c r="U1347" s="261">
        <v>0</v>
      </c>
      <c r="V1347" s="259">
        <v>0</v>
      </c>
      <c r="W1347" s="259">
        <v>0</v>
      </c>
      <c r="X1347" s="259">
        <v>0</v>
      </c>
      <c r="Y1347" s="259">
        <v>0</v>
      </c>
      <c r="Z1347" s="259">
        <v>0</v>
      </c>
      <c r="AA1347" s="259">
        <v>0</v>
      </c>
      <c r="AB1347" s="259">
        <v>0</v>
      </c>
      <c r="AC1347" s="259">
        <v>11171.621428571429</v>
      </c>
      <c r="AD1347" s="259">
        <v>-11171.621428571429</v>
      </c>
      <c r="AE1347" s="262">
        <v>11171.621428571429</v>
      </c>
      <c r="AF1347" s="258">
        <v>78201.350000000006</v>
      </c>
      <c r="AG1347" s="259">
        <v>72990.8</v>
      </c>
      <c r="AH1347" s="259">
        <v>0</v>
      </c>
      <c r="AI1347" s="259">
        <v>0</v>
      </c>
      <c r="AJ1347" s="259">
        <v>5210.5500000000029</v>
      </c>
      <c r="AK1347" s="259">
        <v>0</v>
      </c>
      <c r="AL1347" s="259">
        <v>0</v>
      </c>
      <c r="AM1347" s="259">
        <v>5210.5500000000029</v>
      </c>
      <c r="AN1347" s="259">
        <v>-11171.621428571429</v>
      </c>
      <c r="AO1347" s="262">
        <v>16382.171428571432</v>
      </c>
      <c r="AP1347" s="247"/>
      <c r="AQ1347" s="263">
        <v>0</v>
      </c>
      <c r="AR1347" s="264">
        <v>0</v>
      </c>
      <c r="AS1347" s="264">
        <v>0</v>
      </c>
      <c r="AT1347" s="264">
        <v>0</v>
      </c>
      <c r="AU1347" s="264">
        <v>0</v>
      </c>
      <c r="AV1347" s="264">
        <v>0</v>
      </c>
      <c r="AW1347" s="264">
        <v>0</v>
      </c>
      <c r="AX1347" s="264">
        <v>0</v>
      </c>
      <c r="AY1347" s="264">
        <v>0</v>
      </c>
      <c r="AZ1347" s="264">
        <v>0</v>
      </c>
      <c r="BA1347" s="264">
        <v>16382.17142840761</v>
      </c>
      <c r="BB1347" s="265">
        <v>0</v>
      </c>
    </row>
    <row r="1348" spans="2:54" s="213" customFormat="1" ht="12.75" x14ac:dyDescent="0.2">
      <c r="B1348" s="266" t="s">
        <v>817</v>
      </c>
      <c r="C1348" s="267"/>
      <c r="D1348" s="268"/>
      <c r="E1348" s="269" t="s">
        <v>3157</v>
      </c>
      <c r="F1348" s="267"/>
      <c r="G1348" s="267"/>
      <c r="H1348" s="255" t="s">
        <v>3158</v>
      </c>
      <c r="I1348" s="256">
        <v>42361</v>
      </c>
      <c r="J1348" s="257">
        <v>7</v>
      </c>
      <c r="K1348" s="258">
        <v>2194.1</v>
      </c>
      <c r="L1348" s="259">
        <v>2047.91</v>
      </c>
      <c r="M1348" s="259">
        <v>0</v>
      </c>
      <c r="N1348" s="259">
        <v>0</v>
      </c>
      <c r="O1348" s="259">
        <v>146.18999999999983</v>
      </c>
      <c r="P1348" s="259">
        <v>0</v>
      </c>
      <c r="Q1348" s="259">
        <v>0</v>
      </c>
      <c r="R1348" s="259">
        <v>146.18999999999983</v>
      </c>
      <c r="S1348" s="259">
        <v>0</v>
      </c>
      <c r="T1348" s="260">
        <v>146.18999999999983</v>
      </c>
      <c r="U1348" s="261">
        <v>0</v>
      </c>
      <c r="V1348" s="259">
        <v>0</v>
      </c>
      <c r="W1348" s="259">
        <v>0</v>
      </c>
      <c r="X1348" s="259">
        <v>0</v>
      </c>
      <c r="Y1348" s="259">
        <v>0</v>
      </c>
      <c r="Z1348" s="259">
        <v>0</v>
      </c>
      <c r="AA1348" s="259">
        <v>0</v>
      </c>
      <c r="AB1348" s="259">
        <v>0</v>
      </c>
      <c r="AC1348" s="259">
        <v>313.44285714285712</v>
      </c>
      <c r="AD1348" s="259">
        <v>-313.44285714285712</v>
      </c>
      <c r="AE1348" s="262">
        <v>313.44285714285712</v>
      </c>
      <c r="AF1348" s="258">
        <v>2194.1</v>
      </c>
      <c r="AG1348" s="259">
        <v>2047.91</v>
      </c>
      <c r="AH1348" s="259">
        <v>0</v>
      </c>
      <c r="AI1348" s="259">
        <v>0</v>
      </c>
      <c r="AJ1348" s="259">
        <v>146.18999999999983</v>
      </c>
      <c r="AK1348" s="259">
        <v>0</v>
      </c>
      <c r="AL1348" s="259">
        <v>0</v>
      </c>
      <c r="AM1348" s="259">
        <v>146.18999999999983</v>
      </c>
      <c r="AN1348" s="259">
        <v>-313.44285714285712</v>
      </c>
      <c r="AO1348" s="262">
        <v>459.63285714285695</v>
      </c>
      <c r="AP1348" s="247"/>
      <c r="AQ1348" s="263">
        <v>0</v>
      </c>
      <c r="AR1348" s="264">
        <v>0</v>
      </c>
      <c r="AS1348" s="264">
        <v>0</v>
      </c>
      <c r="AT1348" s="264">
        <v>0</v>
      </c>
      <c r="AU1348" s="264">
        <v>0</v>
      </c>
      <c r="AV1348" s="264">
        <v>0</v>
      </c>
      <c r="AW1348" s="264">
        <v>0</v>
      </c>
      <c r="AX1348" s="264">
        <v>0</v>
      </c>
      <c r="AY1348" s="264">
        <v>0</v>
      </c>
      <c r="AZ1348" s="264">
        <v>0</v>
      </c>
      <c r="BA1348" s="264">
        <v>459.63285713826065</v>
      </c>
      <c r="BB1348" s="265">
        <v>0</v>
      </c>
    </row>
    <row r="1349" spans="2:54" s="213" customFormat="1" ht="12.75" x14ac:dyDescent="0.2">
      <c r="B1349" s="266" t="s">
        <v>817</v>
      </c>
      <c r="C1349" s="267"/>
      <c r="D1349" s="268"/>
      <c r="E1349" s="269" t="s">
        <v>3159</v>
      </c>
      <c r="F1349" s="267"/>
      <c r="G1349" s="267"/>
      <c r="H1349" s="255" t="s">
        <v>3160</v>
      </c>
      <c r="I1349" s="256">
        <v>42361</v>
      </c>
      <c r="J1349" s="257">
        <v>7</v>
      </c>
      <c r="K1349" s="258">
        <v>49346.9</v>
      </c>
      <c r="L1349" s="259">
        <v>46058.92</v>
      </c>
      <c r="M1349" s="259">
        <v>0</v>
      </c>
      <c r="N1349" s="259">
        <v>0</v>
      </c>
      <c r="O1349" s="259">
        <v>3287.9800000000032</v>
      </c>
      <c r="P1349" s="259">
        <v>0</v>
      </c>
      <c r="Q1349" s="259">
        <v>0</v>
      </c>
      <c r="R1349" s="259">
        <v>3287.9800000000032</v>
      </c>
      <c r="S1349" s="259">
        <v>0</v>
      </c>
      <c r="T1349" s="260">
        <v>3287.9800000000032</v>
      </c>
      <c r="U1349" s="261">
        <v>0</v>
      </c>
      <c r="V1349" s="259">
        <v>0</v>
      </c>
      <c r="W1349" s="259">
        <v>0</v>
      </c>
      <c r="X1349" s="259">
        <v>0</v>
      </c>
      <c r="Y1349" s="259">
        <v>0</v>
      </c>
      <c r="Z1349" s="259">
        <v>0</v>
      </c>
      <c r="AA1349" s="259">
        <v>0</v>
      </c>
      <c r="AB1349" s="259">
        <v>0</v>
      </c>
      <c r="AC1349" s="259">
        <v>7049.5571428571429</v>
      </c>
      <c r="AD1349" s="259">
        <v>-7049.5571428571429</v>
      </c>
      <c r="AE1349" s="262">
        <v>7049.5571428571429</v>
      </c>
      <c r="AF1349" s="258">
        <v>49346.9</v>
      </c>
      <c r="AG1349" s="259">
        <v>46058.92</v>
      </c>
      <c r="AH1349" s="259">
        <v>0</v>
      </c>
      <c r="AI1349" s="259">
        <v>0</v>
      </c>
      <c r="AJ1349" s="259">
        <v>3287.9800000000032</v>
      </c>
      <c r="AK1349" s="259">
        <v>0</v>
      </c>
      <c r="AL1349" s="259">
        <v>0</v>
      </c>
      <c r="AM1349" s="259">
        <v>3287.9800000000032</v>
      </c>
      <c r="AN1349" s="259">
        <v>-7049.5571428571429</v>
      </c>
      <c r="AO1349" s="262">
        <v>10337.537142857145</v>
      </c>
      <c r="AP1349" s="247"/>
      <c r="AQ1349" s="263">
        <v>0</v>
      </c>
      <c r="AR1349" s="264">
        <v>0</v>
      </c>
      <c r="AS1349" s="264">
        <v>0</v>
      </c>
      <c r="AT1349" s="264">
        <v>0</v>
      </c>
      <c r="AU1349" s="264">
        <v>0</v>
      </c>
      <c r="AV1349" s="264">
        <v>0</v>
      </c>
      <c r="AW1349" s="264">
        <v>0</v>
      </c>
      <c r="AX1349" s="264">
        <v>0</v>
      </c>
      <c r="AY1349" s="264">
        <v>0</v>
      </c>
      <c r="AZ1349" s="264">
        <v>0</v>
      </c>
      <c r="BA1349" s="264">
        <v>10337.53714275377</v>
      </c>
      <c r="BB1349" s="265">
        <v>0</v>
      </c>
    </row>
    <row r="1350" spans="2:54" s="213" customFormat="1" ht="12.75" x14ac:dyDescent="0.2">
      <c r="B1350" s="266" t="s">
        <v>817</v>
      </c>
      <c r="C1350" s="267"/>
      <c r="D1350" s="268"/>
      <c r="E1350" s="269" t="s">
        <v>3161</v>
      </c>
      <c r="F1350" s="267"/>
      <c r="G1350" s="267"/>
      <c r="H1350" s="255" t="s">
        <v>3162</v>
      </c>
      <c r="I1350" s="256">
        <v>42361</v>
      </c>
      <c r="J1350" s="257">
        <v>7</v>
      </c>
      <c r="K1350" s="258">
        <v>5183.71</v>
      </c>
      <c r="L1350" s="259">
        <v>4838.32</v>
      </c>
      <c r="M1350" s="259">
        <v>0</v>
      </c>
      <c r="N1350" s="259">
        <v>0</v>
      </c>
      <c r="O1350" s="259">
        <v>345.39000000000033</v>
      </c>
      <c r="P1350" s="259">
        <v>0</v>
      </c>
      <c r="Q1350" s="259">
        <v>0</v>
      </c>
      <c r="R1350" s="259">
        <v>345.39000000000033</v>
      </c>
      <c r="S1350" s="259">
        <v>0</v>
      </c>
      <c r="T1350" s="260">
        <v>345.39000000000033</v>
      </c>
      <c r="U1350" s="261">
        <v>0</v>
      </c>
      <c r="V1350" s="259">
        <v>0</v>
      </c>
      <c r="W1350" s="259">
        <v>0</v>
      </c>
      <c r="X1350" s="259">
        <v>0</v>
      </c>
      <c r="Y1350" s="259">
        <v>0</v>
      </c>
      <c r="Z1350" s="259">
        <v>0</v>
      </c>
      <c r="AA1350" s="259">
        <v>0</v>
      </c>
      <c r="AB1350" s="259">
        <v>0</v>
      </c>
      <c r="AC1350" s="259">
        <v>740.53</v>
      </c>
      <c r="AD1350" s="259">
        <v>-740.53</v>
      </c>
      <c r="AE1350" s="262">
        <v>740.53</v>
      </c>
      <c r="AF1350" s="258">
        <v>5183.71</v>
      </c>
      <c r="AG1350" s="259">
        <v>4838.32</v>
      </c>
      <c r="AH1350" s="259">
        <v>0</v>
      </c>
      <c r="AI1350" s="259">
        <v>0</v>
      </c>
      <c r="AJ1350" s="259">
        <v>345.39000000000033</v>
      </c>
      <c r="AK1350" s="259">
        <v>0</v>
      </c>
      <c r="AL1350" s="259">
        <v>0</v>
      </c>
      <c r="AM1350" s="259">
        <v>345.39000000000033</v>
      </c>
      <c r="AN1350" s="259">
        <v>-740.53</v>
      </c>
      <c r="AO1350" s="262">
        <v>1085.9200000000003</v>
      </c>
      <c r="AP1350" s="247"/>
      <c r="AQ1350" s="263">
        <v>0</v>
      </c>
      <c r="AR1350" s="264">
        <v>0</v>
      </c>
      <c r="AS1350" s="264">
        <v>0</v>
      </c>
      <c r="AT1350" s="264">
        <v>0</v>
      </c>
      <c r="AU1350" s="264">
        <v>0</v>
      </c>
      <c r="AV1350" s="264">
        <v>0</v>
      </c>
      <c r="AW1350" s="264">
        <v>0</v>
      </c>
      <c r="AX1350" s="264">
        <v>0</v>
      </c>
      <c r="AY1350" s="264">
        <v>0</v>
      </c>
      <c r="AZ1350" s="264">
        <v>0</v>
      </c>
      <c r="BA1350" s="264">
        <v>1085.9199999891412</v>
      </c>
      <c r="BB1350" s="265">
        <v>0</v>
      </c>
    </row>
    <row r="1351" spans="2:54" s="213" customFormat="1" ht="12.75" x14ac:dyDescent="0.2">
      <c r="B1351" s="266" t="s">
        <v>817</v>
      </c>
      <c r="C1351" s="267"/>
      <c r="D1351" s="268"/>
      <c r="E1351" s="269" t="s">
        <v>3163</v>
      </c>
      <c r="F1351" s="267"/>
      <c r="G1351" s="267"/>
      <c r="H1351" s="255" t="s">
        <v>3164</v>
      </c>
      <c r="I1351" s="256">
        <v>42361</v>
      </c>
      <c r="J1351" s="257">
        <v>7</v>
      </c>
      <c r="K1351" s="258">
        <v>42806.22</v>
      </c>
      <c r="L1351" s="259">
        <v>39954.04</v>
      </c>
      <c r="M1351" s="259">
        <v>0</v>
      </c>
      <c r="N1351" s="259">
        <v>0</v>
      </c>
      <c r="O1351" s="259">
        <v>2852.1800000000003</v>
      </c>
      <c r="P1351" s="259">
        <v>0</v>
      </c>
      <c r="Q1351" s="259">
        <v>0</v>
      </c>
      <c r="R1351" s="259">
        <v>2852.1800000000003</v>
      </c>
      <c r="S1351" s="259">
        <v>0</v>
      </c>
      <c r="T1351" s="260">
        <v>2852.1800000000003</v>
      </c>
      <c r="U1351" s="261">
        <v>0</v>
      </c>
      <c r="V1351" s="259">
        <v>0</v>
      </c>
      <c r="W1351" s="259">
        <v>0</v>
      </c>
      <c r="X1351" s="259">
        <v>0</v>
      </c>
      <c r="Y1351" s="259">
        <v>0</v>
      </c>
      <c r="Z1351" s="259">
        <v>0</v>
      </c>
      <c r="AA1351" s="259">
        <v>0</v>
      </c>
      <c r="AB1351" s="259">
        <v>0</v>
      </c>
      <c r="AC1351" s="259">
        <v>6115.1742857142863</v>
      </c>
      <c r="AD1351" s="259">
        <v>-6115.1742857142863</v>
      </c>
      <c r="AE1351" s="262">
        <v>6115.1742857142863</v>
      </c>
      <c r="AF1351" s="258">
        <v>42806.22</v>
      </c>
      <c r="AG1351" s="259">
        <v>39954.04</v>
      </c>
      <c r="AH1351" s="259">
        <v>0</v>
      </c>
      <c r="AI1351" s="259">
        <v>0</v>
      </c>
      <c r="AJ1351" s="259">
        <v>2852.1800000000003</v>
      </c>
      <c r="AK1351" s="259">
        <v>0</v>
      </c>
      <c r="AL1351" s="259">
        <v>0</v>
      </c>
      <c r="AM1351" s="259">
        <v>2852.1800000000003</v>
      </c>
      <c r="AN1351" s="259">
        <v>-6115.1742857142863</v>
      </c>
      <c r="AO1351" s="262">
        <v>8967.3542857142857</v>
      </c>
      <c r="AP1351" s="247"/>
      <c r="AQ1351" s="263">
        <v>0</v>
      </c>
      <c r="AR1351" s="264">
        <v>0</v>
      </c>
      <c r="AS1351" s="264">
        <v>0</v>
      </c>
      <c r="AT1351" s="264">
        <v>0</v>
      </c>
      <c r="AU1351" s="264">
        <v>0</v>
      </c>
      <c r="AV1351" s="264">
        <v>0</v>
      </c>
      <c r="AW1351" s="264">
        <v>0</v>
      </c>
      <c r="AX1351" s="264">
        <v>0</v>
      </c>
      <c r="AY1351" s="264">
        <v>0</v>
      </c>
      <c r="AZ1351" s="264">
        <v>0</v>
      </c>
      <c r="BA1351" s="264">
        <v>8967.3542856246113</v>
      </c>
      <c r="BB1351" s="265">
        <v>0</v>
      </c>
    </row>
    <row r="1352" spans="2:54" s="213" customFormat="1" ht="12.75" x14ac:dyDescent="0.2">
      <c r="B1352" s="266" t="s">
        <v>817</v>
      </c>
      <c r="C1352" s="267"/>
      <c r="D1352" s="268"/>
      <c r="E1352" s="269" t="s">
        <v>3165</v>
      </c>
      <c r="F1352" s="267"/>
      <c r="G1352" s="267"/>
      <c r="H1352" s="255" t="s">
        <v>3166</v>
      </c>
      <c r="I1352" s="256">
        <v>42361</v>
      </c>
      <c r="J1352" s="257">
        <v>7</v>
      </c>
      <c r="K1352" s="258">
        <v>1693.31</v>
      </c>
      <c r="L1352" s="259">
        <v>1580.48</v>
      </c>
      <c r="M1352" s="259">
        <v>0</v>
      </c>
      <c r="N1352" s="259">
        <v>0</v>
      </c>
      <c r="O1352" s="259">
        <v>112.82999999999993</v>
      </c>
      <c r="P1352" s="259">
        <v>0</v>
      </c>
      <c r="Q1352" s="259">
        <v>0</v>
      </c>
      <c r="R1352" s="259">
        <v>112.82999999999993</v>
      </c>
      <c r="S1352" s="259">
        <v>0</v>
      </c>
      <c r="T1352" s="260">
        <v>112.82999999999993</v>
      </c>
      <c r="U1352" s="261">
        <v>0</v>
      </c>
      <c r="V1352" s="259">
        <v>0</v>
      </c>
      <c r="W1352" s="259">
        <v>0</v>
      </c>
      <c r="X1352" s="259">
        <v>0</v>
      </c>
      <c r="Y1352" s="259">
        <v>0</v>
      </c>
      <c r="Z1352" s="259">
        <v>0</v>
      </c>
      <c r="AA1352" s="259">
        <v>0</v>
      </c>
      <c r="AB1352" s="259">
        <v>0</v>
      </c>
      <c r="AC1352" s="259">
        <v>241.90142857142857</v>
      </c>
      <c r="AD1352" s="259">
        <v>-241.90142857142857</v>
      </c>
      <c r="AE1352" s="262">
        <v>241.90142857142857</v>
      </c>
      <c r="AF1352" s="258">
        <v>1693.31</v>
      </c>
      <c r="AG1352" s="259">
        <v>1580.48</v>
      </c>
      <c r="AH1352" s="259">
        <v>0</v>
      </c>
      <c r="AI1352" s="259">
        <v>0</v>
      </c>
      <c r="AJ1352" s="259">
        <v>112.82999999999993</v>
      </c>
      <c r="AK1352" s="259">
        <v>0</v>
      </c>
      <c r="AL1352" s="259">
        <v>0</v>
      </c>
      <c r="AM1352" s="259">
        <v>112.82999999999993</v>
      </c>
      <c r="AN1352" s="259">
        <v>-241.90142857142857</v>
      </c>
      <c r="AO1352" s="262">
        <v>354.73142857142852</v>
      </c>
      <c r="AP1352" s="247"/>
      <c r="AQ1352" s="263">
        <v>0</v>
      </c>
      <c r="AR1352" s="264">
        <v>0</v>
      </c>
      <c r="AS1352" s="264">
        <v>0</v>
      </c>
      <c r="AT1352" s="264">
        <v>0</v>
      </c>
      <c r="AU1352" s="264">
        <v>0</v>
      </c>
      <c r="AV1352" s="264">
        <v>0</v>
      </c>
      <c r="AW1352" s="264">
        <v>0</v>
      </c>
      <c r="AX1352" s="264">
        <v>0</v>
      </c>
      <c r="AY1352" s="264">
        <v>0</v>
      </c>
      <c r="AZ1352" s="264">
        <v>0</v>
      </c>
      <c r="BA1352" s="264">
        <v>354.73142856788121</v>
      </c>
      <c r="BB1352" s="265">
        <v>0</v>
      </c>
    </row>
    <row r="1353" spans="2:54" s="213" customFormat="1" ht="12.75" x14ac:dyDescent="0.2">
      <c r="B1353" s="266" t="s">
        <v>817</v>
      </c>
      <c r="C1353" s="267"/>
      <c r="D1353" s="268"/>
      <c r="E1353" s="269" t="s">
        <v>3167</v>
      </c>
      <c r="F1353" s="267"/>
      <c r="G1353" s="267"/>
      <c r="H1353" s="255" t="s">
        <v>3168</v>
      </c>
      <c r="I1353" s="256">
        <v>42361</v>
      </c>
      <c r="J1353" s="257">
        <v>7</v>
      </c>
      <c r="K1353" s="258">
        <v>68080.92</v>
      </c>
      <c r="L1353" s="259">
        <v>63544.7</v>
      </c>
      <c r="M1353" s="259">
        <v>0</v>
      </c>
      <c r="N1353" s="259">
        <v>0</v>
      </c>
      <c r="O1353" s="259">
        <v>4536.2200000000012</v>
      </c>
      <c r="P1353" s="259">
        <v>0</v>
      </c>
      <c r="Q1353" s="259">
        <v>0</v>
      </c>
      <c r="R1353" s="259">
        <v>4536.2200000000012</v>
      </c>
      <c r="S1353" s="259">
        <v>0</v>
      </c>
      <c r="T1353" s="260">
        <v>4536.2200000000012</v>
      </c>
      <c r="U1353" s="261">
        <v>0</v>
      </c>
      <c r="V1353" s="259">
        <v>0</v>
      </c>
      <c r="W1353" s="259">
        <v>0</v>
      </c>
      <c r="X1353" s="259">
        <v>0</v>
      </c>
      <c r="Y1353" s="259">
        <v>0</v>
      </c>
      <c r="Z1353" s="259">
        <v>0</v>
      </c>
      <c r="AA1353" s="259">
        <v>0</v>
      </c>
      <c r="AB1353" s="259">
        <v>0</v>
      </c>
      <c r="AC1353" s="259">
        <v>9725.8457142857133</v>
      </c>
      <c r="AD1353" s="259">
        <v>-9725.8457142857133</v>
      </c>
      <c r="AE1353" s="262">
        <v>9725.8457142857133</v>
      </c>
      <c r="AF1353" s="258">
        <v>68080.92</v>
      </c>
      <c r="AG1353" s="259">
        <v>63544.7</v>
      </c>
      <c r="AH1353" s="259">
        <v>0</v>
      </c>
      <c r="AI1353" s="259">
        <v>0</v>
      </c>
      <c r="AJ1353" s="259">
        <v>4536.2200000000012</v>
      </c>
      <c r="AK1353" s="259">
        <v>0</v>
      </c>
      <c r="AL1353" s="259">
        <v>0</v>
      </c>
      <c r="AM1353" s="259">
        <v>4536.2200000000012</v>
      </c>
      <c r="AN1353" s="259">
        <v>-9725.8457142857133</v>
      </c>
      <c r="AO1353" s="262">
        <v>14262.065714285714</v>
      </c>
      <c r="AP1353" s="247"/>
      <c r="AQ1353" s="263">
        <v>0</v>
      </c>
      <c r="AR1353" s="264">
        <v>0</v>
      </c>
      <c r="AS1353" s="264">
        <v>0</v>
      </c>
      <c r="AT1353" s="264">
        <v>0</v>
      </c>
      <c r="AU1353" s="264">
        <v>0</v>
      </c>
      <c r="AV1353" s="264">
        <v>0</v>
      </c>
      <c r="AW1353" s="264">
        <v>0</v>
      </c>
      <c r="AX1353" s="264">
        <v>0</v>
      </c>
      <c r="AY1353" s="264">
        <v>0</v>
      </c>
      <c r="AZ1353" s="264">
        <v>0</v>
      </c>
      <c r="BA1353" s="264">
        <v>14262.065714143093</v>
      </c>
      <c r="BB1353" s="265">
        <v>0</v>
      </c>
    </row>
    <row r="1354" spans="2:54" s="213" customFormat="1" ht="12.75" x14ac:dyDescent="0.2">
      <c r="B1354" s="266" t="s">
        <v>817</v>
      </c>
      <c r="C1354" s="267"/>
      <c r="D1354" s="268"/>
      <c r="E1354" s="269" t="s">
        <v>3169</v>
      </c>
      <c r="F1354" s="267"/>
      <c r="G1354" s="267"/>
      <c r="H1354" s="255" t="s">
        <v>3170</v>
      </c>
      <c r="I1354" s="256">
        <v>42361</v>
      </c>
      <c r="J1354" s="257">
        <v>7</v>
      </c>
      <c r="K1354" s="258">
        <v>8035.74</v>
      </c>
      <c r="L1354" s="259">
        <v>7500.32</v>
      </c>
      <c r="M1354" s="259">
        <v>0</v>
      </c>
      <c r="N1354" s="259">
        <v>0</v>
      </c>
      <c r="O1354" s="259">
        <v>535.42000000000007</v>
      </c>
      <c r="P1354" s="259">
        <v>0</v>
      </c>
      <c r="Q1354" s="259">
        <v>0</v>
      </c>
      <c r="R1354" s="259">
        <v>535.42000000000007</v>
      </c>
      <c r="S1354" s="259">
        <v>0</v>
      </c>
      <c r="T1354" s="260">
        <v>535.42000000000007</v>
      </c>
      <c r="U1354" s="261">
        <v>0</v>
      </c>
      <c r="V1354" s="259">
        <v>0</v>
      </c>
      <c r="W1354" s="259">
        <v>0</v>
      </c>
      <c r="X1354" s="259">
        <v>0</v>
      </c>
      <c r="Y1354" s="259">
        <v>0</v>
      </c>
      <c r="Z1354" s="259">
        <v>0</v>
      </c>
      <c r="AA1354" s="259">
        <v>0</v>
      </c>
      <c r="AB1354" s="259">
        <v>0</v>
      </c>
      <c r="AC1354" s="259">
        <v>1147.962857142857</v>
      </c>
      <c r="AD1354" s="259">
        <v>-1147.962857142857</v>
      </c>
      <c r="AE1354" s="262">
        <v>1147.962857142857</v>
      </c>
      <c r="AF1354" s="258">
        <v>8035.74</v>
      </c>
      <c r="AG1354" s="259">
        <v>7500.32</v>
      </c>
      <c r="AH1354" s="259">
        <v>0</v>
      </c>
      <c r="AI1354" s="259">
        <v>0</v>
      </c>
      <c r="AJ1354" s="259">
        <v>535.42000000000007</v>
      </c>
      <c r="AK1354" s="259">
        <v>0</v>
      </c>
      <c r="AL1354" s="259">
        <v>0</v>
      </c>
      <c r="AM1354" s="259">
        <v>535.42000000000007</v>
      </c>
      <c r="AN1354" s="259">
        <v>-1147.962857142857</v>
      </c>
      <c r="AO1354" s="262">
        <v>1683.3828571428571</v>
      </c>
      <c r="AP1354" s="247"/>
      <c r="AQ1354" s="263">
        <v>0</v>
      </c>
      <c r="AR1354" s="264">
        <v>0</v>
      </c>
      <c r="AS1354" s="264">
        <v>0</v>
      </c>
      <c r="AT1354" s="264">
        <v>0</v>
      </c>
      <c r="AU1354" s="264">
        <v>0</v>
      </c>
      <c r="AV1354" s="264">
        <v>0</v>
      </c>
      <c r="AW1354" s="264">
        <v>0</v>
      </c>
      <c r="AX1354" s="264">
        <v>0</v>
      </c>
      <c r="AY1354" s="264">
        <v>0</v>
      </c>
      <c r="AZ1354" s="264">
        <v>0</v>
      </c>
      <c r="BA1354" s="264">
        <v>1683.3828571260233</v>
      </c>
      <c r="BB1354" s="265">
        <v>0</v>
      </c>
    </row>
    <row r="1355" spans="2:54" s="213" customFormat="1" ht="12.75" x14ac:dyDescent="0.2">
      <c r="B1355" s="266" t="s">
        <v>817</v>
      </c>
      <c r="C1355" s="267"/>
      <c r="D1355" s="268"/>
      <c r="E1355" s="269" t="s">
        <v>3171</v>
      </c>
      <c r="F1355" s="267"/>
      <c r="G1355" s="267"/>
      <c r="H1355" s="255" t="s">
        <v>3172</v>
      </c>
      <c r="I1355" s="256">
        <v>42361</v>
      </c>
      <c r="J1355" s="257">
        <v>7</v>
      </c>
      <c r="K1355" s="258">
        <v>19766.330000000002</v>
      </c>
      <c r="L1355" s="259">
        <v>18449.3</v>
      </c>
      <c r="M1355" s="259">
        <v>0</v>
      </c>
      <c r="N1355" s="259">
        <v>0</v>
      </c>
      <c r="O1355" s="259">
        <v>1317.0300000000025</v>
      </c>
      <c r="P1355" s="259">
        <v>0</v>
      </c>
      <c r="Q1355" s="259">
        <v>0</v>
      </c>
      <c r="R1355" s="259">
        <v>1317.0300000000025</v>
      </c>
      <c r="S1355" s="259">
        <v>0</v>
      </c>
      <c r="T1355" s="260">
        <v>1317.0300000000025</v>
      </c>
      <c r="U1355" s="261">
        <v>0</v>
      </c>
      <c r="V1355" s="259">
        <v>0</v>
      </c>
      <c r="W1355" s="259">
        <v>0</v>
      </c>
      <c r="X1355" s="259">
        <v>0</v>
      </c>
      <c r="Y1355" s="259">
        <v>0</v>
      </c>
      <c r="Z1355" s="259">
        <v>0</v>
      </c>
      <c r="AA1355" s="259">
        <v>0</v>
      </c>
      <c r="AB1355" s="259">
        <v>0</v>
      </c>
      <c r="AC1355" s="259">
        <v>2823.761428571429</v>
      </c>
      <c r="AD1355" s="259">
        <v>-2823.761428571429</v>
      </c>
      <c r="AE1355" s="262">
        <v>2823.761428571429</v>
      </c>
      <c r="AF1355" s="258">
        <v>19766.330000000002</v>
      </c>
      <c r="AG1355" s="259">
        <v>18449.3</v>
      </c>
      <c r="AH1355" s="259">
        <v>0</v>
      </c>
      <c r="AI1355" s="259">
        <v>0</v>
      </c>
      <c r="AJ1355" s="259">
        <v>1317.0300000000025</v>
      </c>
      <c r="AK1355" s="259">
        <v>0</v>
      </c>
      <c r="AL1355" s="259">
        <v>0</v>
      </c>
      <c r="AM1355" s="259">
        <v>1317.0300000000025</v>
      </c>
      <c r="AN1355" s="259">
        <v>-2823.761428571429</v>
      </c>
      <c r="AO1355" s="262">
        <v>4140.7914285714314</v>
      </c>
      <c r="AP1355" s="247"/>
      <c r="AQ1355" s="263">
        <v>0</v>
      </c>
      <c r="AR1355" s="264">
        <v>0</v>
      </c>
      <c r="AS1355" s="264">
        <v>0</v>
      </c>
      <c r="AT1355" s="264">
        <v>0</v>
      </c>
      <c r="AU1355" s="264">
        <v>0</v>
      </c>
      <c r="AV1355" s="264">
        <v>0</v>
      </c>
      <c r="AW1355" s="264">
        <v>0</v>
      </c>
      <c r="AX1355" s="264">
        <v>0</v>
      </c>
      <c r="AY1355" s="264">
        <v>0</v>
      </c>
      <c r="AZ1355" s="264">
        <v>0</v>
      </c>
      <c r="BA1355" s="264">
        <v>4140.7914285300239</v>
      </c>
      <c r="BB1355" s="265">
        <v>0</v>
      </c>
    </row>
    <row r="1356" spans="2:54" s="213" customFormat="1" ht="12.75" x14ac:dyDescent="0.2">
      <c r="B1356" s="266" t="s">
        <v>817</v>
      </c>
      <c r="C1356" s="267"/>
      <c r="D1356" s="268"/>
      <c r="E1356" s="269" t="s">
        <v>3173</v>
      </c>
      <c r="F1356" s="267"/>
      <c r="G1356" s="267"/>
      <c r="H1356" s="255" t="s">
        <v>3174</v>
      </c>
      <c r="I1356" s="256">
        <v>42361</v>
      </c>
      <c r="J1356" s="257">
        <v>7</v>
      </c>
      <c r="K1356" s="258">
        <v>28916.42</v>
      </c>
      <c r="L1356" s="259">
        <v>26989.72</v>
      </c>
      <c r="M1356" s="259">
        <v>0</v>
      </c>
      <c r="N1356" s="259">
        <v>0</v>
      </c>
      <c r="O1356" s="259">
        <v>1926.6999999999971</v>
      </c>
      <c r="P1356" s="259">
        <v>0</v>
      </c>
      <c r="Q1356" s="259">
        <v>0</v>
      </c>
      <c r="R1356" s="259">
        <v>1926.6999999999971</v>
      </c>
      <c r="S1356" s="259">
        <v>0</v>
      </c>
      <c r="T1356" s="260">
        <v>1926.6999999999971</v>
      </c>
      <c r="U1356" s="261">
        <v>0</v>
      </c>
      <c r="V1356" s="259">
        <v>0</v>
      </c>
      <c r="W1356" s="259">
        <v>0</v>
      </c>
      <c r="X1356" s="259">
        <v>0</v>
      </c>
      <c r="Y1356" s="259">
        <v>0</v>
      </c>
      <c r="Z1356" s="259">
        <v>0</v>
      </c>
      <c r="AA1356" s="259">
        <v>0</v>
      </c>
      <c r="AB1356" s="259">
        <v>0</v>
      </c>
      <c r="AC1356" s="259">
        <v>4130.9171428571426</v>
      </c>
      <c r="AD1356" s="259">
        <v>-4130.9171428571426</v>
      </c>
      <c r="AE1356" s="262">
        <v>4130.9171428571426</v>
      </c>
      <c r="AF1356" s="258">
        <v>28916.42</v>
      </c>
      <c r="AG1356" s="259">
        <v>26989.72</v>
      </c>
      <c r="AH1356" s="259">
        <v>0</v>
      </c>
      <c r="AI1356" s="259">
        <v>0</v>
      </c>
      <c r="AJ1356" s="259">
        <v>1926.6999999999971</v>
      </c>
      <c r="AK1356" s="259">
        <v>0</v>
      </c>
      <c r="AL1356" s="259">
        <v>0</v>
      </c>
      <c r="AM1356" s="259">
        <v>1926.6999999999971</v>
      </c>
      <c r="AN1356" s="259">
        <v>-4130.9171428571426</v>
      </c>
      <c r="AO1356" s="262">
        <v>6057.6171428571397</v>
      </c>
      <c r="AP1356" s="247"/>
      <c r="AQ1356" s="263">
        <v>0</v>
      </c>
      <c r="AR1356" s="264">
        <v>0</v>
      </c>
      <c r="AS1356" s="264">
        <v>0</v>
      </c>
      <c r="AT1356" s="264">
        <v>0</v>
      </c>
      <c r="AU1356" s="264">
        <v>0</v>
      </c>
      <c r="AV1356" s="264">
        <v>0</v>
      </c>
      <c r="AW1356" s="264">
        <v>0</v>
      </c>
      <c r="AX1356" s="264">
        <v>0</v>
      </c>
      <c r="AY1356" s="264">
        <v>0</v>
      </c>
      <c r="AZ1356" s="264">
        <v>0</v>
      </c>
      <c r="BA1356" s="264">
        <v>6057.6171427965637</v>
      </c>
      <c r="BB1356" s="265">
        <v>0</v>
      </c>
    </row>
    <row r="1357" spans="2:54" s="213" customFormat="1" ht="12.75" x14ac:dyDescent="0.2">
      <c r="B1357" s="266" t="s">
        <v>817</v>
      </c>
      <c r="C1357" s="267"/>
      <c r="D1357" s="268"/>
      <c r="E1357" s="269" t="s">
        <v>3175</v>
      </c>
      <c r="F1357" s="267"/>
      <c r="G1357" s="267"/>
      <c r="H1357" s="255" t="s">
        <v>3176</v>
      </c>
      <c r="I1357" s="256">
        <v>42361</v>
      </c>
      <c r="J1357" s="257">
        <v>7</v>
      </c>
      <c r="K1357" s="258">
        <v>65171.8</v>
      </c>
      <c r="L1357" s="259">
        <v>60829.4</v>
      </c>
      <c r="M1357" s="259">
        <v>0</v>
      </c>
      <c r="N1357" s="259">
        <v>0</v>
      </c>
      <c r="O1357" s="259">
        <v>4342.4000000000015</v>
      </c>
      <c r="P1357" s="259">
        <v>0</v>
      </c>
      <c r="Q1357" s="259">
        <v>0</v>
      </c>
      <c r="R1357" s="259">
        <v>4342.4000000000015</v>
      </c>
      <c r="S1357" s="259">
        <v>0</v>
      </c>
      <c r="T1357" s="260">
        <v>4342.4000000000015</v>
      </c>
      <c r="U1357" s="261">
        <v>0</v>
      </c>
      <c r="V1357" s="259">
        <v>0</v>
      </c>
      <c r="W1357" s="259">
        <v>0</v>
      </c>
      <c r="X1357" s="259">
        <v>0</v>
      </c>
      <c r="Y1357" s="259">
        <v>0</v>
      </c>
      <c r="Z1357" s="259">
        <v>0</v>
      </c>
      <c r="AA1357" s="259">
        <v>0</v>
      </c>
      <c r="AB1357" s="259">
        <v>0</v>
      </c>
      <c r="AC1357" s="259">
        <v>9310.2571428571428</v>
      </c>
      <c r="AD1357" s="259">
        <v>-9310.2571428571428</v>
      </c>
      <c r="AE1357" s="262">
        <v>9310.2571428571428</v>
      </c>
      <c r="AF1357" s="258">
        <v>65171.8</v>
      </c>
      <c r="AG1357" s="259">
        <v>60829.4</v>
      </c>
      <c r="AH1357" s="259">
        <v>0</v>
      </c>
      <c r="AI1357" s="259">
        <v>0</v>
      </c>
      <c r="AJ1357" s="259">
        <v>4342.4000000000015</v>
      </c>
      <c r="AK1357" s="259">
        <v>0</v>
      </c>
      <c r="AL1357" s="259">
        <v>0</v>
      </c>
      <c r="AM1357" s="259">
        <v>4342.4000000000015</v>
      </c>
      <c r="AN1357" s="259">
        <v>-9310.2571428571428</v>
      </c>
      <c r="AO1357" s="262">
        <v>13652.657142857144</v>
      </c>
      <c r="AP1357" s="247"/>
      <c r="AQ1357" s="263">
        <v>0</v>
      </c>
      <c r="AR1357" s="264">
        <v>0</v>
      </c>
      <c r="AS1357" s="264">
        <v>0</v>
      </c>
      <c r="AT1357" s="264">
        <v>0</v>
      </c>
      <c r="AU1357" s="264">
        <v>0</v>
      </c>
      <c r="AV1357" s="264">
        <v>0</v>
      </c>
      <c r="AW1357" s="264">
        <v>0</v>
      </c>
      <c r="AX1357" s="264">
        <v>0</v>
      </c>
      <c r="AY1357" s="264">
        <v>0</v>
      </c>
      <c r="AZ1357" s="264">
        <v>0</v>
      </c>
      <c r="BA1357" s="264">
        <v>13652.657142720618</v>
      </c>
      <c r="BB1357" s="265">
        <v>0</v>
      </c>
    </row>
    <row r="1358" spans="2:54" s="213" customFormat="1" ht="12.75" x14ac:dyDescent="0.2">
      <c r="B1358" s="266" t="s">
        <v>817</v>
      </c>
      <c r="C1358" s="267"/>
      <c r="D1358" s="268"/>
      <c r="E1358" s="269" t="s">
        <v>3177</v>
      </c>
      <c r="F1358" s="267"/>
      <c r="G1358" s="267"/>
      <c r="H1358" s="255" t="s">
        <v>3178</v>
      </c>
      <c r="I1358" s="256">
        <v>42361</v>
      </c>
      <c r="J1358" s="257">
        <v>7</v>
      </c>
      <c r="K1358" s="258">
        <v>3821</v>
      </c>
      <c r="L1358" s="259">
        <v>3566.41</v>
      </c>
      <c r="M1358" s="259">
        <v>0</v>
      </c>
      <c r="N1358" s="259">
        <v>0</v>
      </c>
      <c r="O1358" s="259">
        <v>254.59000000000015</v>
      </c>
      <c r="P1358" s="259">
        <v>0</v>
      </c>
      <c r="Q1358" s="259">
        <v>0</v>
      </c>
      <c r="R1358" s="259">
        <v>254.59000000000015</v>
      </c>
      <c r="S1358" s="259">
        <v>0</v>
      </c>
      <c r="T1358" s="260">
        <v>254.59000000000015</v>
      </c>
      <c r="U1358" s="261">
        <v>0</v>
      </c>
      <c r="V1358" s="259">
        <v>0</v>
      </c>
      <c r="W1358" s="259">
        <v>0</v>
      </c>
      <c r="X1358" s="259">
        <v>0</v>
      </c>
      <c r="Y1358" s="259">
        <v>0</v>
      </c>
      <c r="Z1358" s="259">
        <v>0</v>
      </c>
      <c r="AA1358" s="259">
        <v>0</v>
      </c>
      <c r="AB1358" s="259">
        <v>0</v>
      </c>
      <c r="AC1358" s="259">
        <v>545.85714285714289</v>
      </c>
      <c r="AD1358" s="259">
        <v>-545.85714285714289</v>
      </c>
      <c r="AE1358" s="262">
        <v>545.85714285714289</v>
      </c>
      <c r="AF1358" s="258">
        <v>3821</v>
      </c>
      <c r="AG1358" s="259">
        <v>3566.41</v>
      </c>
      <c r="AH1358" s="259">
        <v>0</v>
      </c>
      <c r="AI1358" s="259">
        <v>0</v>
      </c>
      <c r="AJ1358" s="259">
        <v>254.59000000000015</v>
      </c>
      <c r="AK1358" s="259">
        <v>0</v>
      </c>
      <c r="AL1358" s="259">
        <v>0</v>
      </c>
      <c r="AM1358" s="259">
        <v>254.59000000000015</v>
      </c>
      <c r="AN1358" s="259">
        <v>-545.85714285714289</v>
      </c>
      <c r="AO1358" s="262">
        <v>800.44714285714304</v>
      </c>
      <c r="AP1358" s="247"/>
      <c r="AQ1358" s="263">
        <v>0</v>
      </c>
      <c r="AR1358" s="264">
        <v>0</v>
      </c>
      <c r="AS1358" s="264">
        <v>0</v>
      </c>
      <c r="AT1358" s="264">
        <v>0</v>
      </c>
      <c r="AU1358" s="264">
        <v>0</v>
      </c>
      <c r="AV1358" s="264">
        <v>0</v>
      </c>
      <c r="AW1358" s="264">
        <v>0</v>
      </c>
      <c r="AX1358" s="264">
        <v>0</v>
      </c>
      <c r="AY1358" s="264">
        <v>0</v>
      </c>
      <c r="AZ1358" s="264">
        <v>0</v>
      </c>
      <c r="BA1358" s="264">
        <v>800.44714284913857</v>
      </c>
      <c r="BB1358" s="265">
        <v>0</v>
      </c>
    </row>
    <row r="1359" spans="2:54" s="213" customFormat="1" ht="12.75" x14ac:dyDescent="0.2">
      <c r="B1359" s="266" t="s">
        <v>817</v>
      </c>
      <c r="C1359" s="267"/>
      <c r="D1359" s="268"/>
      <c r="E1359" s="269" t="s">
        <v>3179</v>
      </c>
      <c r="F1359" s="267"/>
      <c r="G1359" s="267"/>
      <c r="H1359" s="255" t="s">
        <v>3180</v>
      </c>
      <c r="I1359" s="256">
        <v>42361</v>
      </c>
      <c r="J1359" s="257">
        <v>7</v>
      </c>
      <c r="K1359" s="258">
        <v>112593</v>
      </c>
      <c r="L1359" s="259">
        <v>105090.95</v>
      </c>
      <c r="M1359" s="259">
        <v>0</v>
      </c>
      <c r="N1359" s="259">
        <v>0</v>
      </c>
      <c r="O1359" s="259">
        <v>7502.0500000000029</v>
      </c>
      <c r="P1359" s="259">
        <v>0</v>
      </c>
      <c r="Q1359" s="259">
        <v>0</v>
      </c>
      <c r="R1359" s="259">
        <v>7502.0500000000029</v>
      </c>
      <c r="S1359" s="259">
        <v>0</v>
      </c>
      <c r="T1359" s="260">
        <v>7502.0500000000029</v>
      </c>
      <c r="U1359" s="261">
        <v>0</v>
      </c>
      <c r="V1359" s="259">
        <v>0</v>
      </c>
      <c r="W1359" s="259">
        <v>0</v>
      </c>
      <c r="X1359" s="259">
        <v>0</v>
      </c>
      <c r="Y1359" s="259">
        <v>0</v>
      </c>
      <c r="Z1359" s="259">
        <v>0</v>
      </c>
      <c r="AA1359" s="259">
        <v>0</v>
      </c>
      <c r="AB1359" s="259">
        <v>0</v>
      </c>
      <c r="AC1359" s="259">
        <v>16084.714285714286</v>
      </c>
      <c r="AD1359" s="259">
        <v>-16084.714285714286</v>
      </c>
      <c r="AE1359" s="262">
        <v>16084.714285714286</v>
      </c>
      <c r="AF1359" s="258">
        <v>112593</v>
      </c>
      <c r="AG1359" s="259">
        <v>105090.95</v>
      </c>
      <c r="AH1359" s="259">
        <v>0</v>
      </c>
      <c r="AI1359" s="259">
        <v>0</v>
      </c>
      <c r="AJ1359" s="259">
        <v>7502.0500000000029</v>
      </c>
      <c r="AK1359" s="259">
        <v>0</v>
      </c>
      <c r="AL1359" s="259">
        <v>0</v>
      </c>
      <c r="AM1359" s="259">
        <v>7502.0500000000029</v>
      </c>
      <c r="AN1359" s="259">
        <v>-16084.714285714286</v>
      </c>
      <c r="AO1359" s="262">
        <v>23586.764285714289</v>
      </c>
      <c r="AP1359" s="247"/>
      <c r="AQ1359" s="263">
        <v>0</v>
      </c>
      <c r="AR1359" s="264">
        <v>0</v>
      </c>
      <c r="AS1359" s="264">
        <v>0</v>
      </c>
      <c r="AT1359" s="264">
        <v>0</v>
      </c>
      <c r="AU1359" s="264">
        <v>0</v>
      </c>
      <c r="AV1359" s="264">
        <v>0</v>
      </c>
      <c r="AW1359" s="264">
        <v>0</v>
      </c>
      <c r="AX1359" s="264">
        <v>0</v>
      </c>
      <c r="AY1359" s="264">
        <v>0</v>
      </c>
      <c r="AZ1359" s="264">
        <v>0</v>
      </c>
      <c r="BA1359" s="264">
        <v>23586.764285478421</v>
      </c>
      <c r="BB1359" s="265">
        <v>0</v>
      </c>
    </row>
    <row r="1360" spans="2:54" s="213" customFormat="1" ht="12.75" x14ac:dyDescent="0.2">
      <c r="B1360" s="266" t="s">
        <v>817</v>
      </c>
      <c r="C1360" s="267"/>
      <c r="D1360" s="268"/>
      <c r="E1360" s="269" t="s">
        <v>3181</v>
      </c>
      <c r="F1360" s="267"/>
      <c r="G1360" s="267"/>
      <c r="H1360" s="255" t="s">
        <v>3182</v>
      </c>
      <c r="I1360" s="256">
        <v>42361</v>
      </c>
      <c r="J1360" s="257">
        <v>7</v>
      </c>
      <c r="K1360" s="258">
        <v>52864.76</v>
      </c>
      <c r="L1360" s="259">
        <v>49342.38</v>
      </c>
      <c r="M1360" s="259">
        <v>0</v>
      </c>
      <c r="N1360" s="259">
        <v>0</v>
      </c>
      <c r="O1360" s="259">
        <v>3522.3800000000047</v>
      </c>
      <c r="P1360" s="259">
        <v>0</v>
      </c>
      <c r="Q1360" s="259">
        <v>0</v>
      </c>
      <c r="R1360" s="259">
        <v>3522.3800000000047</v>
      </c>
      <c r="S1360" s="259">
        <v>0</v>
      </c>
      <c r="T1360" s="260">
        <v>3522.3800000000047</v>
      </c>
      <c r="U1360" s="261">
        <v>0</v>
      </c>
      <c r="V1360" s="259">
        <v>0</v>
      </c>
      <c r="W1360" s="259">
        <v>0</v>
      </c>
      <c r="X1360" s="259">
        <v>0</v>
      </c>
      <c r="Y1360" s="259">
        <v>0</v>
      </c>
      <c r="Z1360" s="259">
        <v>0</v>
      </c>
      <c r="AA1360" s="259">
        <v>0</v>
      </c>
      <c r="AB1360" s="259">
        <v>0</v>
      </c>
      <c r="AC1360" s="259">
        <v>7552.1085714285718</v>
      </c>
      <c r="AD1360" s="259">
        <v>-7552.1085714285718</v>
      </c>
      <c r="AE1360" s="262">
        <v>7552.1085714285718</v>
      </c>
      <c r="AF1360" s="258">
        <v>52864.76</v>
      </c>
      <c r="AG1360" s="259">
        <v>49342.38</v>
      </c>
      <c r="AH1360" s="259">
        <v>0</v>
      </c>
      <c r="AI1360" s="259">
        <v>0</v>
      </c>
      <c r="AJ1360" s="259">
        <v>3522.3800000000047</v>
      </c>
      <c r="AK1360" s="259">
        <v>0</v>
      </c>
      <c r="AL1360" s="259">
        <v>0</v>
      </c>
      <c r="AM1360" s="259">
        <v>3522.3800000000047</v>
      </c>
      <c r="AN1360" s="259">
        <v>-7552.1085714285718</v>
      </c>
      <c r="AO1360" s="262">
        <v>11074.488571428577</v>
      </c>
      <c r="AP1360" s="247"/>
      <c r="AQ1360" s="263">
        <v>0</v>
      </c>
      <c r="AR1360" s="264">
        <v>0</v>
      </c>
      <c r="AS1360" s="264">
        <v>0</v>
      </c>
      <c r="AT1360" s="264">
        <v>0</v>
      </c>
      <c r="AU1360" s="264">
        <v>0</v>
      </c>
      <c r="AV1360" s="264">
        <v>0</v>
      </c>
      <c r="AW1360" s="264">
        <v>0</v>
      </c>
      <c r="AX1360" s="264">
        <v>0</v>
      </c>
      <c r="AY1360" s="264">
        <v>0</v>
      </c>
      <c r="AZ1360" s="264">
        <v>0</v>
      </c>
      <c r="BA1360" s="264">
        <v>11074.488571317832</v>
      </c>
      <c r="BB1360" s="265">
        <v>0</v>
      </c>
    </row>
    <row r="1361" spans="2:54" s="213" customFormat="1" ht="12.75" x14ac:dyDescent="0.2">
      <c r="B1361" s="266" t="s">
        <v>817</v>
      </c>
      <c r="C1361" s="267"/>
      <c r="D1361" s="268"/>
      <c r="E1361" s="269" t="s">
        <v>3183</v>
      </c>
      <c r="F1361" s="267"/>
      <c r="G1361" s="267"/>
      <c r="H1361" s="255" t="s">
        <v>3184</v>
      </c>
      <c r="I1361" s="256">
        <v>42361</v>
      </c>
      <c r="J1361" s="257">
        <v>7</v>
      </c>
      <c r="K1361" s="258">
        <v>48963.71</v>
      </c>
      <c r="L1361" s="259">
        <v>45701.26</v>
      </c>
      <c r="M1361" s="259">
        <v>0</v>
      </c>
      <c r="N1361" s="259">
        <v>0</v>
      </c>
      <c r="O1361" s="259">
        <v>3262.4499999999971</v>
      </c>
      <c r="P1361" s="259">
        <v>0</v>
      </c>
      <c r="Q1361" s="259">
        <v>0</v>
      </c>
      <c r="R1361" s="259">
        <v>3262.4499999999971</v>
      </c>
      <c r="S1361" s="259">
        <v>0</v>
      </c>
      <c r="T1361" s="260">
        <v>3262.4499999999971</v>
      </c>
      <c r="U1361" s="261">
        <v>0</v>
      </c>
      <c r="V1361" s="259">
        <v>0</v>
      </c>
      <c r="W1361" s="259">
        <v>0</v>
      </c>
      <c r="X1361" s="259">
        <v>0</v>
      </c>
      <c r="Y1361" s="259">
        <v>0</v>
      </c>
      <c r="Z1361" s="259">
        <v>0</v>
      </c>
      <c r="AA1361" s="259">
        <v>0</v>
      </c>
      <c r="AB1361" s="259">
        <v>0</v>
      </c>
      <c r="AC1361" s="259">
        <v>6994.8157142857144</v>
      </c>
      <c r="AD1361" s="259">
        <v>-6994.8157142857144</v>
      </c>
      <c r="AE1361" s="262">
        <v>6994.8157142857144</v>
      </c>
      <c r="AF1361" s="258">
        <v>48963.71</v>
      </c>
      <c r="AG1361" s="259">
        <v>45701.26</v>
      </c>
      <c r="AH1361" s="259">
        <v>0</v>
      </c>
      <c r="AI1361" s="259">
        <v>0</v>
      </c>
      <c r="AJ1361" s="259">
        <v>3262.4499999999971</v>
      </c>
      <c r="AK1361" s="259">
        <v>0</v>
      </c>
      <c r="AL1361" s="259">
        <v>0</v>
      </c>
      <c r="AM1361" s="259">
        <v>3262.4499999999971</v>
      </c>
      <c r="AN1361" s="259">
        <v>-6994.8157142857144</v>
      </c>
      <c r="AO1361" s="262">
        <v>10257.265714285712</v>
      </c>
      <c r="AP1361" s="247"/>
      <c r="AQ1361" s="263">
        <v>0</v>
      </c>
      <c r="AR1361" s="264">
        <v>0</v>
      </c>
      <c r="AS1361" s="264">
        <v>0</v>
      </c>
      <c r="AT1361" s="264">
        <v>0</v>
      </c>
      <c r="AU1361" s="264">
        <v>0</v>
      </c>
      <c r="AV1361" s="264">
        <v>0</v>
      </c>
      <c r="AW1361" s="264">
        <v>0</v>
      </c>
      <c r="AX1361" s="264">
        <v>0</v>
      </c>
      <c r="AY1361" s="264">
        <v>0</v>
      </c>
      <c r="AZ1361" s="264">
        <v>0</v>
      </c>
      <c r="BA1361" s="264">
        <v>10257.265714183139</v>
      </c>
      <c r="BB1361" s="265">
        <v>0</v>
      </c>
    </row>
    <row r="1362" spans="2:54" s="213" customFormat="1" ht="12.75" x14ac:dyDescent="0.2">
      <c r="B1362" s="266" t="s">
        <v>772</v>
      </c>
      <c r="C1362" s="267"/>
      <c r="D1362" s="268"/>
      <c r="E1362" s="269" t="s">
        <v>3185</v>
      </c>
      <c r="F1362" s="267"/>
      <c r="G1362" s="267"/>
      <c r="H1362" s="255" t="s">
        <v>3186</v>
      </c>
      <c r="I1362" s="256">
        <v>42361</v>
      </c>
      <c r="J1362" s="257">
        <v>30</v>
      </c>
      <c r="K1362" s="258">
        <v>10104.629999999999</v>
      </c>
      <c r="L1362" s="259">
        <v>9431.36</v>
      </c>
      <c r="M1362" s="259">
        <v>0</v>
      </c>
      <c r="N1362" s="259">
        <v>0</v>
      </c>
      <c r="O1362" s="259">
        <v>673.26999999999862</v>
      </c>
      <c r="P1362" s="259">
        <v>0</v>
      </c>
      <c r="Q1362" s="259">
        <v>0</v>
      </c>
      <c r="R1362" s="259">
        <v>673.26999999999862</v>
      </c>
      <c r="S1362" s="259">
        <v>0</v>
      </c>
      <c r="T1362" s="260">
        <v>673.26999999999862</v>
      </c>
      <c r="U1362" s="261">
        <v>0</v>
      </c>
      <c r="V1362" s="259">
        <v>0</v>
      </c>
      <c r="W1362" s="259">
        <v>0</v>
      </c>
      <c r="X1362" s="259">
        <v>0</v>
      </c>
      <c r="Y1362" s="259">
        <v>0</v>
      </c>
      <c r="Z1362" s="259">
        <v>0</v>
      </c>
      <c r="AA1362" s="259">
        <v>0</v>
      </c>
      <c r="AB1362" s="259">
        <v>0</v>
      </c>
      <c r="AC1362" s="259">
        <v>336.82099999999997</v>
      </c>
      <c r="AD1362" s="259">
        <v>-336.82099999999997</v>
      </c>
      <c r="AE1362" s="262">
        <v>336.82099999999997</v>
      </c>
      <c r="AF1362" s="258">
        <v>10104.629999999999</v>
      </c>
      <c r="AG1362" s="259">
        <v>9431.36</v>
      </c>
      <c r="AH1362" s="259">
        <v>0</v>
      </c>
      <c r="AI1362" s="259">
        <v>0</v>
      </c>
      <c r="AJ1362" s="259">
        <v>673.26999999999862</v>
      </c>
      <c r="AK1362" s="259">
        <v>0</v>
      </c>
      <c r="AL1362" s="259">
        <v>0</v>
      </c>
      <c r="AM1362" s="259">
        <v>673.26999999999862</v>
      </c>
      <c r="AN1362" s="259">
        <v>-336.82099999999997</v>
      </c>
      <c r="AO1362" s="262">
        <v>1010.0909999999985</v>
      </c>
      <c r="AP1362" s="247"/>
      <c r="AQ1362" s="263">
        <v>0</v>
      </c>
      <c r="AR1362" s="264">
        <v>0</v>
      </c>
      <c r="AS1362" s="264">
        <v>0</v>
      </c>
      <c r="AT1362" s="264">
        <v>0</v>
      </c>
      <c r="AU1362" s="264">
        <v>0</v>
      </c>
      <c r="AV1362" s="264">
        <v>0</v>
      </c>
      <c r="AW1362" s="264">
        <v>0</v>
      </c>
      <c r="AX1362" s="264">
        <v>0</v>
      </c>
      <c r="AY1362" s="264">
        <v>0</v>
      </c>
      <c r="AZ1362" s="264">
        <v>0</v>
      </c>
      <c r="BA1362" s="264">
        <v>1010.0909999898976</v>
      </c>
      <c r="BB1362" s="265">
        <v>0</v>
      </c>
    </row>
    <row r="1363" spans="2:54" s="213" customFormat="1" ht="12.75" x14ac:dyDescent="0.2">
      <c r="B1363" s="266" t="s">
        <v>772</v>
      </c>
      <c r="C1363" s="267"/>
      <c r="D1363" s="268"/>
      <c r="E1363" s="269" t="s">
        <v>3187</v>
      </c>
      <c r="F1363" s="267"/>
      <c r="G1363" s="267"/>
      <c r="H1363" s="255" t="s">
        <v>3188</v>
      </c>
      <c r="I1363" s="256">
        <v>42361</v>
      </c>
      <c r="J1363" s="257">
        <v>30</v>
      </c>
      <c r="K1363" s="258">
        <v>49861.31</v>
      </c>
      <c r="L1363" s="259">
        <v>46539.05</v>
      </c>
      <c r="M1363" s="259">
        <v>0</v>
      </c>
      <c r="N1363" s="259">
        <v>0</v>
      </c>
      <c r="O1363" s="259">
        <v>3322.2599999999948</v>
      </c>
      <c r="P1363" s="259">
        <v>0</v>
      </c>
      <c r="Q1363" s="259">
        <v>0</v>
      </c>
      <c r="R1363" s="259">
        <v>3322.2599999999948</v>
      </c>
      <c r="S1363" s="259">
        <v>0</v>
      </c>
      <c r="T1363" s="260">
        <v>3322.2599999999948</v>
      </c>
      <c r="U1363" s="261">
        <v>0</v>
      </c>
      <c r="V1363" s="259">
        <v>0</v>
      </c>
      <c r="W1363" s="259">
        <v>0</v>
      </c>
      <c r="X1363" s="259">
        <v>0</v>
      </c>
      <c r="Y1363" s="259">
        <v>0</v>
      </c>
      <c r="Z1363" s="259">
        <v>0</v>
      </c>
      <c r="AA1363" s="259">
        <v>0</v>
      </c>
      <c r="AB1363" s="259">
        <v>0</v>
      </c>
      <c r="AC1363" s="259">
        <v>1662.0436666666667</v>
      </c>
      <c r="AD1363" s="259">
        <v>-1662.0436666666667</v>
      </c>
      <c r="AE1363" s="262">
        <v>1662.0436666666667</v>
      </c>
      <c r="AF1363" s="258">
        <v>49861.31</v>
      </c>
      <c r="AG1363" s="259">
        <v>46539.05</v>
      </c>
      <c r="AH1363" s="259">
        <v>0</v>
      </c>
      <c r="AI1363" s="259">
        <v>0</v>
      </c>
      <c r="AJ1363" s="259">
        <v>3322.2599999999948</v>
      </c>
      <c r="AK1363" s="259">
        <v>0</v>
      </c>
      <c r="AL1363" s="259">
        <v>0</v>
      </c>
      <c r="AM1363" s="259">
        <v>3322.2599999999948</v>
      </c>
      <c r="AN1363" s="259">
        <v>-1662.0436666666667</v>
      </c>
      <c r="AO1363" s="262">
        <v>4984.3036666666612</v>
      </c>
      <c r="AP1363" s="247"/>
      <c r="AQ1363" s="263">
        <v>0</v>
      </c>
      <c r="AR1363" s="264">
        <v>0</v>
      </c>
      <c r="AS1363" s="264">
        <v>0</v>
      </c>
      <c r="AT1363" s="264">
        <v>0</v>
      </c>
      <c r="AU1363" s="264">
        <v>0</v>
      </c>
      <c r="AV1363" s="264">
        <v>0</v>
      </c>
      <c r="AW1363" s="264">
        <v>0</v>
      </c>
      <c r="AX1363" s="264">
        <v>0</v>
      </c>
      <c r="AY1363" s="264">
        <v>0</v>
      </c>
      <c r="AZ1363" s="264">
        <v>0</v>
      </c>
      <c r="BA1363" s="264">
        <v>4984.3036666168182</v>
      </c>
      <c r="BB1363" s="265">
        <v>0</v>
      </c>
    </row>
    <row r="1364" spans="2:54" s="213" customFormat="1" ht="12.75" x14ac:dyDescent="0.2">
      <c r="B1364" s="266" t="s">
        <v>772</v>
      </c>
      <c r="C1364" s="267"/>
      <c r="D1364" s="268"/>
      <c r="E1364" s="269" t="s">
        <v>3189</v>
      </c>
      <c r="F1364" s="267"/>
      <c r="G1364" s="267"/>
      <c r="H1364" s="255" t="s">
        <v>3190</v>
      </c>
      <c r="I1364" s="256">
        <v>42361</v>
      </c>
      <c r="J1364" s="257">
        <v>30</v>
      </c>
      <c r="K1364" s="258">
        <v>5095.55</v>
      </c>
      <c r="L1364" s="259">
        <v>4756.03</v>
      </c>
      <c r="M1364" s="259">
        <v>0</v>
      </c>
      <c r="N1364" s="259">
        <v>0</v>
      </c>
      <c r="O1364" s="259">
        <v>339.52000000000044</v>
      </c>
      <c r="P1364" s="259">
        <v>0</v>
      </c>
      <c r="Q1364" s="259">
        <v>0</v>
      </c>
      <c r="R1364" s="259">
        <v>339.52000000000044</v>
      </c>
      <c r="S1364" s="259">
        <v>0</v>
      </c>
      <c r="T1364" s="260">
        <v>339.52000000000044</v>
      </c>
      <c r="U1364" s="261">
        <v>0</v>
      </c>
      <c r="V1364" s="259">
        <v>0</v>
      </c>
      <c r="W1364" s="259">
        <v>0</v>
      </c>
      <c r="X1364" s="259">
        <v>0</v>
      </c>
      <c r="Y1364" s="259">
        <v>0</v>
      </c>
      <c r="Z1364" s="259">
        <v>0</v>
      </c>
      <c r="AA1364" s="259">
        <v>0</v>
      </c>
      <c r="AB1364" s="259">
        <v>0</v>
      </c>
      <c r="AC1364" s="259">
        <v>169.85166666666666</v>
      </c>
      <c r="AD1364" s="259">
        <v>-169.85166666666666</v>
      </c>
      <c r="AE1364" s="262">
        <v>169.85166666666666</v>
      </c>
      <c r="AF1364" s="258">
        <v>5095.55</v>
      </c>
      <c r="AG1364" s="259">
        <v>4756.03</v>
      </c>
      <c r="AH1364" s="259">
        <v>0</v>
      </c>
      <c r="AI1364" s="259">
        <v>0</v>
      </c>
      <c r="AJ1364" s="259">
        <v>339.52000000000044</v>
      </c>
      <c r="AK1364" s="259">
        <v>0</v>
      </c>
      <c r="AL1364" s="259">
        <v>0</v>
      </c>
      <c r="AM1364" s="259">
        <v>339.52000000000044</v>
      </c>
      <c r="AN1364" s="259">
        <v>-169.85166666666666</v>
      </c>
      <c r="AO1364" s="262">
        <v>509.37166666666712</v>
      </c>
      <c r="AP1364" s="247"/>
      <c r="AQ1364" s="263">
        <v>0</v>
      </c>
      <c r="AR1364" s="264">
        <v>0</v>
      </c>
      <c r="AS1364" s="264">
        <v>0</v>
      </c>
      <c r="AT1364" s="264">
        <v>0</v>
      </c>
      <c r="AU1364" s="264">
        <v>0</v>
      </c>
      <c r="AV1364" s="264">
        <v>0</v>
      </c>
      <c r="AW1364" s="264">
        <v>0</v>
      </c>
      <c r="AX1364" s="264">
        <v>0</v>
      </c>
      <c r="AY1364" s="264">
        <v>0</v>
      </c>
      <c r="AZ1364" s="264">
        <v>0</v>
      </c>
      <c r="BA1364" s="264">
        <v>509.37166666157339</v>
      </c>
      <c r="BB1364" s="265">
        <v>0</v>
      </c>
    </row>
    <row r="1365" spans="2:54" s="213" customFormat="1" ht="12.75" x14ac:dyDescent="0.2">
      <c r="B1365" s="266" t="s">
        <v>772</v>
      </c>
      <c r="C1365" s="267"/>
      <c r="D1365" s="268"/>
      <c r="E1365" s="269" t="s">
        <v>3191</v>
      </c>
      <c r="F1365" s="267"/>
      <c r="G1365" s="267"/>
      <c r="H1365" s="255" t="s">
        <v>3192</v>
      </c>
      <c r="I1365" s="256">
        <v>42361</v>
      </c>
      <c r="J1365" s="257">
        <v>30</v>
      </c>
      <c r="K1365" s="258">
        <v>18914.88</v>
      </c>
      <c r="L1365" s="259">
        <v>17654.599999999999</v>
      </c>
      <c r="M1365" s="259">
        <v>0</v>
      </c>
      <c r="N1365" s="259">
        <v>0</v>
      </c>
      <c r="O1365" s="259">
        <v>1260.2800000000025</v>
      </c>
      <c r="P1365" s="259">
        <v>0</v>
      </c>
      <c r="Q1365" s="259">
        <v>0</v>
      </c>
      <c r="R1365" s="259">
        <v>1260.2800000000025</v>
      </c>
      <c r="S1365" s="259">
        <v>0</v>
      </c>
      <c r="T1365" s="260">
        <v>1260.2800000000025</v>
      </c>
      <c r="U1365" s="261">
        <v>0</v>
      </c>
      <c r="V1365" s="259">
        <v>0</v>
      </c>
      <c r="W1365" s="259">
        <v>0</v>
      </c>
      <c r="X1365" s="259">
        <v>0</v>
      </c>
      <c r="Y1365" s="259">
        <v>0</v>
      </c>
      <c r="Z1365" s="259">
        <v>0</v>
      </c>
      <c r="AA1365" s="259">
        <v>0</v>
      </c>
      <c r="AB1365" s="259">
        <v>0</v>
      </c>
      <c r="AC1365" s="259">
        <v>630.49599999999998</v>
      </c>
      <c r="AD1365" s="259">
        <v>-630.49599999999998</v>
      </c>
      <c r="AE1365" s="262">
        <v>630.49599999999998</v>
      </c>
      <c r="AF1365" s="258">
        <v>18914.88</v>
      </c>
      <c r="AG1365" s="259">
        <v>17654.599999999999</v>
      </c>
      <c r="AH1365" s="259">
        <v>0</v>
      </c>
      <c r="AI1365" s="259">
        <v>0</v>
      </c>
      <c r="AJ1365" s="259">
        <v>1260.2800000000025</v>
      </c>
      <c r="AK1365" s="259">
        <v>0</v>
      </c>
      <c r="AL1365" s="259">
        <v>0</v>
      </c>
      <c r="AM1365" s="259">
        <v>1260.2800000000025</v>
      </c>
      <c r="AN1365" s="259">
        <v>-630.49599999999998</v>
      </c>
      <c r="AO1365" s="262">
        <v>1890.7760000000026</v>
      </c>
      <c r="AP1365" s="247"/>
      <c r="AQ1365" s="263">
        <v>0</v>
      </c>
      <c r="AR1365" s="264">
        <v>0</v>
      </c>
      <c r="AS1365" s="264">
        <v>0</v>
      </c>
      <c r="AT1365" s="264">
        <v>0</v>
      </c>
      <c r="AU1365" s="264">
        <v>0</v>
      </c>
      <c r="AV1365" s="264">
        <v>0</v>
      </c>
      <c r="AW1365" s="264">
        <v>0</v>
      </c>
      <c r="AX1365" s="264">
        <v>0</v>
      </c>
      <c r="AY1365" s="264">
        <v>0</v>
      </c>
      <c r="AZ1365" s="264">
        <v>0</v>
      </c>
      <c r="BA1365" s="264">
        <v>1890.7759999810949</v>
      </c>
      <c r="BB1365" s="265">
        <v>0</v>
      </c>
    </row>
    <row r="1366" spans="2:54" s="213" customFormat="1" ht="12.75" x14ac:dyDescent="0.2">
      <c r="B1366" s="266" t="s">
        <v>772</v>
      </c>
      <c r="C1366" s="267"/>
      <c r="D1366" s="268"/>
      <c r="E1366" s="269" t="s">
        <v>3193</v>
      </c>
      <c r="F1366" s="267"/>
      <c r="G1366" s="267"/>
      <c r="H1366" s="255" t="s">
        <v>3194</v>
      </c>
      <c r="I1366" s="256">
        <v>42361</v>
      </c>
      <c r="J1366" s="257">
        <v>30</v>
      </c>
      <c r="K1366" s="258">
        <v>20446.37</v>
      </c>
      <c r="L1366" s="259">
        <v>19084.03</v>
      </c>
      <c r="M1366" s="259">
        <v>0</v>
      </c>
      <c r="N1366" s="259">
        <v>0</v>
      </c>
      <c r="O1366" s="259">
        <v>1362.3400000000001</v>
      </c>
      <c r="P1366" s="259">
        <v>0</v>
      </c>
      <c r="Q1366" s="259">
        <v>0</v>
      </c>
      <c r="R1366" s="259">
        <v>1362.3400000000001</v>
      </c>
      <c r="S1366" s="259">
        <v>0</v>
      </c>
      <c r="T1366" s="260">
        <v>1362.3400000000001</v>
      </c>
      <c r="U1366" s="261">
        <v>0</v>
      </c>
      <c r="V1366" s="259">
        <v>0</v>
      </c>
      <c r="W1366" s="259">
        <v>0</v>
      </c>
      <c r="X1366" s="259">
        <v>0</v>
      </c>
      <c r="Y1366" s="259">
        <v>0</v>
      </c>
      <c r="Z1366" s="259">
        <v>0</v>
      </c>
      <c r="AA1366" s="259">
        <v>0</v>
      </c>
      <c r="AB1366" s="259">
        <v>0</v>
      </c>
      <c r="AC1366" s="259">
        <v>681.54566666666665</v>
      </c>
      <c r="AD1366" s="259">
        <v>-681.54566666666665</v>
      </c>
      <c r="AE1366" s="262">
        <v>681.54566666666665</v>
      </c>
      <c r="AF1366" s="258">
        <v>20446.37</v>
      </c>
      <c r="AG1366" s="259">
        <v>19084.03</v>
      </c>
      <c r="AH1366" s="259">
        <v>0</v>
      </c>
      <c r="AI1366" s="259">
        <v>0</v>
      </c>
      <c r="AJ1366" s="259">
        <v>1362.3400000000001</v>
      </c>
      <c r="AK1366" s="259">
        <v>0</v>
      </c>
      <c r="AL1366" s="259">
        <v>0</v>
      </c>
      <c r="AM1366" s="259">
        <v>1362.3400000000001</v>
      </c>
      <c r="AN1366" s="259">
        <v>-681.54566666666665</v>
      </c>
      <c r="AO1366" s="262">
        <v>2043.8856666666668</v>
      </c>
      <c r="AP1366" s="247"/>
      <c r="AQ1366" s="263">
        <v>0</v>
      </c>
      <c r="AR1366" s="264">
        <v>0</v>
      </c>
      <c r="AS1366" s="264">
        <v>0</v>
      </c>
      <c r="AT1366" s="264">
        <v>0</v>
      </c>
      <c r="AU1366" s="264">
        <v>0</v>
      </c>
      <c r="AV1366" s="264">
        <v>0</v>
      </c>
      <c r="AW1366" s="264">
        <v>0</v>
      </c>
      <c r="AX1366" s="264">
        <v>0</v>
      </c>
      <c r="AY1366" s="264">
        <v>0</v>
      </c>
      <c r="AZ1366" s="264">
        <v>0</v>
      </c>
      <c r="BA1366" s="264">
        <v>2043.8856666462279</v>
      </c>
      <c r="BB1366" s="265">
        <v>0</v>
      </c>
    </row>
    <row r="1367" spans="2:54" s="213" customFormat="1" ht="12.75" x14ac:dyDescent="0.2">
      <c r="B1367" s="266" t="s">
        <v>772</v>
      </c>
      <c r="C1367" s="267"/>
      <c r="D1367" s="268"/>
      <c r="E1367" s="269" t="s">
        <v>3195</v>
      </c>
      <c r="F1367" s="267"/>
      <c r="G1367" s="267"/>
      <c r="H1367" s="255" t="s">
        <v>3196</v>
      </c>
      <c r="I1367" s="256">
        <v>42361</v>
      </c>
      <c r="J1367" s="257">
        <v>30</v>
      </c>
      <c r="K1367" s="258">
        <v>10487.5</v>
      </c>
      <c r="L1367" s="259">
        <v>9788.7199999999993</v>
      </c>
      <c r="M1367" s="259">
        <v>0</v>
      </c>
      <c r="N1367" s="259">
        <v>0</v>
      </c>
      <c r="O1367" s="259">
        <v>698.78000000000065</v>
      </c>
      <c r="P1367" s="259">
        <v>0</v>
      </c>
      <c r="Q1367" s="259">
        <v>0</v>
      </c>
      <c r="R1367" s="259">
        <v>698.78000000000065</v>
      </c>
      <c r="S1367" s="259">
        <v>0</v>
      </c>
      <c r="T1367" s="260">
        <v>698.78000000000065</v>
      </c>
      <c r="U1367" s="261">
        <v>0</v>
      </c>
      <c r="V1367" s="259">
        <v>0</v>
      </c>
      <c r="W1367" s="259">
        <v>0</v>
      </c>
      <c r="X1367" s="259">
        <v>0</v>
      </c>
      <c r="Y1367" s="259">
        <v>0</v>
      </c>
      <c r="Z1367" s="259">
        <v>0</v>
      </c>
      <c r="AA1367" s="259">
        <v>0</v>
      </c>
      <c r="AB1367" s="259">
        <v>0</v>
      </c>
      <c r="AC1367" s="259">
        <v>349.58333333333331</v>
      </c>
      <c r="AD1367" s="259">
        <v>-349.58333333333331</v>
      </c>
      <c r="AE1367" s="262">
        <v>349.58333333333331</v>
      </c>
      <c r="AF1367" s="258">
        <v>10487.5</v>
      </c>
      <c r="AG1367" s="259">
        <v>9788.7199999999993</v>
      </c>
      <c r="AH1367" s="259">
        <v>0</v>
      </c>
      <c r="AI1367" s="259">
        <v>0</v>
      </c>
      <c r="AJ1367" s="259">
        <v>698.78000000000065</v>
      </c>
      <c r="AK1367" s="259">
        <v>0</v>
      </c>
      <c r="AL1367" s="259">
        <v>0</v>
      </c>
      <c r="AM1367" s="259">
        <v>698.78000000000065</v>
      </c>
      <c r="AN1367" s="259">
        <v>-349.58333333333331</v>
      </c>
      <c r="AO1367" s="262">
        <v>1048.3633333333339</v>
      </c>
      <c r="AP1367" s="247"/>
      <c r="AQ1367" s="263">
        <v>0</v>
      </c>
      <c r="AR1367" s="264">
        <v>0</v>
      </c>
      <c r="AS1367" s="264">
        <v>0</v>
      </c>
      <c r="AT1367" s="264">
        <v>0</v>
      </c>
      <c r="AU1367" s="264">
        <v>0</v>
      </c>
      <c r="AV1367" s="264">
        <v>0</v>
      </c>
      <c r="AW1367" s="264">
        <v>0</v>
      </c>
      <c r="AX1367" s="264">
        <v>0</v>
      </c>
      <c r="AY1367" s="264">
        <v>0</v>
      </c>
      <c r="AZ1367" s="264">
        <v>0</v>
      </c>
      <c r="BA1367" s="264">
        <v>1048.3633333228502</v>
      </c>
      <c r="BB1367" s="265">
        <v>0</v>
      </c>
    </row>
    <row r="1368" spans="2:54" s="213" customFormat="1" ht="12.75" x14ac:dyDescent="0.2">
      <c r="B1368" s="266" t="s">
        <v>772</v>
      </c>
      <c r="C1368" s="267"/>
      <c r="D1368" s="268"/>
      <c r="E1368" s="269" t="s">
        <v>3197</v>
      </c>
      <c r="F1368" s="267"/>
      <c r="G1368" s="267"/>
      <c r="H1368" s="255" t="s">
        <v>3198</v>
      </c>
      <c r="I1368" s="256">
        <v>42361</v>
      </c>
      <c r="J1368" s="257">
        <v>30</v>
      </c>
      <c r="K1368" s="258">
        <v>43648.52</v>
      </c>
      <c r="L1368" s="259">
        <v>40740.22</v>
      </c>
      <c r="M1368" s="259">
        <v>0</v>
      </c>
      <c r="N1368" s="259">
        <v>0</v>
      </c>
      <c r="O1368" s="259">
        <v>2908.2999999999956</v>
      </c>
      <c r="P1368" s="259">
        <v>0</v>
      </c>
      <c r="Q1368" s="259">
        <v>0</v>
      </c>
      <c r="R1368" s="259">
        <v>2908.2999999999956</v>
      </c>
      <c r="S1368" s="259">
        <v>0</v>
      </c>
      <c r="T1368" s="260">
        <v>2908.2999999999956</v>
      </c>
      <c r="U1368" s="261">
        <v>0</v>
      </c>
      <c r="V1368" s="259">
        <v>0</v>
      </c>
      <c r="W1368" s="259">
        <v>0</v>
      </c>
      <c r="X1368" s="259">
        <v>0</v>
      </c>
      <c r="Y1368" s="259">
        <v>0</v>
      </c>
      <c r="Z1368" s="259">
        <v>0</v>
      </c>
      <c r="AA1368" s="259">
        <v>0</v>
      </c>
      <c r="AB1368" s="259">
        <v>0</v>
      </c>
      <c r="AC1368" s="259">
        <v>1454.9506666666666</v>
      </c>
      <c r="AD1368" s="259">
        <v>-1454.9506666666666</v>
      </c>
      <c r="AE1368" s="262">
        <v>1454.9506666666666</v>
      </c>
      <c r="AF1368" s="258">
        <v>43648.52</v>
      </c>
      <c r="AG1368" s="259">
        <v>40740.22</v>
      </c>
      <c r="AH1368" s="259">
        <v>0</v>
      </c>
      <c r="AI1368" s="259">
        <v>0</v>
      </c>
      <c r="AJ1368" s="259">
        <v>2908.2999999999956</v>
      </c>
      <c r="AK1368" s="259">
        <v>0</v>
      </c>
      <c r="AL1368" s="259">
        <v>0</v>
      </c>
      <c r="AM1368" s="259">
        <v>2908.2999999999956</v>
      </c>
      <c r="AN1368" s="259">
        <v>-1454.9506666666666</v>
      </c>
      <c r="AO1368" s="262">
        <v>4363.2506666666623</v>
      </c>
      <c r="AP1368" s="247"/>
      <c r="AQ1368" s="263">
        <v>0</v>
      </c>
      <c r="AR1368" s="264">
        <v>0</v>
      </c>
      <c r="AS1368" s="264">
        <v>0</v>
      </c>
      <c r="AT1368" s="264">
        <v>0</v>
      </c>
      <c r="AU1368" s="264">
        <v>0</v>
      </c>
      <c r="AV1368" s="264">
        <v>0</v>
      </c>
      <c r="AW1368" s="264">
        <v>0</v>
      </c>
      <c r="AX1368" s="264">
        <v>0</v>
      </c>
      <c r="AY1368" s="264">
        <v>0</v>
      </c>
      <c r="AZ1368" s="264">
        <v>0</v>
      </c>
      <c r="BA1368" s="264">
        <v>4363.2506666230302</v>
      </c>
      <c r="BB1368" s="265">
        <v>0</v>
      </c>
    </row>
    <row r="1369" spans="2:54" s="213" customFormat="1" ht="12.75" x14ac:dyDescent="0.2">
      <c r="B1369" s="266" t="s">
        <v>772</v>
      </c>
      <c r="C1369" s="267"/>
      <c r="D1369" s="268"/>
      <c r="E1369" s="269" t="s">
        <v>3199</v>
      </c>
      <c r="F1369" s="267"/>
      <c r="G1369" s="267"/>
      <c r="H1369" s="255" t="s">
        <v>3200</v>
      </c>
      <c r="I1369" s="256">
        <v>42361</v>
      </c>
      <c r="J1369" s="257">
        <v>30</v>
      </c>
      <c r="K1369" s="258">
        <v>30641.66</v>
      </c>
      <c r="L1369" s="259">
        <v>28600</v>
      </c>
      <c r="M1369" s="259">
        <v>0</v>
      </c>
      <c r="N1369" s="259">
        <v>0</v>
      </c>
      <c r="O1369" s="259">
        <v>2041.6599999999999</v>
      </c>
      <c r="P1369" s="259">
        <v>0</v>
      </c>
      <c r="Q1369" s="259">
        <v>0</v>
      </c>
      <c r="R1369" s="259">
        <v>2041.6599999999999</v>
      </c>
      <c r="S1369" s="259">
        <v>0</v>
      </c>
      <c r="T1369" s="260">
        <v>2041.6599999999999</v>
      </c>
      <c r="U1369" s="261">
        <v>0</v>
      </c>
      <c r="V1369" s="259">
        <v>0</v>
      </c>
      <c r="W1369" s="259">
        <v>0</v>
      </c>
      <c r="X1369" s="259">
        <v>0</v>
      </c>
      <c r="Y1369" s="259">
        <v>0</v>
      </c>
      <c r="Z1369" s="259">
        <v>0</v>
      </c>
      <c r="AA1369" s="259">
        <v>0</v>
      </c>
      <c r="AB1369" s="259">
        <v>0</v>
      </c>
      <c r="AC1369" s="259">
        <v>1021.3886666666666</v>
      </c>
      <c r="AD1369" s="259">
        <v>-1021.3886666666666</v>
      </c>
      <c r="AE1369" s="262">
        <v>1021.3886666666666</v>
      </c>
      <c r="AF1369" s="258">
        <v>30641.66</v>
      </c>
      <c r="AG1369" s="259">
        <v>28600</v>
      </c>
      <c r="AH1369" s="259">
        <v>0</v>
      </c>
      <c r="AI1369" s="259">
        <v>0</v>
      </c>
      <c r="AJ1369" s="259">
        <v>2041.6599999999999</v>
      </c>
      <c r="AK1369" s="259">
        <v>0</v>
      </c>
      <c r="AL1369" s="259">
        <v>0</v>
      </c>
      <c r="AM1369" s="259">
        <v>2041.6599999999999</v>
      </c>
      <c r="AN1369" s="259">
        <v>-1021.3886666666666</v>
      </c>
      <c r="AO1369" s="262">
        <v>3063.0486666666666</v>
      </c>
      <c r="AP1369" s="247"/>
      <c r="AQ1369" s="263">
        <v>0</v>
      </c>
      <c r="AR1369" s="264">
        <v>0</v>
      </c>
      <c r="AS1369" s="264">
        <v>0</v>
      </c>
      <c r="AT1369" s="264">
        <v>0</v>
      </c>
      <c r="AU1369" s="264">
        <v>0</v>
      </c>
      <c r="AV1369" s="264">
        <v>0</v>
      </c>
      <c r="AW1369" s="264">
        <v>0</v>
      </c>
      <c r="AX1369" s="264">
        <v>0</v>
      </c>
      <c r="AY1369" s="264">
        <v>0</v>
      </c>
      <c r="AZ1369" s="264">
        <v>0</v>
      </c>
      <c r="BA1369" s="264">
        <v>3063.0486666360362</v>
      </c>
      <c r="BB1369" s="265">
        <v>0</v>
      </c>
    </row>
    <row r="1370" spans="2:54" s="213" customFormat="1" ht="12.75" x14ac:dyDescent="0.2">
      <c r="B1370" s="266" t="s">
        <v>772</v>
      </c>
      <c r="C1370" s="267"/>
      <c r="D1370" s="268"/>
      <c r="E1370" s="269" t="s">
        <v>3201</v>
      </c>
      <c r="F1370" s="267"/>
      <c r="G1370" s="267"/>
      <c r="H1370" s="255" t="s">
        <v>3202</v>
      </c>
      <c r="I1370" s="256">
        <v>42361</v>
      </c>
      <c r="J1370" s="257">
        <v>30</v>
      </c>
      <c r="K1370" s="258">
        <v>22742.21</v>
      </c>
      <c r="L1370" s="259">
        <v>21226.9</v>
      </c>
      <c r="M1370" s="259">
        <v>0</v>
      </c>
      <c r="N1370" s="259">
        <v>0</v>
      </c>
      <c r="O1370" s="259">
        <v>1515.3099999999977</v>
      </c>
      <c r="P1370" s="259">
        <v>0</v>
      </c>
      <c r="Q1370" s="259">
        <v>0</v>
      </c>
      <c r="R1370" s="259">
        <v>1515.3099999999977</v>
      </c>
      <c r="S1370" s="259">
        <v>0</v>
      </c>
      <c r="T1370" s="260">
        <v>1515.3099999999977</v>
      </c>
      <c r="U1370" s="261">
        <v>0</v>
      </c>
      <c r="V1370" s="259">
        <v>0</v>
      </c>
      <c r="W1370" s="259">
        <v>0</v>
      </c>
      <c r="X1370" s="259">
        <v>0</v>
      </c>
      <c r="Y1370" s="259">
        <v>0</v>
      </c>
      <c r="Z1370" s="259">
        <v>0</v>
      </c>
      <c r="AA1370" s="259">
        <v>0</v>
      </c>
      <c r="AB1370" s="259">
        <v>0</v>
      </c>
      <c r="AC1370" s="259">
        <v>758.07366666666667</v>
      </c>
      <c r="AD1370" s="259">
        <v>-758.07366666666667</v>
      </c>
      <c r="AE1370" s="262">
        <v>758.07366666666667</v>
      </c>
      <c r="AF1370" s="258">
        <v>22742.21</v>
      </c>
      <c r="AG1370" s="259">
        <v>21226.9</v>
      </c>
      <c r="AH1370" s="259">
        <v>0</v>
      </c>
      <c r="AI1370" s="259">
        <v>0</v>
      </c>
      <c r="AJ1370" s="259">
        <v>1515.3099999999977</v>
      </c>
      <c r="AK1370" s="259">
        <v>0</v>
      </c>
      <c r="AL1370" s="259">
        <v>0</v>
      </c>
      <c r="AM1370" s="259">
        <v>1515.3099999999977</v>
      </c>
      <c r="AN1370" s="259">
        <v>-758.07366666666667</v>
      </c>
      <c r="AO1370" s="262">
        <v>2273.3836666666643</v>
      </c>
      <c r="AP1370" s="247"/>
      <c r="AQ1370" s="263">
        <v>0</v>
      </c>
      <c r="AR1370" s="264">
        <v>0</v>
      </c>
      <c r="AS1370" s="264">
        <v>0</v>
      </c>
      <c r="AT1370" s="264">
        <v>0</v>
      </c>
      <c r="AU1370" s="264">
        <v>0</v>
      </c>
      <c r="AV1370" s="264">
        <v>0</v>
      </c>
      <c r="AW1370" s="264">
        <v>0</v>
      </c>
      <c r="AX1370" s="264">
        <v>0</v>
      </c>
      <c r="AY1370" s="264">
        <v>0</v>
      </c>
      <c r="AZ1370" s="264">
        <v>0</v>
      </c>
      <c r="BA1370" s="264">
        <v>2273.3836666439306</v>
      </c>
      <c r="BB1370" s="265">
        <v>0</v>
      </c>
    </row>
    <row r="1371" spans="2:54" s="213" customFormat="1" ht="12.75" x14ac:dyDescent="0.2">
      <c r="B1371" s="266" t="s">
        <v>772</v>
      </c>
      <c r="C1371" s="267"/>
      <c r="D1371" s="268"/>
      <c r="E1371" s="269" t="s">
        <v>3203</v>
      </c>
      <c r="F1371" s="267"/>
      <c r="G1371" s="267"/>
      <c r="H1371" s="255" t="s">
        <v>3204</v>
      </c>
      <c r="I1371" s="256">
        <v>42361</v>
      </c>
      <c r="J1371" s="257">
        <v>30</v>
      </c>
      <c r="K1371" s="258">
        <v>6148.63</v>
      </c>
      <c r="L1371" s="259">
        <v>5738.95</v>
      </c>
      <c r="M1371" s="259">
        <v>0</v>
      </c>
      <c r="N1371" s="259">
        <v>0</v>
      </c>
      <c r="O1371" s="259">
        <v>409.68000000000029</v>
      </c>
      <c r="P1371" s="259">
        <v>0</v>
      </c>
      <c r="Q1371" s="259">
        <v>0</v>
      </c>
      <c r="R1371" s="259">
        <v>409.68000000000029</v>
      </c>
      <c r="S1371" s="259">
        <v>0</v>
      </c>
      <c r="T1371" s="260">
        <v>409.68000000000029</v>
      </c>
      <c r="U1371" s="261">
        <v>0</v>
      </c>
      <c r="V1371" s="259">
        <v>0</v>
      </c>
      <c r="W1371" s="259">
        <v>0</v>
      </c>
      <c r="X1371" s="259">
        <v>0</v>
      </c>
      <c r="Y1371" s="259">
        <v>0</v>
      </c>
      <c r="Z1371" s="259">
        <v>0</v>
      </c>
      <c r="AA1371" s="259">
        <v>0</v>
      </c>
      <c r="AB1371" s="259">
        <v>0</v>
      </c>
      <c r="AC1371" s="259">
        <v>204.95433333333332</v>
      </c>
      <c r="AD1371" s="259">
        <v>-204.95433333333332</v>
      </c>
      <c r="AE1371" s="262">
        <v>204.95433333333332</v>
      </c>
      <c r="AF1371" s="258">
        <v>6148.63</v>
      </c>
      <c r="AG1371" s="259">
        <v>5738.95</v>
      </c>
      <c r="AH1371" s="259">
        <v>0</v>
      </c>
      <c r="AI1371" s="259">
        <v>0</v>
      </c>
      <c r="AJ1371" s="259">
        <v>409.68000000000029</v>
      </c>
      <c r="AK1371" s="259">
        <v>0</v>
      </c>
      <c r="AL1371" s="259">
        <v>0</v>
      </c>
      <c r="AM1371" s="259">
        <v>409.68000000000029</v>
      </c>
      <c r="AN1371" s="259">
        <v>-204.95433333333332</v>
      </c>
      <c r="AO1371" s="262">
        <v>614.63433333333364</v>
      </c>
      <c r="AP1371" s="247"/>
      <c r="AQ1371" s="263">
        <v>0</v>
      </c>
      <c r="AR1371" s="264">
        <v>0</v>
      </c>
      <c r="AS1371" s="264">
        <v>0</v>
      </c>
      <c r="AT1371" s="264">
        <v>0</v>
      </c>
      <c r="AU1371" s="264">
        <v>0</v>
      </c>
      <c r="AV1371" s="264">
        <v>0</v>
      </c>
      <c r="AW1371" s="264">
        <v>0</v>
      </c>
      <c r="AX1371" s="264">
        <v>0</v>
      </c>
      <c r="AY1371" s="264">
        <v>0</v>
      </c>
      <c r="AZ1371" s="264">
        <v>0</v>
      </c>
      <c r="BA1371" s="264">
        <v>614.63433332718728</v>
      </c>
      <c r="BB1371" s="265">
        <v>0</v>
      </c>
    </row>
    <row r="1372" spans="2:54" s="213" customFormat="1" ht="12.75" x14ac:dyDescent="0.2">
      <c r="B1372" s="266" t="s">
        <v>772</v>
      </c>
      <c r="C1372" s="267"/>
      <c r="D1372" s="268"/>
      <c r="E1372" s="269" t="s">
        <v>3205</v>
      </c>
      <c r="F1372" s="267"/>
      <c r="G1372" s="267"/>
      <c r="H1372" s="255" t="s">
        <v>3206</v>
      </c>
      <c r="I1372" s="256">
        <v>42361</v>
      </c>
      <c r="J1372" s="257">
        <v>30</v>
      </c>
      <c r="K1372" s="258">
        <v>50396.56</v>
      </c>
      <c r="L1372" s="259">
        <v>47038.64</v>
      </c>
      <c r="M1372" s="259">
        <v>0</v>
      </c>
      <c r="N1372" s="259">
        <v>0</v>
      </c>
      <c r="O1372" s="259">
        <v>3357.9199999999983</v>
      </c>
      <c r="P1372" s="259">
        <v>0</v>
      </c>
      <c r="Q1372" s="259">
        <v>0</v>
      </c>
      <c r="R1372" s="259">
        <v>3357.9199999999983</v>
      </c>
      <c r="S1372" s="259">
        <v>0</v>
      </c>
      <c r="T1372" s="260">
        <v>3357.9199999999983</v>
      </c>
      <c r="U1372" s="261">
        <v>0</v>
      </c>
      <c r="V1372" s="259">
        <v>0</v>
      </c>
      <c r="W1372" s="259">
        <v>0</v>
      </c>
      <c r="X1372" s="259">
        <v>0</v>
      </c>
      <c r="Y1372" s="259">
        <v>0</v>
      </c>
      <c r="Z1372" s="259">
        <v>0</v>
      </c>
      <c r="AA1372" s="259">
        <v>0</v>
      </c>
      <c r="AB1372" s="259">
        <v>0</v>
      </c>
      <c r="AC1372" s="259">
        <v>1679.8853333333332</v>
      </c>
      <c r="AD1372" s="259">
        <v>-1679.8853333333332</v>
      </c>
      <c r="AE1372" s="262">
        <v>1679.8853333333332</v>
      </c>
      <c r="AF1372" s="258">
        <v>50396.56</v>
      </c>
      <c r="AG1372" s="259">
        <v>47038.64</v>
      </c>
      <c r="AH1372" s="259">
        <v>0</v>
      </c>
      <c r="AI1372" s="259">
        <v>0</v>
      </c>
      <c r="AJ1372" s="259">
        <v>3357.9199999999983</v>
      </c>
      <c r="AK1372" s="259">
        <v>0</v>
      </c>
      <c r="AL1372" s="259">
        <v>0</v>
      </c>
      <c r="AM1372" s="259">
        <v>3357.9199999999983</v>
      </c>
      <c r="AN1372" s="259">
        <v>-1679.8853333333332</v>
      </c>
      <c r="AO1372" s="262">
        <v>5037.8053333333319</v>
      </c>
      <c r="AP1372" s="247"/>
      <c r="AQ1372" s="263">
        <v>0</v>
      </c>
      <c r="AR1372" s="264">
        <v>0</v>
      </c>
      <c r="AS1372" s="264">
        <v>0</v>
      </c>
      <c r="AT1372" s="264">
        <v>0</v>
      </c>
      <c r="AU1372" s="264">
        <v>0</v>
      </c>
      <c r="AV1372" s="264">
        <v>0</v>
      </c>
      <c r="AW1372" s="264">
        <v>0</v>
      </c>
      <c r="AX1372" s="264">
        <v>0</v>
      </c>
      <c r="AY1372" s="264">
        <v>0</v>
      </c>
      <c r="AZ1372" s="264">
        <v>0</v>
      </c>
      <c r="BA1372" s="264">
        <v>5037.8053332829541</v>
      </c>
      <c r="BB1372" s="265">
        <v>0</v>
      </c>
    </row>
    <row r="1373" spans="2:54" s="213" customFormat="1" ht="12.75" x14ac:dyDescent="0.2">
      <c r="B1373" s="266" t="s">
        <v>772</v>
      </c>
      <c r="C1373" s="267"/>
      <c r="D1373" s="268"/>
      <c r="E1373" s="269" t="s">
        <v>3207</v>
      </c>
      <c r="F1373" s="267"/>
      <c r="G1373" s="267"/>
      <c r="H1373" s="255" t="s">
        <v>3208</v>
      </c>
      <c r="I1373" s="256">
        <v>42361</v>
      </c>
      <c r="J1373" s="257">
        <v>30</v>
      </c>
      <c r="K1373" s="258">
        <v>19826.38</v>
      </c>
      <c r="L1373" s="259">
        <v>18505.349999999999</v>
      </c>
      <c r="M1373" s="259">
        <v>0</v>
      </c>
      <c r="N1373" s="259">
        <v>0</v>
      </c>
      <c r="O1373" s="259">
        <v>1321.0300000000025</v>
      </c>
      <c r="P1373" s="259">
        <v>0</v>
      </c>
      <c r="Q1373" s="259">
        <v>0</v>
      </c>
      <c r="R1373" s="259">
        <v>1321.0300000000025</v>
      </c>
      <c r="S1373" s="259">
        <v>0</v>
      </c>
      <c r="T1373" s="260">
        <v>1321.0300000000025</v>
      </c>
      <c r="U1373" s="261">
        <v>0</v>
      </c>
      <c r="V1373" s="259">
        <v>0</v>
      </c>
      <c r="W1373" s="259">
        <v>0</v>
      </c>
      <c r="X1373" s="259">
        <v>0</v>
      </c>
      <c r="Y1373" s="259">
        <v>0</v>
      </c>
      <c r="Z1373" s="259">
        <v>0</v>
      </c>
      <c r="AA1373" s="259">
        <v>0</v>
      </c>
      <c r="AB1373" s="259">
        <v>0</v>
      </c>
      <c r="AC1373" s="259">
        <v>660.87933333333342</v>
      </c>
      <c r="AD1373" s="259">
        <v>-660.87933333333342</v>
      </c>
      <c r="AE1373" s="262">
        <v>660.87933333333342</v>
      </c>
      <c r="AF1373" s="258">
        <v>19826.38</v>
      </c>
      <c r="AG1373" s="259">
        <v>18505.349999999999</v>
      </c>
      <c r="AH1373" s="259">
        <v>0</v>
      </c>
      <c r="AI1373" s="259">
        <v>0</v>
      </c>
      <c r="AJ1373" s="259">
        <v>1321.0300000000025</v>
      </c>
      <c r="AK1373" s="259">
        <v>0</v>
      </c>
      <c r="AL1373" s="259">
        <v>0</v>
      </c>
      <c r="AM1373" s="259">
        <v>1321.0300000000025</v>
      </c>
      <c r="AN1373" s="259">
        <v>-660.87933333333342</v>
      </c>
      <c r="AO1373" s="262">
        <v>1981.9093333333358</v>
      </c>
      <c r="AP1373" s="247"/>
      <c r="AQ1373" s="263">
        <v>0</v>
      </c>
      <c r="AR1373" s="264">
        <v>0</v>
      </c>
      <c r="AS1373" s="264">
        <v>0</v>
      </c>
      <c r="AT1373" s="264">
        <v>0</v>
      </c>
      <c r="AU1373" s="264">
        <v>0</v>
      </c>
      <c r="AV1373" s="264">
        <v>0</v>
      </c>
      <c r="AW1373" s="264">
        <v>0</v>
      </c>
      <c r="AX1373" s="264">
        <v>0</v>
      </c>
      <c r="AY1373" s="264">
        <v>0</v>
      </c>
      <c r="AZ1373" s="264">
        <v>0</v>
      </c>
      <c r="BA1373" s="264">
        <v>1981.9093333135168</v>
      </c>
      <c r="BB1373" s="265">
        <v>0</v>
      </c>
    </row>
    <row r="1374" spans="2:54" s="213" customFormat="1" ht="12.75" x14ac:dyDescent="0.2">
      <c r="B1374" s="266" t="s">
        <v>772</v>
      </c>
      <c r="C1374" s="267"/>
      <c r="D1374" s="268"/>
      <c r="E1374" s="269" t="s">
        <v>3209</v>
      </c>
      <c r="F1374" s="267"/>
      <c r="G1374" s="267"/>
      <c r="H1374" s="255" t="s">
        <v>3210</v>
      </c>
      <c r="I1374" s="256">
        <v>42361</v>
      </c>
      <c r="J1374" s="257">
        <v>30</v>
      </c>
      <c r="K1374" s="258">
        <v>95203.46</v>
      </c>
      <c r="L1374" s="259">
        <v>88860.05</v>
      </c>
      <c r="M1374" s="259">
        <v>0</v>
      </c>
      <c r="N1374" s="259">
        <v>0</v>
      </c>
      <c r="O1374" s="259">
        <v>6343.4100000000035</v>
      </c>
      <c r="P1374" s="259">
        <v>0</v>
      </c>
      <c r="Q1374" s="259">
        <v>0</v>
      </c>
      <c r="R1374" s="259">
        <v>6343.4100000000035</v>
      </c>
      <c r="S1374" s="259">
        <v>0</v>
      </c>
      <c r="T1374" s="260">
        <v>6343.4100000000035</v>
      </c>
      <c r="U1374" s="261">
        <v>0</v>
      </c>
      <c r="V1374" s="259">
        <v>0</v>
      </c>
      <c r="W1374" s="259">
        <v>0</v>
      </c>
      <c r="X1374" s="259">
        <v>0</v>
      </c>
      <c r="Y1374" s="259">
        <v>0</v>
      </c>
      <c r="Z1374" s="259">
        <v>0</v>
      </c>
      <c r="AA1374" s="259">
        <v>0</v>
      </c>
      <c r="AB1374" s="259">
        <v>0</v>
      </c>
      <c r="AC1374" s="259">
        <v>3173.4486666666667</v>
      </c>
      <c r="AD1374" s="259">
        <v>-3173.4486666666667</v>
      </c>
      <c r="AE1374" s="262">
        <v>3173.4486666666667</v>
      </c>
      <c r="AF1374" s="258">
        <v>95203.46</v>
      </c>
      <c r="AG1374" s="259">
        <v>88860.05</v>
      </c>
      <c r="AH1374" s="259">
        <v>0</v>
      </c>
      <c r="AI1374" s="259">
        <v>0</v>
      </c>
      <c r="AJ1374" s="259">
        <v>6343.4100000000035</v>
      </c>
      <c r="AK1374" s="259">
        <v>0</v>
      </c>
      <c r="AL1374" s="259">
        <v>0</v>
      </c>
      <c r="AM1374" s="259">
        <v>6343.4100000000035</v>
      </c>
      <c r="AN1374" s="259">
        <v>-3173.4486666666667</v>
      </c>
      <c r="AO1374" s="262">
        <v>9516.8586666666706</v>
      </c>
      <c r="AP1374" s="247"/>
      <c r="AQ1374" s="263">
        <v>0</v>
      </c>
      <c r="AR1374" s="264">
        <v>0</v>
      </c>
      <c r="AS1374" s="264">
        <v>0</v>
      </c>
      <c r="AT1374" s="264">
        <v>0</v>
      </c>
      <c r="AU1374" s="264">
        <v>0</v>
      </c>
      <c r="AV1374" s="264">
        <v>0</v>
      </c>
      <c r="AW1374" s="264">
        <v>0</v>
      </c>
      <c r="AX1374" s="264">
        <v>0</v>
      </c>
      <c r="AY1374" s="264">
        <v>0</v>
      </c>
      <c r="AZ1374" s="264">
        <v>0</v>
      </c>
      <c r="BA1374" s="264">
        <v>9516.8586665715029</v>
      </c>
      <c r="BB1374" s="265">
        <v>0</v>
      </c>
    </row>
    <row r="1375" spans="2:54" s="213" customFormat="1" ht="12.75" x14ac:dyDescent="0.2">
      <c r="B1375" s="266" t="s">
        <v>772</v>
      </c>
      <c r="C1375" s="267"/>
      <c r="D1375" s="268"/>
      <c r="E1375" s="269" t="s">
        <v>3211</v>
      </c>
      <c r="F1375" s="267"/>
      <c r="G1375" s="267"/>
      <c r="H1375" s="255" t="s">
        <v>3212</v>
      </c>
      <c r="I1375" s="256">
        <v>42361</v>
      </c>
      <c r="J1375" s="257">
        <v>30</v>
      </c>
      <c r="K1375" s="258">
        <v>39847.339999999997</v>
      </c>
      <c r="L1375" s="259">
        <v>37192.31</v>
      </c>
      <c r="M1375" s="259">
        <v>0</v>
      </c>
      <c r="N1375" s="259">
        <v>0</v>
      </c>
      <c r="O1375" s="259">
        <v>2655.0299999999988</v>
      </c>
      <c r="P1375" s="259">
        <v>0</v>
      </c>
      <c r="Q1375" s="259">
        <v>0</v>
      </c>
      <c r="R1375" s="259">
        <v>2655.0299999999988</v>
      </c>
      <c r="S1375" s="259">
        <v>0</v>
      </c>
      <c r="T1375" s="260">
        <v>2655.0299999999988</v>
      </c>
      <c r="U1375" s="261">
        <v>0</v>
      </c>
      <c r="V1375" s="259">
        <v>0</v>
      </c>
      <c r="W1375" s="259">
        <v>0</v>
      </c>
      <c r="X1375" s="259">
        <v>0</v>
      </c>
      <c r="Y1375" s="259">
        <v>0</v>
      </c>
      <c r="Z1375" s="259">
        <v>0</v>
      </c>
      <c r="AA1375" s="259">
        <v>0</v>
      </c>
      <c r="AB1375" s="259">
        <v>0</v>
      </c>
      <c r="AC1375" s="259">
        <v>1328.2446666666665</v>
      </c>
      <c r="AD1375" s="259">
        <v>-1328.2446666666665</v>
      </c>
      <c r="AE1375" s="262">
        <v>1328.2446666666665</v>
      </c>
      <c r="AF1375" s="258">
        <v>39847.339999999997</v>
      </c>
      <c r="AG1375" s="259">
        <v>37192.31</v>
      </c>
      <c r="AH1375" s="259">
        <v>0</v>
      </c>
      <c r="AI1375" s="259">
        <v>0</v>
      </c>
      <c r="AJ1375" s="259">
        <v>2655.0299999999988</v>
      </c>
      <c r="AK1375" s="259">
        <v>0</v>
      </c>
      <c r="AL1375" s="259">
        <v>0</v>
      </c>
      <c r="AM1375" s="259">
        <v>2655.0299999999988</v>
      </c>
      <c r="AN1375" s="259">
        <v>-1328.2446666666665</v>
      </c>
      <c r="AO1375" s="262">
        <v>3983.2746666666653</v>
      </c>
      <c r="AP1375" s="247"/>
      <c r="AQ1375" s="263">
        <v>0</v>
      </c>
      <c r="AR1375" s="264">
        <v>0</v>
      </c>
      <c r="AS1375" s="264">
        <v>0</v>
      </c>
      <c r="AT1375" s="264">
        <v>0</v>
      </c>
      <c r="AU1375" s="264">
        <v>0</v>
      </c>
      <c r="AV1375" s="264">
        <v>0</v>
      </c>
      <c r="AW1375" s="264">
        <v>0</v>
      </c>
      <c r="AX1375" s="264">
        <v>0</v>
      </c>
      <c r="AY1375" s="264">
        <v>0</v>
      </c>
      <c r="AZ1375" s="264">
        <v>0</v>
      </c>
      <c r="BA1375" s="264">
        <v>3983.2746666268326</v>
      </c>
      <c r="BB1375" s="265">
        <v>0</v>
      </c>
    </row>
    <row r="1376" spans="2:54" s="213" customFormat="1" ht="12.75" x14ac:dyDescent="0.2">
      <c r="B1376" s="266" t="s">
        <v>772</v>
      </c>
      <c r="C1376" s="267"/>
      <c r="D1376" s="268"/>
      <c r="E1376" s="269" t="s">
        <v>3213</v>
      </c>
      <c r="F1376" s="267"/>
      <c r="G1376" s="267"/>
      <c r="H1376" s="255" t="s">
        <v>3214</v>
      </c>
      <c r="I1376" s="256">
        <v>42361</v>
      </c>
      <c r="J1376" s="257">
        <v>30</v>
      </c>
      <c r="K1376" s="258">
        <v>106927.11</v>
      </c>
      <c r="L1376" s="259">
        <v>99802.559999999998</v>
      </c>
      <c r="M1376" s="259">
        <v>0</v>
      </c>
      <c r="N1376" s="259">
        <v>0</v>
      </c>
      <c r="O1376" s="259">
        <v>7124.5500000000029</v>
      </c>
      <c r="P1376" s="259">
        <v>0</v>
      </c>
      <c r="Q1376" s="259">
        <v>0</v>
      </c>
      <c r="R1376" s="259">
        <v>7124.5500000000029</v>
      </c>
      <c r="S1376" s="259">
        <v>0</v>
      </c>
      <c r="T1376" s="260">
        <v>7124.5500000000029</v>
      </c>
      <c r="U1376" s="261">
        <v>0</v>
      </c>
      <c r="V1376" s="259">
        <v>0</v>
      </c>
      <c r="W1376" s="259">
        <v>0</v>
      </c>
      <c r="X1376" s="259">
        <v>0</v>
      </c>
      <c r="Y1376" s="259">
        <v>0</v>
      </c>
      <c r="Z1376" s="259">
        <v>0</v>
      </c>
      <c r="AA1376" s="259">
        <v>0</v>
      </c>
      <c r="AB1376" s="259">
        <v>0</v>
      </c>
      <c r="AC1376" s="259">
        <v>3564.2370000000001</v>
      </c>
      <c r="AD1376" s="259">
        <v>-3564.2370000000001</v>
      </c>
      <c r="AE1376" s="262">
        <v>3564.2370000000001</v>
      </c>
      <c r="AF1376" s="258">
        <v>106927.11</v>
      </c>
      <c r="AG1376" s="259">
        <v>99802.559999999998</v>
      </c>
      <c r="AH1376" s="259">
        <v>0</v>
      </c>
      <c r="AI1376" s="259">
        <v>0</v>
      </c>
      <c r="AJ1376" s="259">
        <v>7124.5500000000029</v>
      </c>
      <c r="AK1376" s="259">
        <v>0</v>
      </c>
      <c r="AL1376" s="259">
        <v>0</v>
      </c>
      <c r="AM1376" s="259">
        <v>7124.5500000000029</v>
      </c>
      <c r="AN1376" s="259">
        <v>-3564.2370000000001</v>
      </c>
      <c r="AO1376" s="262">
        <v>10688.787000000004</v>
      </c>
      <c r="AP1376" s="247"/>
      <c r="AQ1376" s="263">
        <v>0</v>
      </c>
      <c r="AR1376" s="264">
        <v>0</v>
      </c>
      <c r="AS1376" s="264">
        <v>0</v>
      </c>
      <c r="AT1376" s="264">
        <v>0</v>
      </c>
      <c r="AU1376" s="264">
        <v>0</v>
      </c>
      <c r="AV1376" s="264">
        <v>0</v>
      </c>
      <c r="AW1376" s="264">
        <v>0</v>
      </c>
      <c r="AX1376" s="264">
        <v>0</v>
      </c>
      <c r="AY1376" s="264">
        <v>0</v>
      </c>
      <c r="AZ1376" s="264">
        <v>0</v>
      </c>
      <c r="BA1376" s="264">
        <v>10688.786999893116</v>
      </c>
      <c r="BB1376" s="265">
        <v>0</v>
      </c>
    </row>
    <row r="1377" spans="2:54" s="213" customFormat="1" ht="12.75" x14ac:dyDescent="0.2">
      <c r="B1377" s="266" t="s">
        <v>772</v>
      </c>
      <c r="C1377" s="267"/>
      <c r="D1377" s="268"/>
      <c r="E1377" s="269" t="s">
        <v>3215</v>
      </c>
      <c r="F1377" s="267"/>
      <c r="G1377" s="267"/>
      <c r="H1377" s="255" t="s">
        <v>3216</v>
      </c>
      <c r="I1377" s="256">
        <v>42361</v>
      </c>
      <c r="J1377" s="257">
        <v>30</v>
      </c>
      <c r="K1377" s="258">
        <v>10594.9</v>
      </c>
      <c r="L1377" s="259">
        <v>9888.9599999999991</v>
      </c>
      <c r="M1377" s="259">
        <v>0</v>
      </c>
      <c r="N1377" s="259">
        <v>0</v>
      </c>
      <c r="O1377" s="259">
        <v>705.94000000000051</v>
      </c>
      <c r="P1377" s="259">
        <v>0</v>
      </c>
      <c r="Q1377" s="259">
        <v>0</v>
      </c>
      <c r="R1377" s="259">
        <v>705.94000000000051</v>
      </c>
      <c r="S1377" s="259">
        <v>0</v>
      </c>
      <c r="T1377" s="260">
        <v>705.94000000000051</v>
      </c>
      <c r="U1377" s="261">
        <v>0</v>
      </c>
      <c r="V1377" s="259">
        <v>0</v>
      </c>
      <c r="W1377" s="259">
        <v>0</v>
      </c>
      <c r="X1377" s="259">
        <v>0</v>
      </c>
      <c r="Y1377" s="259">
        <v>0</v>
      </c>
      <c r="Z1377" s="259">
        <v>0</v>
      </c>
      <c r="AA1377" s="259">
        <v>0</v>
      </c>
      <c r="AB1377" s="259">
        <v>0</v>
      </c>
      <c r="AC1377" s="259">
        <v>353.1633333333333</v>
      </c>
      <c r="AD1377" s="259">
        <v>-353.1633333333333</v>
      </c>
      <c r="AE1377" s="262">
        <v>353.1633333333333</v>
      </c>
      <c r="AF1377" s="258">
        <v>10594.9</v>
      </c>
      <c r="AG1377" s="259">
        <v>9888.9599999999991</v>
      </c>
      <c r="AH1377" s="259">
        <v>0</v>
      </c>
      <c r="AI1377" s="259">
        <v>0</v>
      </c>
      <c r="AJ1377" s="259">
        <v>705.94000000000051</v>
      </c>
      <c r="AK1377" s="259">
        <v>0</v>
      </c>
      <c r="AL1377" s="259">
        <v>0</v>
      </c>
      <c r="AM1377" s="259">
        <v>705.94000000000051</v>
      </c>
      <c r="AN1377" s="259">
        <v>-353.1633333333333</v>
      </c>
      <c r="AO1377" s="262">
        <v>1059.1033333333339</v>
      </c>
      <c r="AP1377" s="247"/>
      <c r="AQ1377" s="263">
        <v>0</v>
      </c>
      <c r="AR1377" s="264">
        <v>0</v>
      </c>
      <c r="AS1377" s="264">
        <v>0</v>
      </c>
      <c r="AT1377" s="264">
        <v>0</v>
      </c>
      <c r="AU1377" s="264">
        <v>0</v>
      </c>
      <c r="AV1377" s="264">
        <v>0</v>
      </c>
      <c r="AW1377" s="264">
        <v>0</v>
      </c>
      <c r="AX1377" s="264">
        <v>0</v>
      </c>
      <c r="AY1377" s="264">
        <v>0</v>
      </c>
      <c r="AZ1377" s="264">
        <v>0</v>
      </c>
      <c r="BA1377" s="264">
        <v>1059.1033333227429</v>
      </c>
      <c r="BB1377" s="265">
        <v>0</v>
      </c>
    </row>
    <row r="1378" spans="2:54" s="213" customFormat="1" ht="12.75" x14ac:dyDescent="0.2">
      <c r="B1378" s="266" t="s">
        <v>772</v>
      </c>
      <c r="C1378" s="267"/>
      <c r="D1378" s="268"/>
      <c r="E1378" s="269" t="s">
        <v>3217</v>
      </c>
      <c r="F1378" s="267"/>
      <c r="G1378" s="267"/>
      <c r="H1378" s="255" t="s">
        <v>3218</v>
      </c>
      <c r="I1378" s="256">
        <v>42361</v>
      </c>
      <c r="J1378" s="257">
        <v>30</v>
      </c>
      <c r="K1378" s="258">
        <v>50716</v>
      </c>
      <c r="L1378" s="259">
        <v>47336.800000000003</v>
      </c>
      <c r="M1378" s="259">
        <v>0</v>
      </c>
      <c r="N1378" s="259">
        <v>0</v>
      </c>
      <c r="O1378" s="259">
        <v>3379.1999999999971</v>
      </c>
      <c r="P1378" s="259">
        <v>0</v>
      </c>
      <c r="Q1378" s="259">
        <v>0</v>
      </c>
      <c r="R1378" s="259">
        <v>3379.1999999999971</v>
      </c>
      <c r="S1378" s="259">
        <v>0</v>
      </c>
      <c r="T1378" s="260">
        <v>3379.1999999999971</v>
      </c>
      <c r="U1378" s="261">
        <v>0</v>
      </c>
      <c r="V1378" s="259">
        <v>0</v>
      </c>
      <c r="W1378" s="259">
        <v>0</v>
      </c>
      <c r="X1378" s="259">
        <v>0</v>
      </c>
      <c r="Y1378" s="259">
        <v>0</v>
      </c>
      <c r="Z1378" s="259">
        <v>0</v>
      </c>
      <c r="AA1378" s="259">
        <v>0</v>
      </c>
      <c r="AB1378" s="259">
        <v>0</v>
      </c>
      <c r="AC1378" s="259">
        <v>1690.5333333333333</v>
      </c>
      <c r="AD1378" s="259">
        <v>-1690.5333333333333</v>
      </c>
      <c r="AE1378" s="262">
        <v>1690.5333333333333</v>
      </c>
      <c r="AF1378" s="258">
        <v>50716</v>
      </c>
      <c r="AG1378" s="259">
        <v>47336.800000000003</v>
      </c>
      <c r="AH1378" s="259">
        <v>0</v>
      </c>
      <c r="AI1378" s="259">
        <v>0</v>
      </c>
      <c r="AJ1378" s="259">
        <v>3379.1999999999971</v>
      </c>
      <c r="AK1378" s="259">
        <v>0</v>
      </c>
      <c r="AL1378" s="259">
        <v>0</v>
      </c>
      <c r="AM1378" s="259">
        <v>3379.1999999999971</v>
      </c>
      <c r="AN1378" s="259">
        <v>-1690.5333333333333</v>
      </c>
      <c r="AO1378" s="262">
        <v>5069.7333333333299</v>
      </c>
      <c r="AP1378" s="247"/>
      <c r="AQ1378" s="263">
        <v>0</v>
      </c>
      <c r="AR1378" s="264">
        <v>0</v>
      </c>
      <c r="AS1378" s="264">
        <v>0</v>
      </c>
      <c r="AT1378" s="264">
        <v>0</v>
      </c>
      <c r="AU1378" s="264">
        <v>0</v>
      </c>
      <c r="AV1378" s="264">
        <v>0</v>
      </c>
      <c r="AW1378" s="264">
        <v>0</v>
      </c>
      <c r="AX1378" s="264">
        <v>0</v>
      </c>
      <c r="AY1378" s="264">
        <v>0</v>
      </c>
      <c r="AZ1378" s="264">
        <v>0</v>
      </c>
      <c r="BA1378" s="264">
        <v>5069.7333332826329</v>
      </c>
      <c r="BB1378" s="265">
        <v>0</v>
      </c>
    </row>
    <row r="1379" spans="2:54" s="213" customFormat="1" ht="12.75" x14ac:dyDescent="0.2">
      <c r="B1379" s="266" t="s">
        <v>772</v>
      </c>
      <c r="C1379" s="267"/>
      <c r="D1379" s="268"/>
      <c r="E1379" s="269" t="s">
        <v>3219</v>
      </c>
      <c r="F1379" s="267"/>
      <c r="G1379" s="267"/>
      <c r="H1379" s="255" t="s">
        <v>3220</v>
      </c>
      <c r="I1379" s="256">
        <v>42361</v>
      </c>
      <c r="J1379" s="257">
        <v>30</v>
      </c>
      <c r="K1379" s="258">
        <v>17337.36</v>
      </c>
      <c r="L1379" s="259">
        <v>16182.17</v>
      </c>
      <c r="M1379" s="259">
        <v>0</v>
      </c>
      <c r="N1379" s="259">
        <v>0</v>
      </c>
      <c r="O1379" s="259">
        <v>1155.1900000000005</v>
      </c>
      <c r="P1379" s="259">
        <v>0</v>
      </c>
      <c r="Q1379" s="259">
        <v>0</v>
      </c>
      <c r="R1379" s="259">
        <v>1155.1900000000005</v>
      </c>
      <c r="S1379" s="259">
        <v>0</v>
      </c>
      <c r="T1379" s="260">
        <v>1155.1900000000005</v>
      </c>
      <c r="U1379" s="261">
        <v>0</v>
      </c>
      <c r="V1379" s="259">
        <v>0</v>
      </c>
      <c r="W1379" s="259">
        <v>0</v>
      </c>
      <c r="X1379" s="259">
        <v>0</v>
      </c>
      <c r="Y1379" s="259">
        <v>0</v>
      </c>
      <c r="Z1379" s="259">
        <v>0</v>
      </c>
      <c r="AA1379" s="259">
        <v>0</v>
      </c>
      <c r="AB1379" s="259">
        <v>0</v>
      </c>
      <c r="AC1379" s="259">
        <v>577.91200000000003</v>
      </c>
      <c r="AD1379" s="259">
        <v>-577.91200000000003</v>
      </c>
      <c r="AE1379" s="262">
        <v>577.91200000000003</v>
      </c>
      <c r="AF1379" s="258">
        <v>17337.36</v>
      </c>
      <c r="AG1379" s="259">
        <v>16182.17</v>
      </c>
      <c r="AH1379" s="259">
        <v>0</v>
      </c>
      <c r="AI1379" s="259">
        <v>0</v>
      </c>
      <c r="AJ1379" s="259">
        <v>1155.1900000000005</v>
      </c>
      <c r="AK1379" s="259">
        <v>0</v>
      </c>
      <c r="AL1379" s="259">
        <v>0</v>
      </c>
      <c r="AM1379" s="259">
        <v>1155.1900000000005</v>
      </c>
      <c r="AN1379" s="259">
        <v>-577.91200000000003</v>
      </c>
      <c r="AO1379" s="262">
        <v>1733.1020000000005</v>
      </c>
      <c r="AP1379" s="247"/>
      <c r="AQ1379" s="263">
        <v>0</v>
      </c>
      <c r="AR1379" s="264">
        <v>0</v>
      </c>
      <c r="AS1379" s="264">
        <v>0</v>
      </c>
      <c r="AT1379" s="264">
        <v>0</v>
      </c>
      <c r="AU1379" s="264">
        <v>0</v>
      </c>
      <c r="AV1379" s="264">
        <v>0</v>
      </c>
      <c r="AW1379" s="264">
        <v>0</v>
      </c>
      <c r="AX1379" s="264">
        <v>0</v>
      </c>
      <c r="AY1379" s="264">
        <v>0</v>
      </c>
      <c r="AZ1379" s="264">
        <v>0</v>
      </c>
      <c r="BA1379" s="264">
        <v>1733.1019999826694</v>
      </c>
      <c r="BB1379" s="265">
        <v>0</v>
      </c>
    </row>
    <row r="1380" spans="2:54" s="213" customFormat="1" ht="12.75" x14ac:dyDescent="0.2">
      <c r="B1380" s="266" t="s">
        <v>772</v>
      </c>
      <c r="C1380" s="267"/>
      <c r="D1380" s="268"/>
      <c r="E1380" s="269" t="s">
        <v>3221</v>
      </c>
      <c r="F1380" s="267"/>
      <c r="G1380" s="267"/>
      <c r="H1380" s="255" t="s">
        <v>3222</v>
      </c>
      <c r="I1380" s="256">
        <v>42361</v>
      </c>
      <c r="J1380" s="257">
        <v>30</v>
      </c>
      <c r="K1380" s="258">
        <v>18248.509999999998</v>
      </c>
      <c r="L1380" s="259">
        <v>17032.61</v>
      </c>
      <c r="M1380" s="259">
        <v>0</v>
      </c>
      <c r="N1380" s="259">
        <v>0</v>
      </c>
      <c r="O1380" s="259">
        <v>1215.8999999999978</v>
      </c>
      <c r="P1380" s="259">
        <v>0</v>
      </c>
      <c r="Q1380" s="259">
        <v>0</v>
      </c>
      <c r="R1380" s="259">
        <v>1215.8999999999978</v>
      </c>
      <c r="S1380" s="259">
        <v>0</v>
      </c>
      <c r="T1380" s="260">
        <v>1215.8999999999978</v>
      </c>
      <c r="U1380" s="261">
        <v>0</v>
      </c>
      <c r="V1380" s="259">
        <v>0</v>
      </c>
      <c r="W1380" s="259">
        <v>0</v>
      </c>
      <c r="X1380" s="259">
        <v>0</v>
      </c>
      <c r="Y1380" s="259">
        <v>0</v>
      </c>
      <c r="Z1380" s="259">
        <v>0</v>
      </c>
      <c r="AA1380" s="259">
        <v>0</v>
      </c>
      <c r="AB1380" s="259">
        <v>0</v>
      </c>
      <c r="AC1380" s="259">
        <v>608.28366666666659</v>
      </c>
      <c r="AD1380" s="259">
        <v>-608.28366666666659</v>
      </c>
      <c r="AE1380" s="262">
        <v>608.28366666666659</v>
      </c>
      <c r="AF1380" s="258">
        <v>18248.509999999998</v>
      </c>
      <c r="AG1380" s="259">
        <v>17032.61</v>
      </c>
      <c r="AH1380" s="259">
        <v>0</v>
      </c>
      <c r="AI1380" s="259">
        <v>0</v>
      </c>
      <c r="AJ1380" s="259">
        <v>1215.8999999999978</v>
      </c>
      <c r="AK1380" s="259">
        <v>0</v>
      </c>
      <c r="AL1380" s="259">
        <v>0</v>
      </c>
      <c r="AM1380" s="259">
        <v>1215.8999999999978</v>
      </c>
      <c r="AN1380" s="259">
        <v>-608.28366666666659</v>
      </c>
      <c r="AO1380" s="262">
        <v>1824.1836666666645</v>
      </c>
      <c r="AP1380" s="247"/>
      <c r="AQ1380" s="263">
        <v>0</v>
      </c>
      <c r="AR1380" s="264">
        <v>0</v>
      </c>
      <c r="AS1380" s="264">
        <v>0</v>
      </c>
      <c r="AT1380" s="264">
        <v>0</v>
      </c>
      <c r="AU1380" s="264">
        <v>0</v>
      </c>
      <c r="AV1380" s="264">
        <v>0</v>
      </c>
      <c r="AW1380" s="264">
        <v>0</v>
      </c>
      <c r="AX1380" s="264">
        <v>0</v>
      </c>
      <c r="AY1380" s="264">
        <v>0</v>
      </c>
      <c r="AZ1380" s="264">
        <v>0</v>
      </c>
      <c r="BA1380" s="264">
        <v>1824.1836666484228</v>
      </c>
      <c r="BB1380" s="265">
        <v>0</v>
      </c>
    </row>
    <row r="1381" spans="2:54" s="213" customFormat="1" ht="12.75" x14ac:dyDescent="0.2">
      <c r="B1381" s="266" t="s">
        <v>817</v>
      </c>
      <c r="C1381" s="267"/>
      <c r="D1381" s="268"/>
      <c r="E1381" s="269" t="s">
        <v>3223</v>
      </c>
      <c r="F1381" s="267"/>
      <c r="G1381" s="267"/>
      <c r="H1381" s="255" t="s">
        <v>3224</v>
      </c>
      <c r="I1381" s="256">
        <v>42361</v>
      </c>
      <c r="J1381" s="257">
        <v>7</v>
      </c>
      <c r="K1381" s="258">
        <v>24477.02</v>
      </c>
      <c r="L1381" s="259">
        <v>22846.12</v>
      </c>
      <c r="M1381" s="259">
        <v>0</v>
      </c>
      <c r="N1381" s="259">
        <v>0</v>
      </c>
      <c r="O1381" s="259">
        <v>1630.9000000000015</v>
      </c>
      <c r="P1381" s="259">
        <v>0</v>
      </c>
      <c r="Q1381" s="259">
        <v>0</v>
      </c>
      <c r="R1381" s="259">
        <v>1630.9000000000015</v>
      </c>
      <c r="S1381" s="259">
        <v>0</v>
      </c>
      <c r="T1381" s="260">
        <v>1630.9000000000015</v>
      </c>
      <c r="U1381" s="261">
        <v>0</v>
      </c>
      <c r="V1381" s="259">
        <v>0</v>
      </c>
      <c r="W1381" s="259">
        <v>0</v>
      </c>
      <c r="X1381" s="259">
        <v>0</v>
      </c>
      <c r="Y1381" s="259">
        <v>0</v>
      </c>
      <c r="Z1381" s="259">
        <v>0</v>
      </c>
      <c r="AA1381" s="259">
        <v>0</v>
      </c>
      <c r="AB1381" s="259">
        <v>0</v>
      </c>
      <c r="AC1381" s="259">
        <v>3496.7171428571428</v>
      </c>
      <c r="AD1381" s="259">
        <v>-3496.7171428571428</v>
      </c>
      <c r="AE1381" s="262">
        <v>3496.7171428571428</v>
      </c>
      <c r="AF1381" s="258">
        <v>24477.02</v>
      </c>
      <c r="AG1381" s="259">
        <v>22846.12</v>
      </c>
      <c r="AH1381" s="259">
        <v>0</v>
      </c>
      <c r="AI1381" s="259">
        <v>0</v>
      </c>
      <c r="AJ1381" s="259">
        <v>1630.9000000000015</v>
      </c>
      <c r="AK1381" s="259">
        <v>0</v>
      </c>
      <c r="AL1381" s="259">
        <v>0</v>
      </c>
      <c r="AM1381" s="259">
        <v>1630.9000000000015</v>
      </c>
      <c r="AN1381" s="259">
        <v>-3496.7171428571428</v>
      </c>
      <c r="AO1381" s="262">
        <v>5127.6171428571442</v>
      </c>
      <c r="AP1381" s="247"/>
      <c r="AQ1381" s="263">
        <v>0</v>
      </c>
      <c r="AR1381" s="264">
        <v>0</v>
      </c>
      <c r="AS1381" s="264">
        <v>0</v>
      </c>
      <c r="AT1381" s="264">
        <v>0</v>
      </c>
      <c r="AU1381" s="264">
        <v>0</v>
      </c>
      <c r="AV1381" s="264">
        <v>0</v>
      </c>
      <c r="AW1381" s="264">
        <v>0</v>
      </c>
      <c r="AX1381" s="264">
        <v>0</v>
      </c>
      <c r="AY1381" s="264">
        <v>0</v>
      </c>
      <c r="AZ1381" s="264">
        <v>0</v>
      </c>
      <c r="BA1381" s="264">
        <v>5127.6171428058678</v>
      </c>
      <c r="BB1381" s="265">
        <v>0</v>
      </c>
    </row>
    <row r="1382" spans="2:54" s="213" customFormat="1" ht="12.75" x14ac:dyDescent="0.2">
      <c r="B1382" s="266" t="s">
        <v>817</v>
      </c>
      <c r="C1382" s="267"/>
      <c r="D1382" s="268"/>
      <c r="E1382" s="269" t="s">
        <v>3225</v>
      </c>
      <c r="F1382" s="267"/>
      <c r="G1382" s="267"/>
      <c r="H1382" s="255" t="s">
        <v>3226</v>
      </c>
      <c r="I1382" s="256">
        <v>42361</v>
      </c>
      <c r="J1382" s="257">
        <v>7</v>
      </c>
      <c r="K1382" s="258">
        <v>136092.12</v>
      </c>
      <c r="L1382" s="259">
        <v>127024.3</v>
      </c>
      <c r="M1382" s="259">
        <v>0</v>
      </c>
      <c r="N1382" s="259">
        <v>0</v>
      </c>
      <c r="O1382" s="259">
        <v>9067.8199999999924</v>
      </c>
      <c r="P1382" s="259">
        <v>0</v>
      </c>
      <c r="Q1382" s="259">
        <v>0</v>
      </c>
      <c r="R1382" s="259">
        <v>9067.8199999999924</v>
      </c>
      <c r="S1382" s="259">
        <v>0</v>
      </c>
      <c r="T1382" s="260">
        <v>9067.8199999999924</v>
      </c>
      <c r="U1382" s="261">
        <v>0</v>
      </c>
      <c r="V1382" s="259">
        <v>0</v>
      </c>
      <c r="W1382" s="259">
        <v>0</v>
      </c>
      <c r="X1382" s="259">
        <v>0</v>
      </c>
      <c r="Y1382" s="259">
        <v>0</v>
      </c>
      <c r="Z1382" s="259">
        <v>0</v>
      </c>
      <c r="AA1382" s="259">
        <v>0</v>
      </c>
      <c r="AB1382" s="259">
        <v>0</v>
      </c>
      <c r="AC1382" s="259">
        <v>19441.731428571427</v>
      </c>
      <c r="AD1382" s="259">
        <v>-19441.731428571427</v>
      </c>
      <c r="AE1382" s="262">
        <v>19441.731428571427</v>
      </c>
      <c r="AF1382" s="258">
        <v>136092.12</v>
      </c>
      <c r="AG1382" s="259">
        <v>127024.3</v>
      </c>
      <c r="AH1382" s="259">
        <v>0</v>
      </c>
      <c r="AI1382" s="259">
        <v>0</v>
      </c>
      <c r="AJ1382" s="259">
        <v>9067.8199999999924</v>
      </c>
      <c r="AK1382" s="259">
        <v>0</v>
      </c>
      <c r="AL1382" s="259">
        <v>0</v>
      </c>
      <c r="AM1382" s="259">
        <v>9067.8199999999924</v>
      </c>
      <c r="AN1382" s="259">
        <v>-19441.731428571427</v>
      </c>
      <c r="AO1382" s="262">
        <v>28509.55142857142</v>
      </c>
      <c r="AP1382" s="247"/>
      <c r="AQ1382" s="263">
        <v>0</v>
      </c>
      <c r="AR1382" s="264">
        <v>0</v>
      </c>
      <c r="AS1382" s="264">
        <v>0</v>
      </c>
      <c r="AT1382" s="264">
        <v>0</v>
      </c>
      <c r="AU1382" s="264">
        <v>0</v>
      </c>
      <c r="AV1382" s="264">
        <v>0</v>
      </c>
      <c r="AW1382" s="264">
        <v>0</v>
      </c>
      <c r="AX1382" s="264">
        <v>0</v>
      </c>
      <c r="AY1382" s="264">
        <v>0</v>
      </c>
      <c r="AZ1382" s="264">
        <v>0</v>
      </c>
      <c r="BA1382" s="264">
        <v>28509.551428286326</v>
      </c>
      <c r="BB1382" s="265">
        <v>0</v>
      </c>
    </row>
    <row r="1383" spans="2:54" s="213" customFormat="1" ht="12.75" x14ac:dyDescent="0.2">
      <c r="B1383" s="266" t="s">
        <v>817</v>
      </c>
      <c r="C1383" s="267"/>
      <c r="D1383" s="268"/>
      <c r="E1383" s="269" t="s">
        <v>3227</v>
      </c>
      <c r="F1383" s="267"/>
      <c r="G1383" s="267"/>
      <c r="H1383" s="255" t="s">
        <v>3228</v>
      </c>
      <c r="I1383" s="256">
        <v>42361</v>
      </c>
      <c r="J1383" s="257">
        <v>7</v>
      </c>
      <c r="K1383" s="258">
        <v>4886.8999999999996</v>
      </c>
      <c r="L1383" s="259">
        <v>4561.6000000000004</v>
      </c>
      <c r="M1383" s="259">
        <v>0</v>
      </c>
      <c r="N1383" s="259">
        <v>0</v>
      </c>
      <c r="O1383" s="259">
        <v>325.29999999999927</v>
      </c>
      <c r="P1383" s="259">
        <v>0</v>
      </c>
      <c r="Q1383" s="259">
        <v>0</v>
      </c>
      <c r="R1383" s="259">
        <v>325.29999999999927</v>
      </c>
      <c r="S1383" s="259">
        <v>0</v>
      </c>
      <c r="T1383" s="260">
        <v>325.29999999999927</v>
      </c>
      <c r="U1383" s="261">
        <v>0</v>
      </c>
      <c r="V1383" s="259">
        <v>0</v>
      </c>
      <c r="W1383" s="259">
        <v>0</v>
      </c>
      <c r="X1383" s="259">
        <v>0</v>
      </c>
      <c r="Y1383" s="259">
        <v>0</v>
      </c>
      <c r="Z1383" s="259">
        <v>0</v>
      </c>
      <c r="AA1383" s="259">
        <v>0</v>
      </c>
      <c r="AB1383" s="259">
        <v>0</v>
      </c>
      <c r="AC1383" s="259">
        <v>698.12857142857138</v>
      </c>
      <c r="AD1383" s="259">
        <v>-698.12857142857138</v>
      </c>
      <c r="AE1383" s="262">
        <v>698.12857142857138</v>
      </c>
      <c r="AF1383" s="258">
        <v>4886.8999999999996</v>
      </c>
      <c r="AG1383" s="259">
        <v>4561.6000000000004</v>
      </c>
      <c r="AH1383" s="259">
        <v>0</v>
      </c>
      <c r="AI1383" s="259">
        <v>0</v>
      </c>
      <c r="AJ1383" s="259">
        <v>325.29999999999927</v>
      </c>
      <c r="AK1383" s="259">
        <v>0</v>
      </c>
      <c r="AL1383" s="259">
        <v>0</v>
      </c>
      <c r="AM1383" s="259">
        <v>325.29999999999927</v>
      </c>
      <c r="AN1383" s="259">
        <v>-698.12857142857138</v>
      </c>
      <c r="AO1383" s="262">
        <v>1023.4285714285706</v>
      </c>
      <c r="AP1383" s="247"/>
      <c r="AQ1383" s="263">
        <v>0</v>
      </c>
      <c r="AR1383" s="264">
        <v>0</v>
      </c>
      <c r="AS1383" s="264">
        <v>0</v>
      </c>
      <c r="AT1383" s="264">
        <v>0</v>
      </c>
      <c r="AU1383" s="264">
        <v>0</v>
      </c>
      <c r="AV1383" s="264">
        <v>0</v>
      </c>
      <c r="AW1383" s="264">
        <v>0</v>
      </c>
      <c r="AX1383" s="264">
        <v>0</v>
      </c>
      <c r="AY1383" s="264">
        <v>0</v>
      </c>
      <c r="AZ1383" s="264">
        <v>0</v>
      </c>
      <c r="BA1383" s="264">
        <v>1023.4285714183363</v>
      </c>
      <c r="BB1383" s="265">
        <v>0</v>
      </c>
    </row>
    <row r="1384" spans="2:54" s="213" customFormat="1" ht="12.75" x14ac:dyDescent="0.2">
      <c r="B1384" s="266" t="s">
        <v>817</v>
      </c>
      <c r="C1384" s="267"/>
      <c r="D1384" s="268"/>
      <c r="E1384" s="269" t="s">
        <v>3229</v>
      </c>
      <c r="F1384" s="267"/>
      <c r="G1384" s="267"/>
      <c r="H1384" s="255" t="s">
        <v>3230</v>
      </c>
      <c r="I1384" s="256">
        <v>42361</v>
      </c>
      <c r="J1384" s="257">
        <v>7</v>
      </c>
      <c r="K1384" s="258">
        <v>12528.5</v>
      </c>
      <c r="L1384" s="259">
        <v>11693.73</v>
      </c>
      <c r="M1384" s="259">
        <v>0</v>
      </c>
      <c r="N1384" s="259">
        <v>0</v>
      </c>
      <c r="O1384" s="259">
        <v>834.77000000000044</v>
      </c>
      <c r="P1384" s="259">
        <v>0</v>
      </c>
      <c r="Q1384" s="259">
        <v>0</v>
      </c>
      <c r="R1384" s="259">
        <v>834.77000000000044</v>
      </c>
      <c r="S1384" s="259">
        <v>0</v>
      </c>
      <c r="T1384" s="260">
        <v>834.77000000000044</v>
      </c>
      <c r="U1384" s="261">
        <v>0</v>
      </c>
      <c r="V1384" s="259">
        <v>0</v>
      </c>
      <c r="W1384" s="259">
        <v>0</v>
      </c>
      <c r="X1384" s="259">
        <v>0</v>
      </c>
      <c r="Y1384" s="259">
        <v>0</v>
      </c>
      <c r="Z1384" s="259">
        <v>0</v>
      </c>
      <c r="AA1384" s="259">
        <v>0</v>
      </c>
      <c r="AB1384" s="259">
        <v>0</v>
      </c>
      <c r="AC1384" s="259">
        <v>1789.7857142857142</v>
      </c>
      <c r="AD1384" s="259">
        <v>-1789.7857142857142</v>
      </c>
      <c r="AE1384" s="262">
        <v>1789.7857142857142</v>
      </c>
      <c r="AF1384" s="258">
        <v>12528.5</v>
      </c>
      <c r="AG1384" s="259">
        <v>11693.73</v>
      </c>
      <c r="AH1384" s="259">
        <v>0</v>
      </c>
      <c r="AI1384" s="259">
        <v>0</v>
      </c>
      <c r="AJ1384" s="259">
        <v>834.77000000000044</v>
      </c>
      <c r="AK1384" s="259">
        <v>0</v>
      </c>
      <c r="AL1384" s="259">
        <v>0</v>
      </c>
      <c r="AM1384" s="259">
        <v>834.77000000000044</v>
      </c>
      <c r="AN1384" s="259">
        <v>-1789.7857142857142</v>
      </c>
      <c r="AO1384" s="262">
        <v>2624.5557142857147</v>
      </c>
      <c r="AP1384" s="247"/>
      <c r="AQ1384" s="263">
        <v>0</v>
      </c>
      <c r="AR1384" s="264">
        <v>0</v>
      </c>
      <c r="AS1384" s="264">
        <v>0</v>
      </c>
      <c r="AT1384" s="264">
        <v>0</v>
      </c>
      <c r="AU1384" s="264">
        <v>0</v>
      </c>
      <c r="AV1384" s="264">
        <v>0</v>
      </c>
      <c r="AW1384" s="264">
        <v>0</v>
      </c>
      <c r="AX1384" s="264">
        <v>0</v>
      </c>
      <c r="AY1384" s="264">
        <v>0</v>
      </c>
      <c r="AZ1384" s="264">
        <v>0</v>
      </c>
      <c r="BA1384" s="264">
        <v>2624.5557142594689</v>
      </c>
      <c r="BB1384" s="265">
        <v>0</v>
      </c>
    </row>
    <row r="1385" spans="2:54" s="213" customFormat="1" ht="12.75" x14ac:dyDescent="0.2">
      <c r="B1385" s="266" t="s">
        <v>817</v>
      </c>
      <c r="C1385" s="267"/>
      <c r="D1385" s="268"/>
      <c r="E1385" s="269" t="s">
        <v>3231</v>
      </c>
      <c r="F1385" s="267"/>
      <c r="G1385" s="267"/>
      <c r="H1385" s="255" t="s">
        <v>3232</v>
      </c>
      <c r="I1385" s="256">
        <v>42361</v>
      </c>
      <c r="J1385" s="257">
        <v>7</v>
      </c>
      <c r="K1385" s="258">
        <v>41407.300000000003</v>
      </c>
      <c r="L1385" s="259">
        <v>38648.33</v>
      </c>
      <c r="M1385" s="259">
        <v>0</v>
      </c>
      <c r="N1385" s="259">
        <v>0</v>
      </c>
      <c r="O1385" s="259">
        <v>2758.9700000000012</v>
      </c>
      <c r="P1385" s="259">
        <v>0</v>
      </c>
      <c r="Q1385" s="259">
        <v>0</v>
      </c>
      <c r="R1385" s="259">
        <v>2758.9700000000012</v>
      </c>
      <c r="S1385" s="259">
        <v>0</v>
      </c>
      <c r="T1385" s="260">
        <v>2758.9700000000012</v>
      </c>
      <c r="U1385" s="261">
        <v>0</v>
      </c>
      <c r="V1385" s="259">
        <v>0</v>
      </c>
      <c r="W1385" s="259">
        <v>0</v>
      </c>
      <c r="X1385" s="259">
        <v>0</v>
      </c>
      <c r="Y1385" s="259">
        <v>0</v>
      </c>
      <c r="Z1385" s="259">
        <v>0</v>
      </c>
      <c r="AA1385" s="259">
        <v>0</v>
      </c>
      <c r="AB1385" s="259">
        <v>0</v>
      </c>
      <c r="AC1385" s="259">
        <v>5915.3285714285721</v>
      </c>
      <c r="AD1385" s="259">
        <v>-5915.3285714285721</v>
      </c>
      <c r="AE1385" s="262">
        <v>5915.3285714285721</v>
      </c>
      <c r="AF1385" s="258">
        <v>41407.300000000003</v>
      </c>
      <c r="AG1385" s="259">
        <v>38648.33</v>
      </c>
      <c r="AH1385" s="259">
        <v>0</v>
      </c>
      <c r="AI1385" s="259">
        <v>0</v>
      </c>
      <c r="AJ1385" s="259">
        <v>2758.9700000000012</v>
      </c>
      <c r="AK1385" s="259">
        <v>0</v>
      </c>
      <c r="AL1385" s="259">
        <v>0</v>
      </c>
      <c r="AM1385" s="259">
        <v>2758.9700000000012</v>
      </c>
      <c r="AN1385" s="259">
        <v>-5915.3285714285721</v>
      </c>
      <c r="AO1385" s="262">
        <v>8674.2985714285733</v>
      </c>
      <c r="AP1385" s="247"/>
      <c r="AQ1385" s="263">
        <v>0</v>
      </c>
      <c r="AR1385" s="264">
        <v>0</v>
      </c>
      <c r="AS1385" s="264">
        <v>0</v>
      </c>
      <c r="AT1385" s="264">
        <v>0</v>
      </c>
      <c r="AU1385" s="264">
        <v>0</v>
      </c>
      <c r="AV1385" s="264">
        <v>0</v>
      </c>
      <c r="AW1385" s="264">
        <v>0</v>
      </c>
      <c r="AX1385" s="264">
        <v>0</v>
      </c>
      <c r="AY1385" s="264">
        <v>0</v>
      </c>
      <c r="AZ1385" s="264">
        <v>0</v>
      </c>
      <c r="BA1385" s="264">
        <v>8674.2985713418311</v>
      </c>
      <c r="BB1385" s="265">
        <v>0</v>
      </c>
    </row>
    <row r="1386" spans="2:54" s="213" customFormat="1" ht="12.75" x14ac:dyDescent="0.2">
      <c r="B1386" s="266" t="s">
        <v>817</v>
      </c>
      <c r="C1386" s="267"/>
      <c r="D1386" s="268"/>
      <c r="E1386" s="269" t="s">
        <v>3233</v>
      </c>
      <c r="F1386" s="267"/>
      <c r="G1386" s="267"/>
      <c r="H1386" s="255" t="s">
        <v>3234</v>
      </c>
      <c r="I1386" s="256">
        <v>42361</v>
      </c>
      <c r="J1386" s="257">
        <v>7</v>
      </c>
      <c r="K1386" s="258">
        <v>5062.92</v>
      </c>
      <c r="L1386" s="259">
        <v>4725.6000000000004</v>
      </c>
      <c r="M1386" s="259">
        <v>0</v>
      </c>
      <c r="N1386" s="259">
        <v>0</v>
      </c>
      <c r="O1386" s="259">
        <v>337.31999999999971</v>
      </c>
      <c r="P1386" s="259">
        <v>0</v>
      </c>
      <c r="Q1386" s="259">
        <v>0</v>
      </c>
      <c r="R1386" s="259">
        <v>337.31999999999971</v>
      </c>
      <c r="S1386" s="259">
        <v>0</v>
      </c>
      <c r="T1386" s="260">
        <v>337.31999999999971</v>
      </c>
      <c r="U1386" s="261">
        <v>0</v>
      </c>
      <c r="V1386" s="259">
        <v>0</v>
      </c>
      <c r="W1386" s="259">
        <v>0</v>
      </c>
      <c r="X1386" s="259">
        <v>0</v>
      </c>
      <c r="Y1386" s="259">
        <v>0</v>
      </c>
      <c r="Z1386" s="259">
        <v>0</v>
      </c>
      <c r="AA1386" s="259">
        <v>0</v>
      </c>
      <c r="AB1386" s="259">
        <v>0</v>
      </c>
      <c r="AC1386" s="259">
        <v>723.27428571428572</v>
      </c>
      <c r="AD1386" s="259">
        <v>-723.27428571428572</v>
      </c>
      <c r="AE1386" s="262">
        <v>723.27428571428572</v>
      </c>
      <c r="AF1386" s="258">
        <v>5062.92</v>
      </c>
      <c r="AG1386" s="259">
        <v>4725.6000000000004</v>
      </c>
      <c r="AH1386" s="259">
        <v>0</v>
      </c>
      <c r="AI1386" s="259">
        <v>0</v>
      </c>
      <c r="AJ1386" s="259">
        <v>337.31999999999971</v>
      </c>
      <c r="AK1386" s="259">
        <v>0</v>
      </c>
      <c r="AL1386" s="259">
        <v>0</v>
      </c>
      <c r="AM1386" s="259">
        <v>337.31999999999971</v>
      </c>
      <c r="AN1386" s="259">
        <v>-723.27428571428572</v>
      </c>
      <c r="AO1386" s="262">
        <v>1060.5942857142854</v>
      </c>
      <c r="AP1386" s="247"/>
      <c r="AQ1386" s="263">
        <v>0</v>
      </c>
      <c r="AR1386" s="264">
        <v>0</v>
      </c>
      <c r="AS1386" s="264">
        <v>0</v>
      </c>
      <c r="AT1386" s="264">
        <v>0</v>
      </c>
      <c r="AU1386" s="264">
        <v>0</v>
      </c>
      <c r="AV1386" s="264">
        <v>0</v>
      </c>
      <c r="AW1386" s="264">
        <v>0</v>
      </c>
      <c r="AX1386" s="264">
        <v>0</v>
      </c>
      <c r="AY1386" s="264">
        <v>0</v>
      </c>
      <c r="AZ1386" s="264">
        <v>0</v>
      </c>
      <c r="BA1386" s="264">
        <v>1060.5942857036796</v>
      </c>
      <c r="BB1386" s="265">
        <v>0</v>
      </c>
    </row>
    <row r="1387" spans="2:54" s="213" customFormat="1" ht="12.75" x14ac:dyDescent="0.2">
      <c r="B1387" s="266" t="s">
        <v>817</v>
      </c>
      <c r="C1387" s="267"/>
      <c r="D1387" s="268"/>
      <c r="E1387" s="269" t="s">
        <v>3235</v>
      </c>
      <c r="F1387" s="267"/>
      <c r="G1387" s="267"/>
      <c r="H1387" s="255" t="s">
        <v>3236</v>
      </c>
      <c r="I1387" s="256">
        <v>42361</v>
      </c>
      <c r="J1387" s="257">
        <v>7</v>
      </c>
      <c r="K1387" s="258">
        <v>41803</v>
      </c>
      <c r="L1387" s="259">
        <v>39017.67</v>
      </c>
      <c r="M1387" s="259">
        <v>0</v>
      </c>
      <c r="N1387" s="259">
        <v>0</v>
      </c>
      <c r="O1387" s="259">
        <v>2785.3300000000017</v>
      </c>
      <c r="P1387" s="259">
        <v>0</v>
      </c>
      <c r="Q1387" s="259">
        <v>0</v>
      </c>
      <c r="R1387" s="259">
        <v>2785.3300000000017</v>
      </c>
      <c r="S1387" s="259">
        <v>0</v>
      </c>
      <c r="T1387" s="260">
        <v>2785.3300000000017</v>
      </c>
      <c r="U1387" s="261">
        <v>0</v>
      </c>
      <c r="V1387" s="259">
        <v>0</v>
      </c>
      <c r="W1387" s="259">
        <v>0</v>
      </c>
      <c r="X1387" s="259">
        <v>0</v>
      </c>
      <c r="Y1387" s="259">
        <v>0</v>
      </c>
      <c r="Z1387" s="259">
        <v>0</v>
      </c>
      <c r="AA1387" s="259">
        <v>0</v>
      </c>
      <c r="AB1387" s="259">
        <v>0</v>
      </c>
      <c r="AC1387" s="259">
        <v>5971.8571428571431</v>
      </c>
      <c r="AD1387" s="259">
        <v>-5971.8571428571431</v>
      </c>
      <c r="AE1387" s="262">
        <v>5971.8571428571431</v>
      </c>
      <c r="AF1387" s="258">
        <v>41803</v>
      </c>
      <c r="AG1387" s="259">
        <v>39017.67</v>
      </c>
      <c r="AH1387" s="259">
        <v>0</v>
      </c>
      <c r="AI1387" s="259">
        <v>0</v>
      </c>
      <c r="AJ1387" s="259">
        <v>2785.3300000000017</v>
      </c>
      <c r="AK1387" s="259">
        <v>0</v>
      </c>
      <c r="AL1387" s="259">
        <v>0</v>
      </c>
      <c r="AM1387" s="259">
        <v>2785.3300000000017</v>
      </c>
      <c r="AN1387" s="259">
        <v>-5971.8571428571431</v>
      </c>
      <c r="AO1387" s="262">
        <v>8757.1871428571449</v>
      </c>
      <c r="AP1387" s="247"/>
      <c r="AQ1387" s="263">
        <v>0</v>
      </c>
      <c r="AR1387" s="264">
        <v>0</v>
      </c>
      <c r="AS1387" s="264">
        <v>0</v>
      </c>
      <c r="AT1387" s="264">
        <v>0</v>
      </c>
      <c r="AU1387" s="264">
        <v>0</v>
      </c>
      <c r="AV1387" s="264">
        <v>0</v>
      </c>
      <c r="AW1387" s="264">
        <v>0</v>
      </c>
      <c r="AX1387" s="264">
        <v>0</v>
      </c>
      <c r="AY1387" s="264">
        <v>0</v>
      </c>
      <c r="AZ1387" s="264">
        <v>0</v>
      </c>
      <c r="BA1387" s="264">
        <v>8757.1871427695733</v>
      </c>
      <c r="BB1387" s="265">
        <v>0</v>
      </c>
    </row>
    <row r="1388" spans="2:54" s="213" customFormat="1" ht="12.75" x14ac:dyDescent="0.2">
      <c r="B1388" s="266" t="s">
        <v>817</v>
      </c>
      <c r="C1388" s="267"/>
      <c r="D1388" s="268"/>
      <c r="E1388" s="269" t="s">
        <v>3237</v>
      </c>
      <c r="F1388" s="267"/>
      <c r="G1388" s="267"/>
      <c r="H1388" s="255" t="s">
        <v>3238</v>
      </c>
      <c r="I1388" s="256">
        <v>42361</v>
      </c>
      <c r="J1388" s="257">
        <v>7</v>
      </c>
      <c r="K1388" s="258">
        <v>51106.52</v>
      </c>
      <c r="L1388" s="259">
        <v>47701.3</v>
      </c>
      <c r="M1388" s="259">
        <v>0</v>
      </c>
      <c r="N1388" s="259">
        <v>0</v>
      </c>
      <c r="O1388" s="259">
        <v>3405.2199999999939</v>
      </c>
      <c r="P1388" s="259">
        <v>0</v>
      </c>
      <c r="Q1388" s="259">
        <v>0</v>
      </c>
      <c r="R1388" s="259">
        <v>3405.2199999999939</v>
      </c>
      <c r="S1388" s="259">
        <v>0</v>
      </c>
      <c r="T1388" s="260">
        <v>3405.2199999999939</v>
      </c>
      <c r="U1388" s="261">
        <v>0</v>
      </c>
      <c r="V1388" s="259">
        <v>0</v>
      </c>
      <c r="W1388" s="259">
        <v>0</v>
      </c>
      <c r="X1388" s="259">
        <v>0</v>
      </c>
      <c r="Y1388" s="259">
        <v>0</v>
      </c>
      <c r="Z1388" s="259">
        <v>0</v>
      </c>
      <c r="AA1388" s="259">
        <v>0</v>
      </c>
      <c r="AB1388" s="259">
        <v>0</v>
      </c>
      <c r="AC1388" s="259">
        <v>7300.9314285714281</v>
      </c>
      <c r="AD1388" s="259">
        <v>-7300.9314285714281</v>
      </c>
      <c r="AE1388" s="262">
        <v>7300.9314285714281</v>
      </c>
      <c r="AF1388" s="258">
        <v>51106.52</v>
      </c>
      <c r="AG1388" s="259">
        <v>47701.3</v>
      </c>
      <c r="AH1388" s="259">
        <v>0</v>
      </c>
      <c r="AI1388" s="259">
        <v>0</v>
      </c>
      <c r="AJ1388" s="259">
        <v>3405.2199999999939</v>
      </c>
      <c r="AK1388" s="259">
        <v>0</v>
      </c>
      <c r="AL1388" s="259">
        <v>0</v>
      </c>
      <c r="AM1388" s="259">
        <v>3405.2199999999939</v>
      </c>
      <c r="AN1388" s="259">
        <v>-7300.9314285714281</v>
      </c>
      <c r="AO1388" s="262">
        <v>10706.151428571422</v>
      </c>
      <c r="AP1388" s="247"/>
      <c r="AQ1388" s="263">
        <v>0</v>
      </c>
      <c r="AR1388" s="264">
        <v>0</v>
      </c>
      <c r="AS1388" s="264">
        <v>0</v>
      </c>
      <c r="AT1388" s="264">
        <v>0</v>
      </c>
      <c r="AU1388" s="264">
        <v>0</v>
      </c>
      <c r="AV1388" s="264">
        <v>0</v>
      </c>
      <c r="AW1388" s="264">
        <v>0</v>
      </c>
      <c r="AX1388" s="264">
        <v>0</v>
      </c>
      <c r="AY1388" s="264">
        <v>0</v>
      </c>
      <c r="AZ1388" s="264">
        <v>0</v>
      </c>
      <c r="BA1388" s="264">
        <v>10706.15142846436</v>
      </c>
      <c r="BB1388" s="265">
        <v>0</v>
      </c>
    </row>
    <row r="1389" spans="2:54" s="213" customFormat="1" ht="12.75" x14ac:dyDescent="0.2">
      <c r="B1389" s="266" t="s">
        <v>817</v>
      </c>
      <c r="C1389" s="267"/>
      <c r="D1389" s="268"/>
      <c r="E1389" s="269" t="s">
        <v>3239</v>
      </c>
      <c r="F1389" s="267"/>
      <c r="G1389" s="267"/>
      <c r="H1389" s="255" t="s">
        <v>3240</v>
      </c>
      <c r="I1389" s="256">
        <v>42361</v>
      </c>
      <c r="J1389" s="257">
        <v>7</v>
      </c>
      <c r="K1389" s="258">
        <v>7155.12</v>
      </c>
      <c r="L1389" s="259">
        <v>6678.37</v>
      </c>
      <c r="M1389" s="259">
        <v>0</v>
      </c>
      <c r="N1389" s="259">
        <v>0</v>
      </c>
      <c r="O1389" s="259">
        <v>476.75</v>
      </c>
      <c r="P1389" s="259">
        <v>0</v>
      </c>
      <c r="Q1389" s="259">
        <v>0</v>
      </c>
      <c r="R1389" s="259">
        <v>476.75</v>
      </c>
      <c r="S1389" s="259">
        <v>0</v>
      </c>
      <c r="T1389" s="260">
        <v>476.75</v>
      </c>
      <c r="U1389" s="261">
        <v>0</v>
      </c>
      <c r="V1389" s="259">
        <v>0</v>
      </c>
      <c r="W1389" s="259">
        <v>0</v>
      </c>
      <c r="X1389" s="259">
        <v>0</v>
      </c>
      <c r="Y1389" s="259">
        <v>0</v>
      </c>
      <c r="Z1389" s="259">
        <v>0</v>
      </c>
      <c r="AA1389" s="259">
        <v>0</v>
      </c>
      <c r="AB1389" s="259">
        <v>0</v>
      </c>
      <c r="AC1389" s="259">
        <v>1022.16</v>
      </c>
      <c r="AD1389" s="259">
        <v>-1022.16</v>
      </c>
      <c r="AE1389" s="262">
        <v>1022.16</v>
      </c>
      <c r="AF1389" s="258">
        <v>7155.12</v>
      </c>
      <c r="AG1389" s="259">
        <v>6678.37</v>
      </c>
      <c r="AH1389" s="259">
        <v>0</v>
      </c>
      <c r="AI1389" s="259">
        <v>0</v>
      </c>
      <c r="AJ1389" s="259">
        <v>476.75</v>
      </c>
      <c r="AK1389" s="259">
        <v>0</v>
      </c>
      <c r="AL1389" s="259">
        <v>0</v>
      </c>
      <c r="AM1389" s="259">
        <v>476.75</v>
      </c>
      <c r="AN1389" s="259">
        <v>-1022.16</v>
      </c>
      <c r="AO1389" s="262">
        <v>1498.9099999999999</v>
      </c>
      <c r="AP1389" s="247"/>
      <c r="AQ1389" s="263">
        <v>0</v>
      </c>
      <c r="AR1389" s="264">
        <v>0</v>
      </c>
      <c r="AS1389" s="264">
        <v>0</v>
      </c>
      <c r="AT1389" s="264">
        <v>0</v>
      </c>
      <c r="AU1389" s="264">
        <v>0</v>
      </c>
      <c r="AV1389" s="264">
        <v>0</v>
      </c>
      <c r="AW1389" s="264">
        <v>0</v>
      </c>
      <c r="AX1389" s="264">
        <v>0</v>
      </c>
      <c r="AY1389" s="264">
        <v>0</v>
      </c>
      <c r="AZ1389" s="264">
        <v>0</v>
      </c>
      <c r="BA1389" s="264">
        <v>1498.9099999850107</v>
      </c>
      <c r="BB1389" s="265">
        <v>0</v>
      </c>
    </row>
    <row r="1390" spans="2:54" s="213" customFormat="1" ht="12.75" x14ac:dyDescent="0.2">
      <c r="B1390" s="266" t="s">
        <v>817</v>
      </c>
      <c r="C1390" s="267"/>
      <c r="D1390" s="268"/>
      <c r="E1390" s="269" t="s">
        <v>3241</v>
      </c>
      <c r="F1390" s="267"/>
      <c r="G1390" s="267"/>
      <c r="H1390" s="255" t="s">
        <v>3242</v>
      </c>
      <c r="I1390" s="256">
        <v>42361</v>
      </c>
      <c r="J1390" s="257">
        <v>7</v>
      </c>
      <c r="K1390" s="258">
        <v>18559.16</v>
      </c>
      <c r="L1390" s="259">
        <v>17322.560000000001</v>
      </c>
      <c r="M1390" s="259">
        <v>0</v>
      </c>
      <c r="N1390" s="259">
        <v>0</v>
      </c>
      <c r="O1390" s="259">
        <v>1236.5999999999985</v>
      </c>
      <c r="P1390" s="259">
        <v>0</v>
      </c>
      <c r="Q1390" s="259">
        <v>0</v>
      </c>
      <c r="R1390" s="259">
        <v>1236.5999999999985</v>
      </c>
      <c r="S1390" s="259">
        <v>0</v>
      </c>
      <c r="T1390" s="260">
        <v>1236.5999999999985</v>
      </c>
      <c r="U1390" s="261">
        <v>0</v>
      </c>
      <c r="V1390" s="259">
        <v>0</v>
      </c>
      <c r="W1390" s="259">
        <v>0</v>
      </c>
      <c r="X1390" s="259">
        <v>0</v>
      </c>
      <c r="Y1390" s="259">
        <v>0</v>
      </c>
      <c r="Z1390" s="259">
        <v>0</v>
      </c>
      <c r="AA1390" s="259">
        <v>0</v>
      </c>
      <c r="AB1390" s="259">
        <v>0</v>
      </c>
      <c r="AC1390" s="259">
        <v>2651.3085714285712</v>
      </c>
      <c r="AD1390" s="259">
        <v>-2651.3085714285712</v>
      </c>
      <c r="AE1390" s="262">
        <v>2651.3085714285712</v>
      </c>
      <c r="AF1390" s="258">
        <v>18559.16</v>
      </c>
      <c r="AG1390" s="259">
        <v>17322.560000000001</v>
      </c>
      <c r="AH1390" s="259">
        <v>0</v>
      </c>
      <c r="AI1390" s="259">
        <v>0</v>
      </c>
      <c r="AJ1390" s="259">
        <v>1236.5999999999985</v>
      </c>
      <c r="AK1390" s="259">
        <v>0</v>
      </c>
      <c r="AL1390" s="259">
        <v>0</v>
      </c>
      <c r="AM1390" s="259">
        <v>1236.5999999999985</v>
      </c>
      <c r="AN1390" s="259">
        <v>-2651.3085714285712</v>
      </c>
      <c r="AO1390" s="262">
        <v>3887.9085714285698</v>
      </c>
      <c r="AP1390" s="247"/>
      <c r="AQ1390" s="263">
        <v>0</v>
      </c>
      <c r="AR1390" s="264">
        <v>0</v>
      </c>
      <c r="AS1390" s="264">
        <v>0</v>
      </c>
      <c r="AT1390" s="264">
        <v>0</v>
      </c>
      <c r="AU1390" s="264">
        <v>0</v>
      </c>
      <c r="AV1390" s="264">
        <v>0</v>
      </c>
      <c r="AW1390" s="264">
        <v>0</v>
      </c>
      <c r="AX1390" s="264">
        <v>0</v>
      </c>
      <c r="AY1390" s="264">
        <v>0</v>
      </c>
      <c r="AZ1390" s="264">
        <v>0</v>
      </c>
      <c r="BA1390" s="264">
        <v>3887.9085713896907</v>
      </c>
      <c r="BB1390" s="265">
        <v>0</v>
      </c>
    </row>
    <row r="1391" spans="2:54" s="213" customFormat="1" ht="12.75" x14ac:dyDescent="0.2">
      <c r="B1391" s="266" t="s">
        <v>817</v>
      </c>
      <c r="C1391" s="267"/>
      <c r="D1391" s="268"/>
      <c r="E1391" s="269" t="s">
        <v>3243</v>
      </c>
      <c r="F1391" s="267"/>
      <c r="G1391" s="267"/>
      <c r="H1391" s="255" t="s">
        <v>3244</v>
      </c>
      <c r="I1391" s="256">
        <v>42361</v>
      </c>
      <c r="J1391" s="257">
        <v>7</v>
      </c>
      <c r="K1391" s="258">
        <v>54551.16</v>
      </c>
      <c r="L1391" s="259">
        <v>50916.42</v>
      </c>
      <c r="M1391" s="259">
        <v>0</v>
      </c>
      <c r="N1391" s="259">
        <v>0</v>
      </c>
      <c r="O1391" s="259">
        <v>3634.7400000000052</v>
      </c>
      <c r="P1391" s="259">
        <v>0</v>
      </c>
      <c r="Q1391" s="259">
        <v>0</v>
      </c>
      <c r="R1391" s="259">
        <v>3634.7400000000052</v>
      </c>
      <c r="S1391" s="259">
        <v>0</v>
      </c>
      <c r="T1391" s="260">
        <v>3634.7400000000052</v>
      </c>
      <c r="U1391" s="261">
        <v>0</v>
      </c>
      <c r="V1391" s="259">
        <v>0</v>
      </c>
      <c r="W1391" s="259">
        <v>0</v>
      </c>
      <c r="X1391" s="259">
        <v>0</v>
      </c>
      <c r="Y1391" s="259">
        <v>0</v>
      </c>
      <c r="Z1391" s="259">
        <v>0</v>
      </c>
      <c r="AA1391" s="259">
        <v>0</v>
      </c>
      <c r="AB1391" s="259">
        <v>0</v>
      </c>
      <c r="AC1391" s="259">
        <v>7793.0228571428579</v>
      </c>
      <c r="AD1391" s="259">
        <v>-7793.0228571428579</v>
      </c>
      <c r="AE1391" s="262">
        <v>7793.0228571428579</v>
      </c>
      <c r="AF1391" s="258">
        <v>54551.16</v>
      </c>
      <c r="AG1391" s="259">
        <v>50916.42</v>
      </c>
      <c r="AH1391" s="259">
        <v>0</v>
      </c>
      <c r="AI1391" s="259">
        <v>0</v>
      </c>
      <c r="AJ1391" s="259">
        <v>3634.7400000000052</v>
      </c>
      <c r="AK1391" s="259">
        <v>0</v>
      </c>
      <c r="AL1391" s="259">
        <v>0</v>
      </c>
      <c r="AM1391" s="259">
        <v>3634.7400000000052</v>
      </c>
      <c r="AN1391" s="259">
        <v>-7793.0228571428579</v>
      </c>
      <c r="AO1391" s="262">
        <v>11427.762857142863</v>
      </c>
      <c r="AP1391" s="247"/>
      <c r="AQ1391" s="263">
        <v>0</v>
      </c>
      <c r="AR1391" s="264">
        <v>0</v>
      </c>
      <c r="AS1391" s="264">
        <v>0</v>
      </c>
      <c r="AT1391" s="264">
        <v>0</v>
      </c>
      <c r="AU1391" s="264">
        <v>0</v>
      </c>
      <c r="AV1391" s="264">
        <v>0</v>
      </c>
      <c r="AW1391" s="264">
        <v>0</v>
      </c>
      <c r="AX1391" s="264">
        <v>0</v>
      </c>
      <c r="AY1391" s="264">
        <v>0</v>
      </c>
      <c r="AZ1391" s="264">
        <v>0</v>
      </c>
      <c r="BA1391" s="264">
        <v>11427.762857028585</v>
      </c>
      <c r="BB1391" s="265">
        <v>0</v>
      </c>
    </row>
    <row r="1392" spans="2:54" s="213" customFormat="1" ht="12.75" x14ac:dyDescent="0.2">
      <c r="B1392" s="266" t="s">
        <v>817</v>
      </c>
      <c r="C1392" s="267"/>
      <c r="D1392" s="268"/>
      <c r="E1392" s="269" t="s">
        <v>3245</v>
      </c>
      <c r="F1392" s="267"/>
      <c r="G1392" s="267"/>
      <c r="H1392" s="255" t="s">
        <v>3246</v>
      </c>
      <c r="I1392" s="256">
        <v>42361</v>
      </c>
      <c r="J1392" s="257">
        <v>7</v>
      </c>
      <c r="K1392" s="258">
        <v>151847.25</v>
      </c>
      <c r="L1392" s="259">
        <v>141729.67000000001</v>
      </c>
      <c r="M1392" s="259">
        <v>0</v>
      </c>
      <c r="N1392" s="259">
        <v>0</v>
      </c>
      <c r="O1392" s="259">
        <v>10117.579999999987</v>
      </c>
      <c r="P1392" s="259">
        <v>0</v>
      </c>
      <c r="Q1392" s="259">
        <v>0</v>
      </c>
      <c r="R1392" s="259">
        <v>10117.579999999987</v>
      </c>
      <c r="S1392" s="259">
        <v>0</v>
      </c>
      <c r="T1392" s="260">
        <v>10117.579999999987</v>
      </c>
      <c r="U1392" s="261">
        <v>0</v>
      </c>
      <c r="V1392" s="259">
        <v>0</v>
      </c>
      <c r="W1392" s="259">
        <v>0</v>
      </c>
      <c r="X1392" s="259">
        <v>0</v>
      </c>
      <c r="Y1392" s="259">
        <v>0</v>
      </c>
      <c r="Z1392" s="259">
        <v>0</v>
      </c>
      <c r="AA1392" s="259">
        <v>0</v>
      </c>
      <c r="AB1392" s="259">
        <v>0</v>
      </c>
      <c r="AC1392" s="259">
        <v>21692.464285714286</v>
      </c>
      <c r="AD1392" s="259">
        <v>-21692.464285714286</v>
      </c>
      <c r="AE1392" s="262">
        <v>21692.464285714286</v>
      </c>
      <c r="AF1392" s="258">
        <v>151847.25</v>
      </c>
      <c r="AG1392" s="259">
        <v>141729.67000000001</v>
      </c>
      <c r="AH1392" s="259">
        <v>0</v>
      </c>
      <c r="AI1392" s="259">
        <v>0</v>
      </c>
      <c r="AJ1392" s="259">
        <v>10117.579999999987</v>
      </c>
      <c r="AK1392" s="259">
        <v>0</v>
      </c>
      <c r="AL1392" s="259">
        <v>0</v>
      </c>
      <c r="AM1392" s="259">
        <v>10117.579999999987</v>
      </c>
      <c r="AN1392" s="259">
        <v>-21692.464285714286</v>
      </c>
      <c r="AO1392" s="262">
        <v>31810.044285714273</v>
      </c>
      <c r="AP1392" s="247"/>
      <c r="AQ1392" s="263">
        <v>0</v>
      </c>
      <c r="AR1392" s="264">
        <v>0</v>
      </c>
      <c r="AS1392" s="264">
        <v>0</v>
      </c>
      <c r="AT1392" s="264">
        <v>0</v>
      </c>
      <c r="AU1392" s="264">
        <v>0</v>
      </c>
      <c r="AV1392" s="264">
        <v>0</v>
      </c>
      <c r="AW1392" s="264">
        <v>0</v>
      </c>
      <c r="AX1392" s="264">
        <v>0</v>
      </c>
      <c r="AY1392" s="264">
        <v>0</v>
      </c>
      <c r="AZ1392" s="264">
        <v>0</v>
      </c>
      <c r="BA1392" s="264">
        <v>31810.044285396172</v>
      </c>
      <c r="BB1392" s="265">
        <v>0</v>
      </c>
    </row>
    <row r="1393" spans="2:54" s="213" customFormat="1" ht="12.75" x14ac:dyDescent="0.2">
      <c r="B1393" s="266" t="s">
        <v>817</v>
      </c>
      <c r="C1393" s="267"/>
      <c r="D1393" s="268"/>
      <c r="E1393" s="269" t="s">
        <v>3247</v>
      </c>
      <c r="F1393" s="267"/>
      <c r="G1393" s="267"/>
      <c r="H1393" s="255" t="s">
        <v>3248</v>
      </c>
      <c r="I1393" s="256">
        <v>42361</v>
      </c>
      <c r="J1393" s="257">
        <v>7</v>
      </c>
      <c r="K1393" s="258">
        <v>13483.97</v>
      </c>
      <c r="L1393" s="259">
        <v>12585.53</v>
      </c>
      <c r="M1393" s="259">
        <v>0</v>
      </c>
      <c r="N1393" s="259">
        <v>0</v>
      </c>
      <c r="O1393" s="259">
        <v>898.43999999999869</v>
      </c>
      <c r="P1393" s="259">
        <v>0</v>
      </c>
      <c r="Q1393" s="259">
        <v>0</v>
      </c>
      <c r="R1393" s="259">
        <v>898.43999999999869</v>
      </c>
      <c r="S1393" s="259">
        <v>0</v>
      </c>
      <c r="T1393" s="260">
        <v>898.43999999999869</v>
      </c>
      <c r="U1393" s="261">
        <v>0</v>
      </c>
      <c r="V1393" s="259">
        <v>0</v>
      </c>
      <c r="W1393" s="259">
        <v>0</v>
      </c>
      <c r="X1393" s="259">
        <v>0</v>
      </c>
      <c r="Y1393" s="259">
        <v>0</v>
      </c>
      <c r="Z1393" s="259">
        <v>0</v>
      </c>
      <c r="AA1393" s="259">
        <v>0</v>
      </c>
      <c r="AB1393" s="259">
        <v>0</v>
      </c>
      <c r="AC1393" s="259">
        <v>1926.2814285714285</v>
      </c>
      <c r="AD1393" s="259">
        <v>-1926.2814285714285</v>
      </c>
      <c r="AE1393" s="262">
        <v>1926.2814285714285</v>
      </c>
      <c r="AF1393" s="258">
        <v>13483.97</v>
      </c>
      <c r="AG1393" s="259">
        <v>12585.53</v>
      </c>
      <c r="AH1393" s="259">
        <v>0</v>
      </c>
      <c r="AI1393" s="259">
        <v>0</v>
      </c>
      <c r="AJ1393" s="259">
        <v>898.43999999999869</v>
      </c>
      <c r="AK1393" s="259">
        <v>0</v>
      </c>
      <c r="AL1393" s="259">
        <v>0</v>
      </c>
      <c r="AM1393" s="259">
        <v>898.43999999999869</v>
      </c>
      <c r="AN1393" s="259">
        <v>-1926.2814285714285</v>
      </c>
      <c r="AO1393" s="262">
        <v>2824.7214285714272</v>
      </c>
      <c r="AP1393" s="247"/>
      <c r="AQ1393" s="263">
        <v>0</v>
      </c>
      <c r="AR1393" s="264">
        <v>0</v>
      </c>
      <c r="AS1393" s="264">
        <v>0</v>
      </c>
      <c r="AT1393" s="264">
        <v>0</v>
      </c>
      <c r="AU1393" s="264">
        <v>0</v>
      </c>
      <c r="AV1393" s="264">
        <v>0</v>
      </c>
      <c r="AW1393" s="264">
        <v>0</v>
      </c>
      <c r="AX1393" s="264">
        <v>0</v>
      </c>
      <c r="AY1393" s="264">
        <v>0</v>
      </c>
      <c r="AZ1393" s="264">
        <v>0</v>
      </c>
      <c r="BA1393" s="264">
        <v>2824.7214285431801</v>
      </c>
      <c r="BB1393" s="265">
        <v>0</v>
      </c>
    </row>
    <row r="1394" spans="2:54" s="213" customFormat="1" ht="12.75" x14ac:dyDescent="0.2">
      <c r="B1394" s="266" t="s">
        <v>817</v>
      </c>
      <c r="C1394" s="267"/>
      <c r="D1394" s="268"/>
      <c r="E1394" s="269" t="s">
        <v>3249</v>
      </c>
      <c r="F1394" s="267"/>
      <c r="G1394" s="267"/>
      <c r="H1394" s="255" t="s">
        <v>3250</v>
      </c>
      <c r="I1394" s="256">
        <v>42361</v>
      </c>
      <c r="J1394" s="257">
        <v>7</v>
      </c>
      <c r="K1394" s="258">
        <v>145987.48000000001</v>
      </c>
      <c r="L1394" s="259">
        <v>136260.32999999999</v>
      </c>
      <c r="M1394" s="259">
        <v>0</v>
      </c>
      <c r="N1394" s="259">
        <v>0</v>
      </c>
      <c r="O1394" s="259">
        <v>9727.1500000000233</v>
      </c>
      <c r="P1394" s="259">
        <v>0</v>
      </c>
      <c r="Q1394" s="259">
        <v>0</v>
      </c>
      <c r="R1394" s="259">
        <v>9727.1500000000233</v>
      </c>
      <c r="S1394" s="259">
        <v>0</v>
      </c>
      <c r="T1394" s="260">
        <v>9727.1500000000233</v>
      </c>
      <c r="U1394" s="261">
        <v>0</v>
      </c>
      <c r="V1394" s="259">
        <v>0</v>
      </c>
      <c r="W1394" s="259">
        <v>0</v>
      </c>
      <c r="X1394" s="259">
        <v>0</v>
      </c>
      <c r="Y1394" s="259">
        <v>0</v>
      </c>
      <c r="Z1394" s="259">
        <v>0</v>
      </c>
      <c r="AA1394" s="259">
        <v>0</v>
      </c>
      <c r="AB1394" s="259">
        <v>0</v>
      </c>
      <c r="AC1394" s="259">
        <v>20855.354285714286</v>
      </c>
      <c r="AD1394" s="259">
        <v>-20855.354285714286</v>
      </c>
      <c r="AE1394" s="262">
        <v>20855.354285714286</v>
      </c>
      <c r="AF1394" s="258">
        <v>145987.48000000001</v>
      </c>
      <c r="AG1394" s="259">
        <v>136260.32999999999</v>
      </c>
      <c r="AH1394" s="259">
        <v>0</v>
      </c>
      <c r="AI1394" s="259">
        <v>0</v>
      </c>
      <c r="AJ1394" s="259">
        <v>9727.1500000000233</v>
      </c>
      <c r="AK1394" s="259">
        <v>0</v>
      </c>
      <c r="AL1394" s="259">
        <v>0</v>
      </c>
      <c r="AM1394" s="259">
        <v>9727.1500000000233</v>
      </c>
      <c r="AN1394" s="259">
        <v>-20855.354285714286</v>
      </c>
      <c r="AO1394" s="262">
        <v>30582.504285714309</v>
      </c>
      <c r="AP1394" s="247"/>
      <c r="AQ1394" s="263">
        <v>0</v>
      </c>
      <c r="AR1394" s="264">
        <v>0</v>
      </c>
      <c r="AS1394" s="264">
        <v>0</v>
      </c>
      <c r="AT1394" s="264">
        <v>0</v>
      </c>
      <c r="AU1394" s="264">
        <v>0</v>
      </c>
      <c r="AV1394" s="264">
        <v>0</v>
      </c>
      <c r="AW1394" s="264">
        <v>0</v>
      </c>
      <c r="AX1394" s="264">
        <v>0</v>
      </c>
      <c r="AY1394" s="264">
        <v>0</v>
      </c>
      <c r="AZ1394" s="264">
        <v>0</v>
      </c>
      <c r="BA1394" s="264">
        <v>30582.504285408482</v>
      </c>
      <c r="BB1394" s="265">
        <v>0</v>
      </c>
    </row>
    <row r="1395" spans="2:54" s="213" customFormat="1" ht="12.75" x14ac:dyDescent="0.2">
      <c r="B1395" s="266" t="s">
        <v>817</v>
      </c>
      <c r="C1395" s="267"/>
      <c r="D1395" s="268"/>
      <c r="E1395" s="269" t="s">
        <v>3251</v>
      </c>
      <c r="F1395" s="267"/>
      <c r="G1395" s="267"/>
      <c r="H1395" s="255" t="s">
        <v>3252</v>
      </c>
      <c r="I1395" s="256">
        <v>42361</v>
      </c>
      <c r="J1395" s="257">
        <v>7</v>
      </c>
      <c r="K1395" s="258">
        <v>2565.9</v>
      </c>
      <c r="L1395" s="259">
        <v>2394.9299999999998</v>
      </c>
      <c r="M1395" s="259">
        <v>0</v>
      </c>
      <c r="N1395" s="259">
        <v>0</v>
      </c>
      <c r="O1395" s="259">
        <v>170.97000000000025</v>
      </c>
      <c r="P1395" s="259">
        <v>0</v>
      </c>
      <c r="Q1395" s="259">
        <v>0</v>
      </c>
      <c r="R1395" s="259">
        <v>170.97000000000025</v>
      </c>
      <c r="S1395" s="259">
        <v>0</v>
      </c>
      <c r="T1395" s="260">
        <v>170.97000000000025</v>
      </c>
      <c r="U1395" s="261">
        <v>0</v>
      </c>
      <c r="V1395" s="259">
        <v>0</v>
      </c>
      <c r="W1395" s="259">
        <v>0</v>
      </c>
      <c r="X1395" s="259">
        <v>0</v>
      </c>
      <c r="Y1395" s="259">
        <v>0</v>
      </c>
      <c r="Z1395" s="259">
        <v>0</v>
      </c>
      <c r="AA1395" s="259">
        <v>0</v>
      </c>
      <c r="AB1395" s="259">
        <v>0</v>
      </c>
      <c r="AC1395" s="259">
        <v>366.55714285714288</v>
      </c>
      <c r="AD1395" s="259">
        <v>-366.55714285714288</v>
      </c>
      <c r="AE1395" s="262">
        <v>366.55714285714288</v>
      </c>
      <c r="AF1395" s="258">
        <v>2565.9</v>
      </c>
      <c r="AG1395" s="259">
        <v>2394.9299999999998</v>
      </c>
      <c r="AH1395" s="259">
        <v>0</v>
      </c>
      <c r="AI1395" s="259">
        <v>0</v>
      </c>
      <c r="AJ1395" s="259">
        <v>170.97000000000025</v>
      </c>
      <c r="AK1395" s="259">
        <v>0</v>
      </c>
      <c r="AL1395" s="259">
        <v>0</v>
      </c>
      <c r="AM1395" s="259">
        <v>170.97000000000025</v>
      </c>
      <c r="AN1395" s="259">
        <v>-366.55714285714288</v>
      </c>
      <c r="AO1395" s="262">
        <v>537.52714285714319</v>
      </c>
      <c r="AP1395" s="247"/>
      <c r="AQ1395" s="263">
        <v>0</v>
      </c>
      <c r="AR1395" s="264">
        <v>0</v>
      </c>
      <c r="AS1395" s="264">
        <v>0</v>
      </c>
      <c r="AT1395" s="264">
        <v>0</v>
      </c>
      <c r="AU1395" s="264">
        <v>0</v>
      </c>
      <c r="AV1395" s="264">
        <v>0</v>
      </c>
      <c r="AW1395" s="264">
        <v>0</v>
      </c>
      <c r="AX1395" s="264">
        <v>0</v>
      </c>
      <c r="AY1395" s="264">
        <v>0</v>
      </c>
      <c r="AZ1395" s="264">
        <v>0</v>
      </c>
      <c r="BA1395" s="264">
        <v>537.52714285176796</v>
      </c>
      <c r="BB1395" s="265">
        <v>0</v>
      </c>
    </row>
    <row r="1396" spans="2:54" s="213" customFormat="1" ht="12.75" x14ac:dyDescent="0.2">
      <c r="B1396" s="266" t="s">
        <v>817</v>
      </c>
      <c r="C1396" s="267"/>
      <c r="D1396" s="268"/>
      <c r="E1396" s="269" t="s">
        <v>3253</v>
      </c>
      <c r="F1396" s="267"/>
      <c r="G1396" s="267"/>
      <c r="H1396" s="255" t="s">
        <v>3254</v>
      </c>
      <c r="I1396" s="256">
        <v>42361</v>
      </c>
      <c r="J1396" s="257">
        <v>7</v>
      </c>
      <c r="K1396" s="258">
        <v>70303.77</v>
      </c>
      <c r="L1396" s="259">
        <v>65619.429999999993</v>
      </c>
      <c r="M1396" s="259">
        <v>0</v>
      </c>
      <c r="N1396" s="259">
        <v>0</v>
      </c>
      <c r="O1396" s="259">
        <v>4684.3400000000111</v>
      </c>
      <c r="P1396" s="259">
        <v>0</v>
      </c>
      <c r="Q1396" s="259">
        <v>0</v>
      </c>
      <c r="R1396" s="259">
        <v>4684.3400000000111</v>
      </c>
      <c r="S1396" s="259">
        <v>0</v>
      </c>
      <c r="T1396" s="260">
        <v>4684.3400000000111</v>
      </c>
      <c r="U1396" s="261">
        <v>0</v>
      </c>
      <c r="V1396" s="259">
        <v>0</v>
      </c>
      <c r="W1396" s="259">
        <v>0</v>
      </c>
      <c r="X1396" s="259">
        <v>0</v>
      </c>
      <c r="Y1396" s="259">
        <v>0</v>
      </c>
      <c r="Z1396" s="259">
        <v>0</v>
      </c>
      <c r="AA1396" s="259">
        <v>0</v>
      </c>
      <c r="AB1396" s="259">
        <v>0</v>
      </c>
      <c r="AC1396" s="259">
        <v>10043.395714285714</v>
      </c>
      <c r="AD1396" s="259">
        <v>-10043.395714285714</v>
      </c>
      <c r="AE1396" s="262">
        <v>10043.395714285714</v>
      </c>
      <c r="AF1396" s="258">
        <v>70303.77</v>
      </c>
      <c r="AG1396" s="259">
        <v>65619.429999999993</v>
      </c>
      <c r="AH1396" s="259">
        <v>0</v>
      </c>
      <c r="AI1396" s="259">
        <v>0</v>
      </c>
      <c r="AJ1396" s="259">
        <v>4684.3400000000111</v>
      </c>
      <c r="AK1396" s="259">
        <v>0</v>
      </c>
      <c r="AL1396" s="259">
        <v>0</v>
      </c>
      <c r="AM1396" s="259">
        <v>4684.3400000000111</v>
      </c>
      <c r="AN1396" s="259">
        <v>-10043.395714285714</v>
      </c>
      <c r="AO1396" s="262">
        <v>14727.735714285725</v>
      </c>
      <c r="AP1396" s="247"/>
      <c r="AQ1396" s="263">
        <v>0</v>
      </c>
      <c r="AR1396" s="264">
        <v>0</v>
      </c>
      <c r="AS1396" s="264">
        <v>0</v>
      </c>
      <c r="AT1396" s="264">
        <v>0</v>
      </c>
      <c r="AU1396" s="264">
        <v>0</v>
      </c>
      <c r="AV1396" s="264">
        <v>0</v>
      </c>
      <c r="AW1396" s="264">
        <v>0</v>
      </c>
      <c r="AX1396" s="264">
        <v>0</v>
      </c>
      <c r="AY1396" s="264">
        <v>0</v>
      </c>
      <c r="AZ1396" s="264">
        <v>0</v>
      </c>
      <c r="BA1396" s="264">
        <v>14727.735714138447</v>
      </c>
      <c r="BB1396" s="265">
        <v>0</v>
      </c>
    </row>
    <row r="1397" spans="2:54" s="213" customFormat="1" ht="12.75" x14ac:dyDescent="0.2">
      <c r="B1397" s="266" t="s">
        <v>817</v>
      </c>
      <c r="C1397" s="267"/>
      <c r="D1397" s="268"/>
      <c r="E1397" s="269" t="s">
        <v>3255</v>
      </c>
      <c r="F1397" s="267"/>
      <c r="G1397" s="267"/>
      <c r="H1397" s="255" t="s">
        <v>3256</v>
      </c>
      <c r="I1397" s="256">
        <v>42361</v>
      </c>
      <c r="J1397" s="257">
        <v>7</v>
      </c>
      <c r="K1397" s="258">
        <v>10413.23</v>
      </c>
      <c r="L1397" s="259">
        <v>9719.4</v>
      </c>
      <c r="M1397" s="259">
        <v>0</v>
      </c>
      <c r="N1397" s="259">
        <v>0</v>
      </c>
      <c r="O1397" s="259">
        <v>693.82999999999993</v>
      </c>
      <c r="P1397" s="259">
        <v>0</v>
      </c>
      <c r="Q1397" s="259">
        <v>0</v>
      </c>
      <c r="R1397" s="259">
        <v>693.82999999999993</v>
      </c>
      <c r="S1397" s="259">
        <v>0</v>
      </c>
      <c r="T1397" s="260">
        <v>693.82999999999993</v>
      </c>
      <c r="U1397" s="261">
        <v>0</v>
      </c>
      <c r="V1397" s="259">
        <v>0</v>
      </c>
      <c r="W1397" s="259">
        <v>0</v>
      </c>
      <c r="X1397" s="259">
        <v>0</v>
      </c>
      <c r="Y1397" s="259">
        <v>0</v>
      </c>
      <c r="Z1397" s="259">
        <v>0</v>
      </c>
      <c r="AA1397" s="259">
        <v>0</v>
      </c>
      <c r="AB1397" s="259">
        <v>0</v>
      </c>
      <c r="AC1397" s="259">
        <v>1487.6042857142857</v>
      </c>
      <c r="AD1397" s="259">
        <v>-1487.6042857142857</v>
      </c>
      <c r="AE1397" s="262">
        <v>1487.6042857142857</v>
      </c>
      <c r="AF1397" s="258">
        <v>10413.23</v>
      </c>
      <c r="AG1397" s="259">
        <v>9719.4</v>
      </c>
      <c r="AH1397" s="259">
        <v>0</v>
      </c>
      <c r="AI1397" s="259">
        <v>0</v>
      </c>
      <c r="AJ1397" s="259">
        <v>693.82999999999993</v>
      </c>
      <c r="AK1397" s="259">
        <v>0</v>
      </c>
      <c r="AL1397" s="259">
        <v>0</v>
      </c>
      <c r="AM1397" s="259">
        <v>693.82999999999993</v>
      </c>
      <c r="AN1397" s="259">
        <v>-1487.6042857142857</v>
      </c>
      <c r="AO1397" s="262">
        <v>2181.4342857142856</v>
      </c>
      <c r="AP1397" s="247"/>
      <c r="AQ1397" s="263">
        <v>0</v>
      </c>
      <c r="AR1397" s="264">
        <v>0</v>
      </c>
      <c r="AS1397" s="264">
        <v>0</v>
      </c>
      <c r="AT1397" s="264">
        <v>0</v>
      </c>
      <c r="AU1397" s="264">
        <v>0</v>
      </c>
      <c r="AV1397" s="264">
        <v>0</v>
      </c>
      <c r="AW1397" s="264">
        <v>0</v>
      </c>
      <c r="AX1397" s="264">
        <v>0</v>
      </c>
      <c r="AY1397" s="264">
        <v>0</v>
      </c>
      <c r="AZ1397" s="264">
        <v>0</v>
      </c>
      <c r="BA1397" s="264">
        <v>2181.4342856924713</v>
      </c>
      <c r="BB1397" s="265">
        <v>0</v>
      </c>
    </row>
    <row r="1398" spans="2:54" s="213" customFormat="1" ht="12.75" x14ac:dyDescent="0.2">
      <c r="B1398" s="266" t="s">
        <v>817</v>
      </c>
      <c r="C1398" s="267"/>
      <c r="D1398" s="268"/>
      <c r="E1398" s="269" t="s">
        <v>3257</v>
      </c>
      <c r="F1398" s="267"/>
      <c r="G1398" s="267"/>
      <c r="H1398" s="255" t="s">
        <v>3258</v>
      </c>
      <c r="I1398" s="256">
        <v>42361</v>
      </c>
      <c r="J1398" s="257">
        <v>7</v>
      </c>
      <c r="K1398" s="258">
        <v>50620.800000000003</v>
      </c>
      <c r="L1398" s="259">
        <v>47247.94</v>
      </c>
      <c r="M1398" s="259">
        <v>0</v>
      </c>
      <c r="N1398" s="259">
        <v>0</v>
      </c>
      <c r="O1398" s="259">
        <v>3372.8600000000006</v>
      </c>
      <c r="P1398" s="259">
        <v>0</v>
      </c>
      <c r="Q1398" s="259">
        <v>0</v>
      </c>
      <c r="R1398" s="259">
        <v>3372.8600000000006</v>
      </c>
      <c r="S1398" s="259">
        <v>0</v>
      </c>
      <c r="T1398" s="260">
        <v>3372.8600000000006</v>
      </c>
      <c r="U1398" s="261">
        <v>0</v>
      </c>
      <c r="V1398" s="259">
        <v>0</v>
      </c>
      <c r="W1398" s="259">
        <v>0</v>
      </c>
      <c r="X1398" s="259">
        <v>0</v>
      </c>
      <c r="Y1398" s="259">
        <v>0</v>
      </c>
      <c r="Z1398" s="259">
        <v>0</v>
      </c>
      <c r="AA1398" s="259">
        <v>0</v>
      </c>
      <c r="AB1398" s="259">
        <v>0</v>
      </c>
      <c r="AC1398" s="259">
        <v>7231.5428571428574</v>
      </c>
      <c r="AD1398" s="259">
        <v>-7231.5428571428574</v>
      </c>
      <c r="AE1398" s="262">
        <v>7231.5428571428574</v>
      </c>
      <c r="AF1398" s="258">
        <v>50620.800000000003</v>
      </c>
      <c r="AG1398" s="259">
        <v>47247.94</v>
      </c>
      <c r="AH1398" s="259">
        <v>0</v>
      </c>
      <c r="AI1398" s="259">
        <v>0</v>
      </c>
      <c r="AJ1398" s="259">
        <v>3372.8600000000006</v>
      </c>
      <c r="AK1398" s="259">
        <v>0</v>
      </c>
      <c r="AL1398" s="259">
        <v>0</v>
      </c>
      <c r="AM1398" s="259">
        <v>3372.8600000000006</v>
      </c>
      <c r="AN1398" s="259">
        <v>-7231.5428571428574</v>
      </c>
      <c r="AO1398" s="262">
        <v>10604.402857142857</v>
      </c>
      <c r="AP1398" s="247"/>
      <c r="AQ1398" s="263">
        <v>0</v>
      </c>
      <c r="AR1398" s="264">
        <v>0</v>
      </c>
      <c r="AS1398" s="264">
        <v>0</v>
      </c>
      <c r="AT1398" s="264">
        <v>0</v>
      </c>
      <c r="AU1398" s="264">
        <v>0</v>
      </c>
      <c r="AV1398" s="264">
        <v>0</v>
      </c>
      <c r="AW1398" s="264">
        <v>0</v>
      </c>
      <c r="AX1398" s="264">
        <v>0</v>
      </c>
      <c r="AY1398" s="264">
        <v>0</v>
      </c>
      <c r="AZ1398" s="264">
        <v>0</v>
      </c>
      <c r="BA1398" s="264">
        <v>10604.402857036814</v>
      </c>
      <c r="BB1398" s="265">
        <v>0</v>
      </c>
    </row>
    <row r="1399" spans="2:54" s="213" customFormat="1" ht="12.75" x14ac:dyDescent="0.2">
      <c r="B1399" s="266" t="s">
        <v>817</v>
      </c>
      <c r="C1399" s="267"/>
      <c r="D1399" s="268"/>
      <c r="E1399" s="269" t="s">
        <v>3259</v>
      </c>
      <c r="F1399" s="267"/>
      <c r="G1399" s="267"/>
      <c r="H1399" s="255" t="s">
        <v>3260</v>
      </c>
      <c r="I1399" s="256">
        <v>42361</v>
      </c>
      <c r="J1399" s="257">
        <v>7</v>
      </c>
      <c r="K1399" s="258">
        <v>11800.35</v>
      </c>
      <c r="L1399" s="259">
        <v>11014.1</v>
      </c>
      <c r="M1399" s="259">
        <v>0</v>
      </c>
      <c r="N1399" s="259">
        <v>0</v>
      </c>
      <c r="O1399" s="259">
        <v>786.25</v>
      </c>
      <c r="P1399" s="259">
        <v>0</v>
      </c>
      <c r="Q1399" s="259">
        <v>0</v>
      </c>
      <c r="R1399" s="259">
        <v>786.25</v>
      </c>
      <c r="S1399" s="259">
        <v>0</v>
      </c>
      <c r="T1399" s="260">
        <v>786.25</v>
      </c>
      <c r="U1399" s="261">
        <v>0</v>
      </c>
      <c r="V1399" s="259">
        <v>0</v>
      </c>
      <c r="W1399" s="259">
        <v>0</v>
      </c>
      <c r="X1399" s="259">
        <v>0</v>
      </c>
      <c r="Y1399" s="259">
        <v>0</v>
      </c>
      <c r="Z1399" s="259">
        <v>0</v>
      </c>
      <c r="AA1399" s="259">
        <v>0</v>
      </c>
      <c r="AB1399" s="259">
        <v>0</v>
      </c>
      <c r="AC1399" s="259">
        <v>1685.7642857142857</v>
      </c>
      <c r="AD1399" s="259">
        <v>-1685.7642857142857</v>
      </c>
      <c r="AE1399" s="262">
        <v>1685.7642857142857</v>
      </c>
      <c r="AF1399" s="258">
        <v>11800.35</v>
      </c>
      <c r="AG1399" s="259">
        <v>11014.1</v>
      </c>
      <c r="AH1399" s="259">
        <v>0</v>
      </c>
      <c r="AI1399" s="259">
        <v>0</v>
      </c>
      <c r="AJ1399" s="259">
        <v>786.25</v>
      </c>
      <c r="AK1399" s="259">
        <v>0</v>
      </c>
      <c r="AL1399" s="259">
        <v>0</v>
      </c>
      <c r="AM1399" s="259">
        <v>786.25</v>
      </c>
      <c r="AN1399" s="259">
        <v>-1685.7642857142857</v>
      </c>
      <c r="AO1399" s="262">
        <v>2472.0142857142855</v>
      </c>
      <c r="AP1399" s="247"/>
      <c r="AQ1399" s="263">
        <v>0</v>
      </c>
      <c r="AR1399" s="264">
        <v>0</v>
      </c>
      <c r="AS1399" s="264">
        <v>0</v>
      </c>
      <c r="AT1399" s="264">
        <v>0</v>
      </c>
      <c r="AU1399" s="264">
        <v>0</v>
      </c>
      <c r="AV1399" s="264">
        <v>0</v>
      </c>
      <c r="AW1399" s="264">
        <v>0</v>
      </c>
      <c r="AX1399" s="264">
        <v>0</v>
      </c>
      <c r="AY1399" s="264">
        <v>0</v>
      </c>
      <c r="AZ1399" s="264">
        <v>0</v>
      </c>
      <c r="BA1399" s="264">
        <v>2472.0142856895654</v>
      </c>
      <c r="BB1399" s="265">
        <v>0</v>
      </c>
    </row>
    <row r="1400" spans="2:54" s="213" customFormat="1" ht="12.75" x14ac:dyDescent="0.2">
      <c r="B1400" s="266" t="s">
        <v>817</v>
      </c>
      <c r="C1400" s="267"/>
      <c r="D1400" s="268"/>
      <c r="E1400" s="269" t="s">
        <v>3261</v>
      </c>
      <c r="F1400" s="267"/>
      <c r="G1400" s="267"/>
      <c r="H1400" s="255" t="s">
        <v>3262</v>
      </c>
      <c r="I1400" s="256">
        <v>42361</v>
      </c>
      <c r="J1400" s="257">
        <v>7</v>
      </c>
      <c r="K1400" s="258">
        <v>2358.73</v>
      </c>
      <c r="L1400" s="259">
        <v>2201.5700000000002</v>
      </c>
      <c r="M1400" s="259">
        <v>0</v>
      </c>
      <c r="N1400" s="259">
        <v>0</v>
      </c>
      <c r="O1400" s="259">
        <v>157.15999999999985</v>
      </c>
      <c r="P1400" s="259">
        <v>0</v>
      </c>
      <c r="Q1400" s="259">
        <v>0</v>
      </c>
      <c r="R1400" s="259">
        <v>157.15999999999985</v>
      </c>
      <c r="S1400" s="259">
        <v>0</v>
      </c>
      <c r="T1400" s="260">
        <v>157.15999999999985</v>
      </c>
      <c r="U1400" s="261">
        <v>0</v>
      </c>
      <c r="V1400" s="259">
        <v>0</v>
      </c>
      <c r="W1400" s="259">
        <v>0</v>
      </c>
      <c r="X1400" s="259">
        <v>0</v>
      </c>
      <c r="Y1400" s="259">
        <v>0</v>
      </c>
      <c r="Z1400" s="259">
        <v>0</v>
      </c>
      <c r="AA1400" s="259">
        <v>0</v>
      </c>
      <c r="AB1400" s="259">
        <v>0</v>
      </c>
      <c r="AC1400" s="259">
        <v>336.9614285714286</v>
      </c>
      <c r="AD1400" s="259">
        <v>-336.9614285714286</v>
      </c>
      <c r="AE1400" s="262">
        <v>336.9614285714286</v>
      </c>
      <c r="AF1400" s="258">
        <v>2358.73</v>
      </c>
      <c r="AG1400" s="259">
        <v>2201.5700000000002</v>
      </c>
      <c r="AH1400" s="259">
        <v>0</v>
      </c>
      <c r="AI1400" s="259">
        <v>0</v>
      </c>
      <c r="AJ1400" s="259">
        <v>157.15999999999985</v>
      </c>
      <c r="AK1400" s="259">
        <v>0</v>
      </c>
      <c r="AL1400" s="259">
        <v>0</v>
      </c>
      <c r="AM1400" s="259">
        <v>157.15999999999985</v>
      </c>
      <c r="AN1400" s="259">
        <v>-336.9614285714286</v>
      </c>
      <c r="AO1400" s="262">
        <v>494.12142857142845</v>
      </c>
      <c r="AP1400" s="247"/>
      <c r="AQ1400" s="263">
        <v>0</v>
      </c>
      <c r="AR1400" s="264">
        <v>0</v>
      </c>
      <c r="AS1400" s="264">
        <v>0</v>
      </c>
      <c r="AT1400" s="264">
        <v>0</v>
      </c>
      <c r="AU1400" s="264">
        <v>0</v>
      </c>
      <c r="AV1400" s="264">
        <v>0</v>
      </c>
      <c r="AW1400" s="264">
        <v>0</v>
      </c>
      <c r="AX1400" s="264">
        <v>0</v>
      </c>
      <c r="AY1400" s="264">
        <v>0</v>
      </c>
      <c r="AZ1400" s="264">
        <v>0</v>
      </c>
      <c r="BA1400" s="264">
        <v>494.12142856648722</v>
      </c>
      <c r="BB1400" s="265">
        <v>0</v>
      </c>
    </row>
    <row r="1401" spans="2:54" s="213" customFormat="1" ht="12.75" x14ac:dyDescent="0.2">
      <c r="B1401" s="266" t="s">
        <v>817</v>
      </c>
      <c r="C1401" s="267"/>
      <c r="D1401" s="268"/>
      <c r="E1401" s="269" t="s">
        <v>3263</v>
      </c>
      <c r="F1401" s="267"/>
      <c r="G1401" s="267"/>
      <c r="H1401" s="255" t="s">
        <v>3264</v>
      </c>
      <c r="I1401" s="256">
        <v>42361</v>
      </c>
      <c r="J1401" s="257">
        <v>7</v>
      </c>
      <c r="K1401" s="258">
        <v>113112.66</v>
      </c>
      <c r="L1401" s="259">
        <v>105575.96</v>
      </c>
      <c r="M1401" s="259">
        <v>0</v>
      </c>
      <c r="N1401" s="259">
        <v>0</v>
      </c>
      <c r="O1401" s="259">
        <v>7536.6999999999971</v>
      </c>
      <c r="P1401" s="259">
        <v>0</v>
      </c>
      <c r="Q1401" s="259">
        <v>0</v>
      </c>
      <c r="R1401" s="259">
        <v>7536.6999999999971</v>
      </c>
      <c r="S1401" s="259">
        <v>0</v>
      </c>
      <c r="T1401" s="260">
        <v>7536.6999999999971</v>
      </c>
      <c r="U1401" s="261">
        <v>0</v>
      </c>
      <c r="V1401" s="259">
        <v>0</v>
      </c>
      <c r="W1401" s="259">
        <v>0</v>
      </c>
      <c r="X1401" s="259">
        <v>0</v>
      </c>
      <c r="Y1401" s="259">
        <v>0</v>
      </c>
      <c r="Z1401" s="259">
        <v>0</v>
      </c>
      <c r="AA1401" s="259">
        <v>0</v>
      </c>
      <c r="AB1401" s="259">
        <v>0</v>
      </c>
      <c r="AC1401" s="259">
        <v>16158.951428571429</v>
      </c>
      <c r="AD1401" s="259">
        <v>-16158.951428571429</v>
      </c>
      <c r="AE1401" s="262">
        <v>16158.951428571429</v>
      </c>
      <c r="AF1401" s="258">
        <v>113112.66</v>
      </c>
      <c r="AG1401" s="259">
        <v>105575.96</v>
      </c>
      <c r="AH1401" s="259">
        <v>0</v>
      </c>
      <c r="AI1401" s="259">
        <v>0</v>
      </c>
      <c r="AJ1401" s="259">
        <v>7536.6999999999971</v>
      </c>
      <c r="AK1401" s="259">
        <v>0</v>
      </c>
      <c r="AL1401" s="259">
        <v>0</v>
      </c>
      <c r="AM1401" s="259">
        <v>7536.6999999999971</v>
      </c>
      <c r="AN1401" s="259">
        <v>-16158.951428571429</v>
      </c>
      <c r="AO1401" s="262">
        <v>23695.651428571426</v>
      </c>
      <c r="AP1401" s="247"/>
      <c r="AQ1401" s="263">
        <v>0</v>
      </c>
      <c r="AR1401" s="264">
        <v>0</v>
      </c>
      <c r="AS1401" s="264">
        <v>0</v>
      </c>
      <c r="AT1401" s="264">
        <v>0</v>
      </c>
      <c r="AU1401" s="264">
        <v>0</v>
      </c>
      <c r="AV1401" s="264">
        <v>0</v>
      </c>
      <c r="AW1401" s="264">
        <v>0</v>
      </c>
      <c r="AX1401" s="264">
        <v>0</v>
      </c>
      <c r="AY1401" s="264">
        <v>0</v>
      </c>
      <c r="AZ1401" s="264">
        <v>0</v>
      </c>
      <c r="BA1401" s="264">
        <v>23695.65142833447</v>
      </c>
      <c r="BB1401" s="265">
        <v>0</v>
      </c>
    </row>
    <row r="1402" spans="2:54" s="213" customFormat="1" ht="12.75" x14ac:dyDescent="0.2">
      <c r="B1402" s="266" t="s">
        <v>817</v>
      </c>
      <c r="C1402" s="267"/>
      <c r="D1402" s="268"/>
      <c r="E1402" s="269" t="s">
        <v>3265</v>
      </c>
      <c r="F1402" s="267"/>
      <c r="G1402" s="267"/>
      <c r="H1402" s="255" t="s">
        <v>3266</v>
      </c>
      <c r="I1402" s="256">
        <v>42361</v>
      </c>
      <c r="J1402" s="257">
        <v>7</v>
      </c>
      <c r="K1402" s="258">
        <v>40089.040000000001</v>
      </c>
      <c r="L1402" s="259">
        <v>37417.910000000003</v>
      </c>
      <c r="M1402" s="259">
        <v>0</v>
      </c>
      <c r="N1402" s="259">
        <v>0</v>
      </c>
      <c r="O1402" s="259">
        <v>2671.1299999999974</v>
      </c>
      <c r="P1402" s="259">
        <v>0</v>
      </c>
      <c r="Q1402" s="259">
        <v>0</v>
      </c>
      <c r="R1402" s="259">
        <v>2671.1299999999974</v>
      </c>
      <c r="S1402" s="259">
        <v>0</v>
      </c>
      <c r="T1402" s="260">
        <v>2671.1299999999974</v>
      </c>
      <c r="U1402" s="261">
        <v>0</v>
      </c>
      <c r="V1402" s="259">
        <v>0</v>
      </c>
      <c r="W1402" s="259">
        <v>0</v>
      </c>
      <c r="X1402" s="259">
        <v>0</v>
      </c>
      <c r="Y1402" s="259">
        <v>0</v>
      </c>
      <c r="Z1402" s="259">
        <v>0</v>
      </c>
      <c r="AA1402" s="259">
        <v>0</v>
      </c>
      <c r="AB1402" s="259">
        <v>0</v>
      </c>
      <c r="AC1402" s="259">
        <v>5727.005714285714</v>
      </c>
      <c r="AD1402" s="259">
        <v>-5727.005714285714</v>
      </c>
      <c r="AE1402" s="262">
        <v>5727.005714285714</v>
      </c>
      <c r="AF1402" s="258">
        <v>40089.040000000001</v>
      </c>
      <c r="AG1402" s="259">
        <v>37417.910000000003</v>
      </c>
      <c r="AH1402" s="259">
        <v>0</v>
      </c>
      <c r="AI1402" s="259">
        <v>0</v>
      </c>
      <c r="AJ1402" s="259">
        <v>2671.1299999999974</v>
      </c>
      <c r="AK1402" s="259">
        <v>0</v>
      </c>
      <c r="AL1402" s="259">
        <v>0</v>
      </c>
      <c r="AM1402" s="259">
        <v>2671.1299999999974</v>
      </c>
      <c r="AN1402" s="259">
        <v>-5727.005714285714</v>
      </c>
      <c r="AO1402" s="262">
        <v>8398.1357142857123</v>
      </c>
      <c r="AP1402" s="247"/>
      <c r="AQ1402" s="263">
        <v>0</v>
      </c>
      <c r="AR1402" s="264">
        <v>0</v>
      </c>
      <c r="AS1402" s="264">
        <v>0</v>
      </c>
      <c r="AT1402" s="264">
        <v>0</v>
      </c>
      <c r="AU1402" s="264">
        <v>0</v>
      </c>
      <c r="AV1402" s="264">
        <v>0</v>
      </c>
      <c r="AW1402" s="264">
        <v>0</v>
      </c>
      <c r="AX1402" s="264">
        <v>0</v>
      </c>
      <c r="AY1402" s="264">
        <v>0</v>
      </c>
      <c r="AZ1402" s="264">
        <v>0</v>
      </c>
      <c r="BA1402" s="264">
        <v>8398.1357142017314</v>
      </c>
      <c r="BB1402" s="265">
        <v>0</v>
      </c>
    </row>
    <row r="1403" spans="2:54" s="213" customFormat="1" ht="12.75" x14ac:dyDescent="0.2">
      <c r="B1403" s="266" t="s">
        <v>817</v>
      </c>
      <c r="C1403" s="267"/>
      <c r="D1403" s="268"/>
      <c r="E1403" s="269" t="s">
        <v>3267</v>
      </c>
      <c r="F1403" s="267"/>
      <c r="G1403" s="267"/>
      <c r="H1403" s="255" t="s">
        <v>3268</v>
      </c>
      <c r="I1403" s="256">
        <v>42361</v>
      </c>
      <c r="J1403" s="257">
        <v>7</v>
      </c>
      <c r="K1403" s="258">
        <v>676.38</v>
      </c>
      <c r="L1403" s="259">
        <v>631.30999999999995</v>
      </c>
      <c r="M1403" s="259">
        <v>0</v>
      </c>
      <c r="N1403" s="259">
        <v>0</v>
      </c>
      <c r="O1403" s="259">
        <v>45.07000000000005</v>
      </c>
      <c r="P1403" s="259">
        <v>0</v>
      </c>
      <c r="Q1403" s="259">
        <v>0</v>
      </c>
      <c r="R1403" s="259">
        <v>45.07000000000005</v>
      </c>
      <c r="S1403" s="259">
        <v>0</v>
      </c>
      <c r="T1403" s="260">
        <v>45.07000000000005</v>
      </c>
      <c r="U1403" s="261">
        <v>0</v>
      </c>
      <c r="V1403" s="259">
        <v>0</v>
      </c>
      <c r="W1403" s="259">
        <v>0</v>
      </c>
      <c r="X1403" s="259">
        <v>0</v>
      </c>
      <c r="Y1403" s="259">
        <v>0</v>
      </c>
      <c r="Z1403" s="259">
        <v>0</v>
      </c>
      <c r="AA1403" s="259">
        <v>0</v>
      </c>
      <c r="AB1403" s="259">
        <v>0</v>
      </c>
      <c r="AC1403" s="259">
        <v>96.625714285714281</v>
      </c>
      <c r="AD1403" s="259">
        <v>-96.625714285714281</v>
      </c>
      <c r="AE1403" s="262">
        <v>96.625714285714281</v>
      </c>
      <c r="AF1403" s="258">
        <v>676.38</v>
      </c>
      <c r="AG1403" s="259">
        <v>631.30999999999995</v>
      </c>
      <c r="AH1403" s="259">
        <v>0</v>
      </c>
      <c r="AI1403" s="259">
        <v>0</v>
      </c>
      <c r="AJ1403" s="259">
        <v>45.07000000000005</v>
      </c>
      <c r="AK1403" s="259">
        <v>0</v>
      </c>
      <c r="AL1403" s="259">
        <v>0</v>
      </c>
      <c r="AM1403" s="259">
        <v>45.07000000000005</v>
      </c>
      <c r="AN1403" s="259">
        <v>-96.625714285714281</v>
      </c>
      <c r="AO1403" s="262">
        <v>141.69571428571433</v>
      </c>
      <c r="AP1403" s="247"/>
      <c r="AQ1403" s="263">
        <v>0</v>
      </c>
      <c r="AR1403" s="264">
        <v>0</v>
      </c>
      <c r="AS1403" s="264">
        <v>0</v>
      </c>
      <c r="AT1403" s="264">
        <v>0</v>
      </c>
      <c r="AU1403" s="264">
        <v>0</v>
      </c>
      <c r="AV1403" s="264">
        <v>0</v>
      </c>
      <c r="AW1403" s="264">
        <v>0</v>
      </c>
      <c r="AX1403" s="264">
        <v>0</v>
      </c>
      <c r="AY1403" s="264">
        <v>0</v>
      </c>
      <c r="AZ1403" s="264">
        <v>0</v>
      </c>
      <c r="BA1403" s="264">
        <v>141.69571428429737</v>
      </c>
      <c r="BB1403" s="265">
        <v>0</v>
      </c>
    </row>
    <row r="1404" spans="2:54" s="213" customFormat="1" ht="12.75" x14ac:dyDescent="0.2">
      <c r="B1404" s="266" t="s">
        <v>817</v>
      </c>
      <c r="C1404" s="267"/>
      <c r="D1404" s="268"/>
      <c r="E1404" s="269" t="s">
        <v>3269</v>
      </c>
      <c r="F1404" s="267"/>
      <c r="G1404" s="267"/>
      <c r="H1404" s="255" t="s">
        <v>3270</v>
      </c>
      <c r="I1404" s="256">
        <v>42361</v>
      </c>
      <c r="J1404" s="257">
        <v>7</v>
      </c>
      <c r="K1404" s="258">
        <v>226217.75</v>
      </c>
      <c r="L1404" s="259">
        <v>211144.86</v>
      </c>
      <c r="M1404" s="259">
        <v>0</v>
      </c>
      <c r="N1404" s="259">
        <v>0</v>
      </c>
      <c r="O1404" s="259">
        <v>15072.890000000014</v>
      </c>
      <c r="P1404" s="259">
        <v>0</v>
      </c>
      <c r="Q1404" s="259">
        <v>0</v>
      </c>
      <c r="R1404" s="259">
        <v>15072.890000000014</v>
      </c>
      <c r="S1404" s="259">
        <v>0</v>
      </c>
      <c r="T1404" s="260">
        <v>15072.890000000014</v>
      </c>
      <c r="U1404" s="261">
        <v>0</v>
      </c>
      <c r="V1404" s="259">
        <v>0</v>
      </c>
      <c r="W1404" s="259">
        <v>0</v>
      </c>
      <c r="X1404" s="259">
        <v>0</v>
      </c>
      <c r="Y1404" s="259">
        <v>0</v>
      </c>
      <c r="Z1404" s="259">
        <v>0</v>
      </c>
      <c r="AA1404" s="259">
        <v>0</v>
      </c>
      <c r="AB1404" s="259">
        <v>0</v>
      </c>
      <c r="AC1404" s="259">
        <v>32316.821428571428</v>
      </c>
      <c r="AD1404" s="259">
        <v>-32316.821428571428</v>
      </c>
      <c r="AE1404" s="262">
        <v>32316.821428571428</v>
      </c>
      <c r="AF1404" s="258">
        <v>226217.75</v>
      </c>
      <c r="AG1404" s="259">
        <v>211144.86</v>
      </c>
      <c r="AH1404" s="259">
        <v>0</v>
      </c>
      <c r="AI1404" s="259">
        <v>0</v>
      </c>
      <c r="AJ1404" s="259">
        <v>15072.890000000014</v>
      </c>
      <c r="AK1404" s="259">
        <v>0</v>
      </c>
      <c r="AL1404" s="259">
        <v>0</v>
      </c>
      <c r="AM1404" s="259">
        <v>15072.890000000014</v>
      </c>
      <c r="AN1404" s="259">
        <v>-32316.821428571428</v>
      </c>
      <c r="AO1404" s="262">
        <v>47389.711428571442</v>
      </c>
      <c r="AP1404" s="247"/>
      <c r="AQ1404" s="263">
        <v>0</v>
      </c>
      <c r="AR1404" s="264">
        <v>0</v>
      </c>
      <c r="AS1404" s="264">
        <v>0</v>
      </c>
      <c r="AT1404" s="264">
        <v>0</v>
      </c>
      <c r="AU1404" s="264">
        <v>0</v>
      </c>
      <c r="AV1404" s="264">
        <v>0</v>
      </c>
      <c r="AW1404" s="264">
        <v>0</v>
      </c>
      <c r="AX1404" s="264">
        <v>0</v>
      </c>
      <c r="AY1404" s="264">
        <v>0</v>
      </c>
      <c r="AZ1404" s="264">
        <v>0</v>
      </c>
      <c r="BA1404" s="264">
        <v>47389.711428097544</v>
      </c>
      <c r="BB1404" s="265">
        <v>0</v>
      </c>
    </row>
    <row r="1405" spans="2:54" s="213" customFormat="1" ht="12.75" x14ac:dyDescent="0.2">
      <c r="B1405" s="266" t="s">
        <v>817</v>
      </c>
      <c r="C1405" s="267"/>
      <c r="D1405" s="268"/>
      <c r="E1405" s="269" t="s">
        <v>3271</v>
      </c>
      <c r="F1405" s="267"/>
      <c r="G1405" s="267"/>
      <c r="H1405" s="255" t="s">
        <v>3272</v>
      </c>
      <c r="I1405" s="256">
        <v>42361</v>
      </c>
      <c r="J1405" s="257">
        <v>7</v>
      </c>
      <c r="K1405" s="258">
        <v>11011.75</v>
      </c>
      <c r="L1405" s="259">
        <v>10278.040000000001</v>
      </c>
      <c r="M1405" s="259">
        <v>0</v>
      </c>
      <c r="N1405" s="259">
        <v>0</v>
      </c>
      <c r="O1405" s="259">
        <v>733.70999999999913</v>
      </c>
      <c r="P1405" s="259">
        <v>0</v>
      </c>
      <c r="Q1405" s="259">
        <v>0</v>
      </c>
      <c r="R1405" s="259">
        <v>733.70999999999913</v>
      </c>
      <c r="S1405" s="259">
        <v>0</v>
      </c>
      <c r="T1405" s="260">
        <v>733.70999999999913</v>
      </c>
      <c r="U1405" s="261">
        <v>0</v>
      </c>
      <c r="V1405" s="259">
        <v>0</v>
      </c>
      <c r="W1405" s="259">
        <v>0</v>
      </c>
      <c r="X1405" s="259">
        <v>0</v>
      </c>
      <c r="Y1405" s="259">
        <v>0</v>
      </c>
      <c r="Z1405" s="259">
        <v>0</v>
      </c>
      <c r="AA1405" s="259">
        <v>0</v>
      </c>
      <c r="AB1405" s="259">
        <v>0</v>
      </c>
      <c r="AC1405" s="259">
        <v>1573.1071428571429</v>
      </c>
      <c r="AD1405" s="259">
        <v>-1573.1071428571429</v>
      </c>
      <c r="AE1405" s="262">
        <v>1573.1071428571429</v>
      </c>
      <c r="AF1405" s="258">
        <v>11011.75</v>
      </c>
      <c r="AG1405" s="259">
        <v>10278.040000000001</v>
      </c>
      <c r="AH1405" s="259">
        <v>0</v>
      </c>
      <c r="AI1405" s="259">
        <v>0</v>
      </c>
      <c r="AJ1405" s="259">
        <v>733.70999999999913</v>
      </c>
      <c r="AK1405" s="259">
        <v>0</v>
      </c>
      <c r="AL1405" s="259">
        <v>0</v>
      </c>
      <c r="AM1405" s="259">
        <v>733.70999999999913</v>
      </c>
      <c r="AN1405" s="259">
        <v>-1573.1071428571429</v>
      </c>
      <c r="AO1405" s="262">
        <v>2306.8171428571422</v>
      </c>
      <c r="AP1405" s="247"/>
      <c r="AQ1405" s="263">
        <v>0</v>
      </c>
      <c r="AR1405" s="264">
        <v>0</v>
      </c>
      <c r="AS1405" s="264">
        <v>0</v>
      </c>
      <c r="AT1405" s="264">
        <v>0</v>
      </c>
      <c r="AU1405" s="264">
        <v>0</v>
      </c>
      <c r="AV1405" s="264">
        <v>0</v>
      </c>
      <c r="AW1405" s="264">
        <v>0</v>
      </c>
      <c r="AX1405" s="264">
        <v>0</v>
      </c>
      <c r="AY1405" s="264">
        <v>0</v>
      </c>
      <c r="AZ1405" s="264">
        <v>0</v>
      </c>
      <c r="BA1405" s="264">
        <v>2306.8171428340743</v>
      </c>
      <c r="BB1405" s="265">
        <v>0</v>
      </c>
    </row>
    <row r="1406" spans="2:54" s="213" customFormat="1" ht="12.75" x14ac:dyDescent="0.2">
      <c r="B1406" s="266" t="s">
        <v>817</v>
      </c>
      <c r="C1406" s="267"/>
      <c r="D1406" s="268"/>
      <c r="E1406" s="269" t="s">
        <v>3273</v>
      </c>
      <c r="F1406" s="267"/>
      <c r="G1406" s="267"/>
      <c r="H1406" s="255" t="s">
        <v>3274</v>
      </c>
      <c r="I1406" s="256">
        <v>42361</v>
      </c>
      <c r="J1406" s="257">
        <v>7</v>
      </c>
      <c r="K1406" s="258">
        <v>219176.94</v>
      </c>
      <c r="L1406" s="259">
        <v>204573.2</v>
      </c>
      <c r="M1406" s="259">
        <v>0</v>
      </c>
      <c r="N1406" s="259">
        <v>0</v>
      </c>
      <c r="O1406" s="259">
        <v>14603.739999999991</v>
      </c>
      <c r="P1406" s="259">
        <v>0</v>
      </c>
      <c r="Q1406" s="259">
        <v>0</v>
      </c>
      <c r="R1406" s="259">
        <v>14603.739999999991</v>
      </c>
      <c r="S1406" s="259">
        <v>0</v>
      </c>
      <c r="T1406" s="260">
        <v>14603.739999999991</v>
      </c>
      <c r="U1406" s="261">
        <v>0</v>
      </c>
      <c r="V1406" s="259">
        <v>0</v>
      </c>
      <c r="W1406" s="259">
        <v>0</v>
      </c>
      <c r="X1406" s="259">
        <v>0</v>
      </c>
      <c r="Y1406" s="259">
        <v>0</v>
      </c>
      <c r="Z1406" s="259">
        <v>0</v>
      </c>
      <c r="AA1406" s="259">
        <v>0</v>
      </c>
      <c r="AB1406" s="259">
        <v>0</v>
      </c>
      <c r="AC1406" s="259">
        <v>31310.991428571429</v>
      </c>
      <c r="AD1406" s="259">
        <v>-31310.991428571429</v>
      </c>
      <c r="AE1406" s="262">
        <v>31310.991428571429</v>
      </c>
      <c r="AF1406" s="258">
        <v>219176.94</v>
      </c>
      <c r="AG1406" s="259">
        <v>204573.2</v>
      </c>
      <c r="AH1406" s="259">
        <v>0</v>
      </c>
      <c r="AI1406" s="259">
        <v>0</v>
      </c>
      <c r="AJ1406" s="259">
        <v>14603.739999999991</v>
      </c>
      <c r="AK1406" s="259">
        <v>0</v>
      </c>
      <c r="AL1406" s="259">
        <v>0</v>
      </c>
      <c r="AM1406" s="259">
        <v>14603.739999999991</v>
      </c>
      <c r="AN1406" s="259">
        <v>-31310.991428571429</v>
      </c>
      <c r="AO1406" s="262">
        <v>45914.731428571424</v>
      </c>
      <c r="AP1406" s="247"/>
      <c r="AQ1406" s="263">
        <v>0</v>
      </c>
      <c r="AR1406" s="264">
        <v>0</v>
      </c>
      <c r="AS1406" s="264">
        <v>0</v>
      </c>
      <c r="AT1406" s="264">
        <v>0</v>
      </c>
      <c r="AU1406" s="264">
        <v>0</v>
      </c>
      <c r="AV1406" s="264">
        <v>0</v>
      </c>
      <c r="AW1406" s="264">
        <v>0</v>
      </c>
      <c r="AX1406" s="264">
        <v>0</v>
      </c>
      <c r="AY1406" s="264">
        <v>0</v>
      </c>
      <c r="AZ1406" s="264">
        <v>0</v>
      </c>
      <c r="BA1406" s="264">
        <v>45914.731428112274</v>
      </c>
      <c r="BB1406" s="265">
        <v>0</v>
      </c>
    </row>
    <row r="1407" spans="2:54" s="213" customFormat="1" ht="12.75" x14ac:dyDescent="0.2">
      <c r="B1407" s="266" t="s">
        <v>817</v>
      </c>
      <c r="C1407" s="267"/>
      <c r="D1407" s="268"/>
      <c r="E1407" s="269" t="s">
        <v>3275</v>
      </c>
      <c r="F1407" s="267"/>
      <c r="G1407" s="267"/>
      <c r="H1407" s="255" t="s">
        <v>3276</v>
      </c>
      <c r="I1407" s="256">
        <v>42361</v>
      </c>
      <c r="J1407" s="257">
        <v>7</v>
      </c>
      <c r="K1407" s="258">
        <v>37701.279999999999</v>
      </c>
      <c r="L1407" s="259">
        <v>35189.24</v>
      </c>
      <c r="M1407" s="259">
        <v>0</v>
      </c>
      <c r="N1407" s="259">
        <v>0</v>
      </c>
      <c r="O1407" s="259">
        <v>2512.0400000000009</v>
      </c>
      <c r="P1407" s="259">
        <v>0</v>
      </c>
      <c r="Q1407" s="259">
        <v>0</v>
      </c>
      <c r="R1407" s="259">
        <v>2512.0400000000009</v>
      </c>
      <c r="S1407" s="259">
        <v>0</v>
      </c>
      <c r="T1407" s="260">
        <v>2512.0400000000009</v>
      </c>
      <c r="U1407" s="261">
        <v>0</v>
      </c>
      <c r="V1407" s="259">
        <v>0</v>
      </c>
      <c r="W1407" s="259">
        <v>0</v>
      </c>
      <c r="X1407" s="259">
        <v>0</v>
      </c>
      <c r="Y1407" s="259">
        <v>0</v>
      </c>
      <c r="Z1407" s="259">
        <v>0</v>
      </c>
      <c r="AA1407" s="259">
        <v>0</v>
      </c>
      <c r="AB1407" s="259">
        <v>0</v>
      </c>
      <c r="AC1407" s="259">
        <v>5385.8971428571431</v>
      </c>
      <c r="AD1407" s="259">
        <v>-5385.8971428571431</v>
      </c>
      <c r="AE1407" s="262">
        <v>5385.8971428571431</v>
      </c>
      <c r="AF1407" s="258">
        <v>37701.279999999999</v>
      </c>
      <c r="AG1407" s="259">
        <v>35189.24</v>
      </c>
      <c r="AH1407" s="259">
        <v>0</v>
      </c>
      <c r="AI1407" s="259">
        <v>0</v>
      </c>
      <c r="AJ1407" s="259">
        <v>2512.0400000000009</v>
      </c>
      <c r="AK1407" s="259">
        <v>0</v>
      </c>
      <c r="AL1407" s="259">
        <v>0</v>
      </c>
      <c r="AM1407" s="259">
        <v>2512.0400000000009</v>
      </c>
      <c r="AN1407" s="259">
        <v>-5385.8971428571431</v>
      </c>
      <c r="AO1407" s="262">
        <v>7897.937142857144</v>
      </c>
      <c r="AP1407" s="247"/>
      <c r="AQ1407" s="263">
        <v>0</v>
      </c>
      <c r="AR1407" s="264">
        <v>0</v>
      </c>
      <c r="AS1407" s="264">
        <v>0</v>
      </c>
      <c r="AT1407" s="264">
        <v>0</v>
      </c>
      <c r="AU1407" s="264">
        <v>0</v>
      </c>
      <c r="AV1407" s="264">
        <v>0</v>
      </c>
      <c r="AW1407" s="264">
        <v>0</v>
      </c>
      <c r="AX1407" s="264">
        <v>0</v>
      </c>
      <c r="AY1407" s="264">
        <v>0</v>
      </c>
      <c r="AZ1407" s="264">
        <v>0</v>
      </c>
      <c r="BA1407" s="264">
        <v>7897.9371427781643</v>
      </c>
      <c r="BB1407" s="265">
        <v>0</v>
      </c>
    </row>
    <row r="1408" spans="2:54" s="213" customFormat="1" ht="12.75" x14ac:dyDescent="0.2">
      <c r="B1408" s="266" t="s">
        <v>817</v>
      </c>
      <c r="C1408" s="267"/>
      <c r="D1408" s="268"/>
      <c r="E1408" s="269" t="s">
        <v>3277</v>
      </c>
      <c r="F1408" s="267"/>
      <c r="G1408" s="267"/>
      <c r="H1408" s="255" t="s">
        <v>3278</v>
      </c>
      <c r="I1408" s="256">
        <v>42361</v>
      </c>
      <c r="J1408" s="257">
        <v>7</v>
      </c>
      <c r="K1408" s="258">
        <v>23808.63</v>
      </c>
      <c r="L1408" s="259">
        <v>22222.26</v>
      </c>
      <c r="M1408" s="259">
        <v>0</v>
      </c>
      <c r="N1408" s="259">
        <v>0</v>
      </c>
      <c r="O1408" s="259">
        <v>1586.3700000000026</v>
      </c>
      <c r="P1408" s="259">
        <v>0</v>
      </c>
      <c r="Q1408" s="259">
        <v>0</v>
      </c>
      <c r="R1408" s="259">
        <v>1586.3700000000026</v>
      </c>
      <c r="S1408" s="259">
        <v>0</v>
      </c>
      <c r="T1408" s="260">
        <v>1586.3700000000026</v>
      </c>
      <c r="U1408" s="261">
        <v>0</v>
      </c>
      <c r="V1408" s="259">
        <v>0</v>
      </c>
      <c r="W1408" s="259">
        <v>0</v>
      </c>
      <c r="X1408" s="259">
        <v>0</v>
      </c>
      <c r="Y1408" s="259">
        <v>0</v>
      </c>
      <c r="Z1408" s="259">
        <v>0</v>
      </c>
      <c r="AA1408" s="259">
        <v>0</v>
      </c>
      <c r="AB1408" s="259">
        <v>0</v>
      </c>
      <c r="AC1408" s="259">
        <v>3401.2328571428575</v>
      </c>
      <c r="AD1408" s="259">
        <v>-3401.2328571428575</v>
      </c>
      <c r="AE1408" s="262">
        <v>3401.2328571428575</v>
      </c>
      <c r="AF1408" s="258">
        <v>23808.63</v>
      </c>
      <c r="AG1408" s="259">
        <v>22222.26</v>
      </c>
      <c r="AH1408" s="259">
        <v>0</v>
      </c>
      <c r="AI1408" s="259">
        <v>0</v>
      </c>
      <c r="AJ1408" s="259">
        <v>1586.3700000000026</v>
      </c>
      <c r="AK1408" s="259">
        <v>0</v>
      </c>
      <c r="AL1408" s="259">
        <v>0</v>
      </c>
      <c r="AM1408" s="259">
        <v>1586.3700000000026</v>
      </c>
      <c r="AN1408" s="259">
        <v>-3401.2328571428575</v>
      </c>
      <c r="AO1408" s="262">
        <v>4987.6028571428596</v>
      </c>
      <c r="AP1408" s="247"/>
      <c r="AQ1408" s="263">
        <v>0</v>
      </c>
      <c r="AR1408" s="264">
        <v>0</v>
      </c>
      <c r="AS1408" s="264">
        <v>0</v>
      </c>
      <c r="AT1408" s="264">
        <v>0</v>
      </c>
      <c r="AU1408" s="264">
        <v>0</v>
      </c>
      <c r="AV1408" s="264">
        <v>0</v>
      </c>
      <c r="AW1408" s="264">
        <v>0</v>
      </c>
      <c r="AX1408" s="264">
        <v>0</v>
      </c>
      <c r="AY1408" s="264">
        <v>0</v>
      </c>
      <c r="AZ1408" s="264">
        <v>0</v>
      </c>
      <c r="BA1408" s="264">
        <v>4987.6028570929839</v>
      </c>
      <c r="BB1408" s="265">
        <v>0</v>
      </c>
    </row>
    <row r="1409" spans="2:54" s="213" customFormat="1" ht="12.75" x14ac:dyDescent="0.2">
      <c r="B1409" s="266" t="s">
        <v>817</v>
      </c>
      <c r="C1409" s="267"/>
      <c r="D1409" s="268"/>
      <c r="E1409" s="269" t="s">
        <v>3279</v>
      </c>
      <c r="F1409" s="267"/>
      <c r="G1409" s="267"/>
      <c r="H1409" s="255" t="s">
        <v>3280</v>
      </c>
      <c r="I1409" s="256">
        <v>42361</v>
      </c>
      <c r="J1409" s="257">
        <v>7</v>
      </c>
      <c r="K1409" s="258">
        <v>2508.11</v>
      </c>
      <c r="L1409" s="259">
        <v>2341</v>
      </c>
      <c r="M1409" s="259">
        <v>0</v>
      </c>
      <c r="N1409" s="259">
        <v>0</v>
      </c>
      <c r="O1409" s="259">
        <v>167.11000000000013</v>
      </c>
      <c r="P1409" s="259">
        <v>0</v>
      </c>
      <c r="Q1409" s="259">
        <v>0</v>
      </c>
      <c r="R1409" s="259">
        <v>167.11000000000013</v>
      </c>
      <c r="S1409" s="259">
        <v>0</v>
      </c>
      <c r="T1409" s="260">
        <v>167.11000000000013</v>
      </c>
      <c r="U1409" s="261">
        <v>0</v>
      </c>
      <c r="V1409" s="259">
        <v>0</v>
      </c>
      <c r="W1409" s="259">
        <v>0</v>
      </c>
      <c r="X1409" s="259">
        <v>0</v>
      </c>
      <c r="Y1409" s="259">
        <v>0</v>
      </c>
      <c r="Z1409" s="259">
        <v>0</v>
      </c>
      <c r="AA1409" s="259">
        <v>0</v>
      </c>
      <c r="AB1409" s="259">
        <v>0</v>
      </c>
      <c r="AC1409" s="259">
        <v>358.30142857142857</v>
      </c>
      <c r="AD1409" s="259">
        <v>-358.30142857142857</v>
      </c>
      <c r="AE1409" s="262">
        <v>358.30142857142857</v>
      </c>
      <c r="AF1409" s="258">
        <v>2508.11</v>
      </c>
      <c r="AG1409" s="259">
        <v>2341</v>
      </c>
      <c r="AH1409" s="259">
        <v>0</v>
      </c>
      <c r="AI1409" s="259">
        <v>0</v>
      </c>
      <c r="AJ1409" s="259">
        <v>167.11000000000013</v>
      </c>
      <c r="AK1409" s="259">
        <v>0</v>
      </c>
      <c r="AL1409" s="259">
        <v>0</v>
      </c>
      <c r="AM1409" s="259">
        <v>167.11000000000013</v>
      </c>
      <c r="AN1409" s="259">
        <v>-358.30142857142857</v>
      </c>
      <c r="AO1409" s="262">
        <v>525.4114285714287</v>
      </c>
      <c r="AP1409" s="247"/>
      <c r="AQ1409" s="263">
        <v>0</v>
      </c>
      <c r="AR1409" s="264">
        <v>0</v>
      </c>
      <c r="AS1409" s="264">
        <v>0</v>
      </c>
      <c r="AT1409" s="264">
        <v>0</v>
      </c>
      <c r="AU1409" s="264">
        <v>0</v>
      </c>
      <c r="AV1409" s="264">
        <v>0</v>
      </c>
      <c r="AW1409" s="264">
        <v>0</v>
      </c>
      <c r="AX1409" s="264">
        <v>0</v>
      </c>
      <c r="AY1409" s="264">
        <v>0</v>
      </c>
      <c r="AZ1409" s="264">
        <v>0</v>
      </c>
      <c r="BA1409" s="264">
        <v>525.41142856617455</v>
      </c>
      <c r="BB1409" s="265">
        <v>0</v>
      </c>
    </row>
    <row r="1410" spans="2:54" s="213" customFormat="1" ht="12.75" x14ac:dyDescent="0.2">
      <c r="B1410" s="266" t="s">
        <v>817</v>
      </c>
      <c r="C1410" s="267"/>
      <c r="D1410" s="268"/>
      <c r="E1410" s="269" t="s">
        <v>3281</v>
      </c>
      <c r="F1410" s="267"/>
      <c r="G1410" s="267"/>
      <c r="H1410" s="255" t="s">
        <v>3282</v>
      </c>
      <c r="I1410" s="256">
        <v>42361</v>
      </c>
      <c r="J1410" s="257">
        <v>7</v>
      </c>
      <c r="K1410" s="258">
        <v>86520.2</v>
      </c>
      <c r="L1410" s="259">
        <v>80755.360000000001</v>
      </c>
      <c r="M1410" s="259">
        <v>0</v>
      </c>
      <c r="N1410" s="259">
        <v>0</v>
      </c>
      <c r="O1410" s="259">
        <v>5764.8399999999965</v>
      </c>
      <c r="P1410" s="259">
        <v>0</v>
      </c>
      <c r="Q1410" s="259">
        <v>0</v>
      </c>
      <c r="R1410" s="259">
        <v>5764.8399999999965</v>
      </c>
      <c r="S1410" s="259">
        <v>0</v>
      </c>
      <c r="T1410" s="260">
        <v>5764.8399999999965</v>
      </c>
      <c r="U1410" s="261">
        <v>0</v>
      </c>
      <c r="V1410" s="259">
        <v>0</v>
      </c>
      <c r="W1410" s="259">
        <v>0</v>
      </c>
      <c r="X1410" s="259">
        <v>0</v>
      </c>
      <c r="Y1410" s="259">
        <v>0</v>
      </c>
      <c r="Z1410" s="259">
        <v>0</v>
      </c>
      <c r="AA1410" s="259">
        <v>0</v>
      </c>
      <c r="AB1410" s="259">
        <v>0</v>
      </c>
      <c r="AC1410" s="259">
        <v>12360.028571428571</v>
      </c>
      <c r="AD1410" s="259">
        <v>-12360.028571428571</v>
      </c>
      <c r="AE1410" s="262">
        <v>12360.028571428571</v>
      </c>
      <c r="AF1410" s="258">
        <v>86520.2</v>
      </c>
      <c r="AG1410" s="259">
        <v>80755.360000000001</v>
      </c>
      <c r="AH1410" s="259">
        <v>0</v>
      </c>
      <c r="AI1410" s="259">
        <v>0</v>
      </c>
      <c r="AJ1410" s="259">
        <v>5764.8399999999965</v>
      </c>
      <c r="AK1410" s="259">
        <v>0</v>
      </c>
      <c r="AL1410" s="259">
        <v>0</v>
      </c>
      <c r="AM1410" s="259">
        <v>5764.8399999999965</v>
      </c>
      <c r="AN1410" s="259">
        <v>-12360.028571428571</v>
      </c>
      <c r="AO1410" s="262">
        <v>18124.868571428568</v>
      </c>
      <c r="AP1410" s="247"/>
      <c r="AQ1410" s="263">
        <v>0</v>
      </c>
      <c r="AR1410" s="264">
        <v>0</v>
      </c>
      <c r="AS1410" s="264">
        <v>0</v>
      </c>
      <c r="AT1410" s="264">
        <v>0</v>
      </c>
      <c r="AU1410" s="264">
        <v>0</v>
      </c>
      <c r="AV1410" s="264">
        <v>0</v>
      </c>
      <c r="AW1410" s="264">
        <v>0</v>
      </c>
      <c r="AX1410" s="264">
        <v>0</v>
      </c>
      <c r="AY1410" s="264">
        <v>0</v>
      </c>
      <c r="AZ1410" s="264">
        <v>0</v>
      </c>
      <c r="BA1410" s="264">
        <v>18124.86857124732</v>
      </c>
      <c r="BB1410" s="265">
        <v>0</v>
      </c>
    </row>
    <row r="1411" spans="2:54" s="213" customFormat="1" ht="12.75" x14ac:dyDescent="0.2">
      <c r="B1411" s="266" t="s">
        <v>817</v>
      </c>
      <c r="C1411" s="267"/>
      <c r="D1411" s="268"/>
      <c r="E1411" s="269" t="s">
        <v>3283</v>
      </c>
      <c r="F1411" s="267"/>
      <c r="G1411" s="267"/>
      <c r="H1411" s="255" t="s">
        <v>3284</v>
      </c>
      <c r="I1411" s="256">
        <v>42361</v>
      </c>
      <c r="J1411" s="257">
        <v>7</v>
      </c>
      <c r="K1411" s="258">
        <v>9301.42</v>
      </c>
      <c r="L1411" s="259">
        <v>8681.7000000000007</v>
      </c>
      <c r="M1411" s="259">
        <v>0</v>
      </c>
      <c r="N1411" s="259">
        <v>0</v>
      </c>
      <c r="O1411" s="259">
        <v>619.71999999999935</v>
      </c>
      <c r="P1411" s="259">
        <v>0</v>
      </c>
      <c r="Q1411" s="259">
        <v>0</v>
      </c>
      <c r="R1411" s="259">
        <v>619.71999999999935</v>
      </c>
      <c r="S1411" s="259">
        <v>0</v>
      </c>
      <c r="T1411" s="260">
        <v>619.71999999999935</v>
      </c>
      <c r="U1411" s="261">
        <v>0</v>
      </c>
      <c r="V1411" s="259">
        <v>0</v>
      </c>
      <c r="W1411" s="259">
        <v>0</v>
      </c>
      <c r="X1411" s="259">
        <v>0</v>
      </c>
      <c r="Y1411" s="259">
        <v>0</v>
      </c>
      <c r="Z1411" s="259">
        <v>0</v>
      </c>
      <c r="AA1411" s="259">
        <v>0</v>
      </c>
      <c r="AB1411" s="259">
        <v>0</v>
      </c>
      <c r="AC1411" s="259">
        <v>1328.7742857142857</v>
      </c>
      <c r="AD1411" s="259">
        <v>-1328.7742857142857</v>
      </c>
      <c r="AE1411" s="262">
        <v>1328.7742857142857</v>
      </c>
      <c r="AF1411" s="258">
        <v>9301.42</v>
      </c>
      <c r="AG1411" s="259">
        <v>8681.7000000000007</v>
      </c>
      <c r="AH1411" s="259">
        <v>0</v>
      </c>
      <c r="AI1411" s="259">
        <v>0</v>
      </c>
      <c r="AJ1411" s="259">
        <v>619.71999999999935</v>
      </c>
      <c r="AK1411" s="259">
        <v>0</v>
      </c>
      <c r="AL1411" s="259">
        <v>0</v>
      </c>
      <c r="AM1411" s="259">
        <v>619.71999999999935</v>
      </c>
      <c r="AN1411" s="259">
        <v>-1328.7742857142857</v>
      </c>
      <c r="AO1411" s="262">
        <v>1948.4942857142851</v>
      </c>
      <c r="AP1411" s="247"/>
      <c r="AQ1411" s="263">
        <v>0</v>
      </c>
      <c r="AR1411" s="264">
        <v>0</v>
      </c>
      <c r="AS1411" s="264">
        <v>0</v>
      </c>
      <c r="AT1411" s="264">
        <v>0</v>
      </c>
      <c r="AU1411" s="264">
        <v>0</v>
      </c>
      <c r="AV1411" s="264">
        <v>0</v>
      </c>
      <c r="AW1411" s="264">
        <v>0</v>
      </c>
      <c r="AX1411" s="264">
        <v>0</v>
      </c>
      <c r="AY1411" s="264">
        <v>0</v>
      </c>
      <c r="AZ1411" s="264">
        <v>0</v>
      </c>
      <c r="BA1411" s="264">
        <v>1948.4942856948001</v>
      </c>
      <c r="BB1411" s="265">
        <v>0</v>
      </c>
    </row>
    <row r="1412" spans="2:54" s="213" customFormat="1" ht="12.75" x14ac:dyDescent="0.2">
      <c r="B1412" s="266" t="s">
        <v>817</v>
      </c>
      <c r="C1412" s="267"/>
      <c r="D1412" s="268"/>
      <c r="E1412" s="269" t="s">
        <v>3285</v>
      </c>
      <c r="F1412" s="267"/>
      <c r="G1412" s="267"/>
      <c r="H1412" s="255" t="s">
        <v>3286</v>
      </c>
      <c r="I1412" s="256">
        <v>42361</v>
      </c>
      <c r="J1412" s="257">
        <v>7</v>
      </c>
      <c r="K1412" s="258">
        <v>112372.82</v>
      </c>
      <c r="L1412" s="259">
        <v>104885.42</v>
      </c>
      <c r="M1412" s="259">
        <v>0</v>
      </c>
      <c r="N1412" s="259">
        <v>0</v>
      </c>
      <c r="O1412" s="259">
        <v>7487.4000000000087</v>
      </c>
      <c r="P1412" s="259">
        <v>0</v>
      </c>
      <c r="Q1412" s="259">
        <v>0</v>
      </c>
      <c r="R1412" s="259">
        <v>7487.4000000000087</v>
      </c>
      <c r="S1412" s="259">
        <v>0</v>
      </c>
      <c r="T1412" s="260">
        <v>7487.4000000000087</v>
      </c>
      <c r="U1412" s="261">
        <v>0</v>
      </c>
      <c r="V1412" s="259">
        <v>0</v>
      </c>
      <c r="W1412" s="259">
        <v>0</v>
      </c>
      <c r="X1412" s="259">
        <v>0</v>
      </c>
      <c r="Y1412" s="259">
        <v>0</v>
      </c>
      <c r="Z1412" s="259">
        <v>0</v>
      </c>
      <c r="AA1412" s="259">
        <v>0</v>
      </c>
      <c r="AB1412" s="259">
        <v>0</v>
      </c>
      <c r="AC1412" s="259">
        <v>16053.26</v>
      </c>
      <c r="AD1412" s="259">
        <v>-16053.26</v>
      </c>
      <c r="AE1412" s="262">
        <v>16053.26</v>
      </c>
      <c r="AF1412" s="258">
        <v>112372.82</v>
      </c>
      <c r="AG1412" s="259">
        <v>104885.42</v>
      </c>
      <c r="AH1412" s="259">
        <v>0</v>
      </c>
      <c r="AI1412" s="259">
        <v>0</v>
      </c>
      <c r="AJ1412" s="259">
        <v>7487.4000000000087</v>
      </c>
      <c r="AK1412" s="259">
        <v>0</v>
      </c>
      <c r="AL1412" s="259">
        <v>0</v>
      </c>
      <c r="AM1412" s="259">
        <v>7487.4000000000087</v>
      </c>
      <c r="AN1412" s="259">
        <v>-16053.26</v>
      </c>
      <c r="AO1412" s="262">
        <v>23540.660000000011</v>
      </c>
      <c r="AP1412" s="247"/>
      <c r="AQ1412" s="263">
        <v>0</v>
      </c>
      <c r="AR1412" s="264">
        <v>0</v>
      </c>
      <c r="AS1412" s="264">
        <v>0</v>
      </c>
      <c r="AT1412" s="264">
        <v>0</v>
      </c>
      <c r="AU1412" s="264">
        <v>0</v>
      </c>
      <c r="AV1412" s="264">
        <v>0</v>
      </c>
      <c r="AW1412" s="264">
        <v>0</v>
      </c>
      <c r="AX1412" s="264">
        <v>0</v>
      </c>
      <c r="AY1412" s="264">
        <v>0</v>
      </c>
      <c r="AZ1412" s="264">
        <v>0</v>
      </c>
      <c r="BA1412" s="264">
        <v>23540.659999764604</v>
      </c>
      <c r="BB1412" s="265">
        <v>0</v>
      </c>
    </row>
    <row r="1413" spans="2:54" s="213" customFormat="1" ht="12.75" x14ac:dyDescent="0.2">
      <c r="B1413" s="266" t="s">
        <v>817</v>
      </c>
      <c r="C1413" s="267"/>
      <c r="D1413" s="268"/>
      <c r="E1413" s="269" t="s">
        <v>3287</v>
      </c>
      <c r="F1413" s="267"/>
      <c r="G1413" s="267"/>
      <c r="H1413" s="255" t="s">
        <v>3288</v>
      </c>
      <c r="I1413" s="256">
        <v>42361</v>
      </c>
      <c r="J1413" s="257">
        <v>7</v>
      </c>
      <c r="K1413" s="258">
        <v>9625.75</v>
      </c>
      <c r="L1413" s="259">
        <v>8984.4</v>
      </c>
      <c r="M1413" s="259">
        <v>0</v>
      </c>
      <c r="N1413" s="259">
        <v>0</v>
      </c>
      <c r="O1413" s="259">
        <v>641.35000000000036</v>
      </c>
      <c r="P1413" s="259">
        <v>0</v>
      </c>
      <c r="Q1413" s="259">
        <v>0</v>
      </c>
      <c r="R1413" s="259">
        <v>641.35000000000036</v>
      </c>
      <c r="S1413" s="259">
        <v>0</v>
      </c>
      <c r="T1413" s="260">
        <v>641.35000000000036</v>
      </c>
      <c r="U1413" s="261">
        <v>0</v>
      </c>
      <c r="V1413" s="259">
        <v>0</v>
      </c>
      <c r="W1413" s="259">
        <v>0</v>
      </c>
      <c r="X1413" s="259">
        <v>0</v>
      </c>
      <c r="Y1413" s="259">
        <v>0</v>
      </c>
      <c r="Z1413" s="259">
        <v>0</v>
      </c>
      <c r="AA1413" s="259">
        <v>0</v>
      </c>
      <c r="AB1413" s="259">
        <v>0</v>
      </c>
      <c r="AC1413" s="259">
        <v>1375.1071428571429</v>
      </c>
      <c r="AD1413" s="259">
        <v>-1375.1071428571429</v>
      </c>
      <c r="AE1413" s="262">
        <v>1375.1071428571429</v>
      </c>
      <c r="AF1413" s="258">
        <v>9625.75</v>
      </c>
      <c r="AG1413" s="259">
        <v>8984.4</v>
      </c>
      <c r="AH1413" s="259">
        <v>0</v>
      </c>
      <c r="AI1413" s="259">
        <v>0</v>
      </c>
      <c r="AJ1413" s="259">
        <v>641.35000000000036</v>
      </c>
      <c r="AK1413" s="259">
        <v>0</v>
      </c>
      <c r="AL1413" s="259">
        <v>0</v>
      </c>
      <c r="AM1413" s="259">
        <v>641.35000000000036</v>
      </c>
      <c r="AN1413" s="259">
        <v>-1375.1071428571429</v>
      </c>
      <c r="AO1413" s="262">
        <v>2016.4571428571433</v>
      </c>
      <c r="AP1413" s="247"/>
      <c r="AQ1413" s="263">
        <v>0</v>
      </c>
      <c r="AR1413" s="264">
        <v>0</v>
      </c>
      <c r="AS1413" s="264">
        <v>0</v>
      </c>
      <c r="AT1413" s="264">
        <v>0</v>
      </c>
      <c r="AU1413" s="264">
        <v>0</v>
      </c>
      <c r="AV1413" s="264">
        <v>0</v>
      </c>
      <c r="AW1413" s="264">
        <v>0</v>
      </c>
      <c r="AX1413" s="264">
        <v>0</v>
      </c>
      <c r="AY1413" s="264">
        <v>0</v>
      </c>
      <c r="AZ1413" s="264">
        <v>0</v>
      </c>
      <c r="BA1413" s="264">
        <v>2016.4571428369786</v>
      </c>
      <c r="BB1413" s="265">
        <v>0</v>
      </c>
    </row>
    <row r="1414" spans="2:54" s="213" customFormat="1" ht="12.75" x14ac:dyDescent="0.2">
      <c r="B1414" s="266" t="s">
        <v>817</v>
      </c>
      <c r="C1414" s="267"/>
      <c r="D1414" s="268"/>
      <c r="E1414" s="269" t="s">
        <v>3289</v>
      </c>
      <c r="F1414" s="267"/>
      <c r="G1414" s="267"/>
      <c r="H1414" s="255" t="s">
        <v>3290</v>
      </c>
      <c r="I1414" s="256">
        <v>42361</v>
      </c>
      <c r="J1414" s="257">
        <v>7</v>
      </c>
      <c r="K1414" s="258">
        <v>41190.120000000003</v>
      </c>
      <c r="L1414" s="259">
        <v>38445.620000000003</v>
      </c>
      <c r="M1414" s="259">
        <v>0</v>
      </c>
      <c r="N1414" s="259">
        <v>0</v>
      </c>
      <c r="O1414" s="259">
        <v>2744.5</v>
      </c>
      <c r="P1414" s="259">
        <v>0</v>
      </c>
      <c r="Q1414" s="259">
        <v>0</v>
      </c>
      <c r="R1414" s="259">
        <v>2744.5</v>
      </c>
      <c r="S1414" s="259">
        <v>0</v>
      </c>
      <c r="T1414" s="260">
        <v>2744.5</v>
      </c>
      <c r="U1414" s="261">
        <v>0</v>
      </c>
      <c r="V1414" s="259">
        <v>0</v>
      </c>
      <c r="W1414" s="259">
        <v>0</v>
      </c>
      <c r="X1414" s="259">
        <v>0</v>
      </c>
      <c r="Y1414" s="259">
        <v>0</v>
      </c>
      <c r="Z1414" s="259">
        <v>0</v>
      </c>
      <c r="AA1414" s="259">
        <v>0</v>
      </c>
      <c r="AB1414" s="259">
        <v>0</v>
      </c>
      <c r="AC1414" s="259">
        <v>5884.3028571428576</v>
      </c>
      <c r="AD1414" s="259">
        <v>-5884.3028571428576</v>
      </c>
      <c r="AE1414" s="262">
        <v>5884.3028571428576</v>
      </c>
      <c r="AF1414" s="258">
        <v>41190.120000000003</v>
      </c>
      <c r="AG1414" s="259">
        <v>38445.620000000003</v>
      </c>
      <c r="AH1414" s="259">
        <v>0</v>
      </c>
      <c r="AI1414" s="259">
        <v>0</v>
      </c>
      <c r="AJ1414" s="259">
        <v>2744.5</v>
      </c>
      <c r="AK1414" s="259">
        <v>0</v>
      </c>
      <c r="AL1414" s="259">
        <v>0</v>
      </c>
      <c r="AM1414" s="259">
        <v>2744.5</v>
      </c>
      <c r="AN1414" s="259">
        <v>-5884.3028571428576</v>
      </c>
      <c r="AO1414" s="262">
        <v>8628.8028571428586</v>
      </c>
      <c r="AP1414" s="247"/>
      <c r="AQ1414" s="263">
        <v>0</v>
      </c>
      <c r="AR1414" s="264">
        <v>0</v>
      </c>
      <c r="AS1414" s="264">
        <v>0</v>
      </c>
      <c r="AT1414" s="264">
        <v>0</v>
      </c>
      <c r="AU1414" s="264">
        <v>0</v>
      </c>
      <c r="AV1414" s="264">
        <v>0</v>
      </c>
      <c r="AW1414" s="264">
        <v>0</v>
      </c>
      <c r="AX1414" s="264">
        <v>0</v>
      </c>
      <c r="AY1414" s="264">
        <v>0</v>
      </c>
      <c r="AZ1414" s="264">
        <v>0</v>
      </c>
      <c r="BA1414" s="264">
        <v>8628.8028570565712</v>
      </c>
      <c r="BB1414" s="265">
        <v>0</v>
      </c>
    </row>
    <row r="1415" spans="2:54" s="213" customFormat="1" ht="12.75" x14ac:dyDescent="0.2">
      <c r="B1415" s="266" t="s">
        <v>817</v>
      </c>
      <c r="C1415" s="267"/>
      <c r="D1415" s="268"/>
      <c r="E1415" s="269" t="s">
        <v>3291</v>
      </c>
      <c r="F1415" s="267"/>
      <c r="G1415" s="267"/>
      <c r="H1415" s="255" t="s">
        <v>3292</v>
      </c>
      <c r="I1415" s="256">
        <v>42361</v>
      </c>
      <c r="J1415" s="257">
        <v>7</v>
      </c>
      <c r="K1415" s="258">
        <v>1360.24</v>
      </c>
      <c r="L1415" s="259">
        <v>1269.6099999999999</v>
      </c>
      <c r="M1415" s="259">
        <v>0</v>
      </c>
      <c r="N1415" s="259">
        <v>0</v>
      </c>
      <c r="O1415" s="259">
        <v>90.630000000000109</v>
      </c>
      <c r="P1415" s="259">
        <v>0</v>
      </c>
      <c r="Q1415" s="259">
        <v>0</v>
      </c>
      <c r="R1415" s="259">
        <v>90.630000000000109</v>
      </c>
      <c r="S1415" s="259">
        <v>0</v>
      </c>
      <c r="T1415" s="260">
        <v>90.630000000000109</v>
      </c>
      <c r="U1415" s="261">
        <v>0</v>
      </c>
      <c r="V1415" s="259">
        <v>0</v>
      </c>
      <c r="W1415" s="259">
        <v>0</v>
      </c>
      <c r="X1415" s="259">
        <v>0</v>
      </c>
      <c r="Y1415" s="259">
        <v>0</v>
      </c>
      <c r="Z1415" s="259">
        <v>0</v>
      </c>
      <c r="AA1415" s="259">
        <v>0</v>
      </c>
      <c r="AB1415" s="259">
        <v>0</v>
      </c>
      <c r="AC1415" s="259">
        <v>194.32</v>
      </c>
      <c r="AD1415" s="259">
        <v>-194.32</v>
      </c>
      <c r="AE1415" s="262">
        <v>194.32</v>
      </c>
      <c r="AF1415" s="258">
        <v>1360.24</v>
      </c>
      <c r="AG1415" s="259">
        <v>1269.6099999999999</v>
      </c>
      <c r="AH1415" s="259">
        <v>0</v>
      </c>
      <c r="AI1415" s="259">
        <v>0</v>
      </c>
      <c r="AJ1415" s="259">
        <v>90.630000000000109</v>
      </c>
      <c r="AK1415" s="259">
        <v>0</v>
      </c>
      <c r="AL1415" s="259">
        <v>0</v>
      </c>
      <c r="AM1415" s="259">
        <v>90.630000000000109</v>
      </c>
      <c r="AN1415" s="259">
        <v>-194.32</v>
      </c>
      <c r="AO1415" s="262">
        <v>284.9500000000001</v>
      </c>
      <c r="AP1415" s="247"/>
      <c r="AQ1415" s="263">
        <v>0</v>
      </c>
      <c r="AR1415" s="264">
        <v>0</v>
      </c>
      <c r="AS1415" s="264">
        <v>0</v>
      </c>
      <c r="AT1415" s="264">
        <v>0</v>
      </c>
      <c r="AU1415" s="264">
        <v>0</v>
      </c>
      <c r="AV1415" s="264">
        <v>0</v>
      </c>
      <c r="AW1415" s="264">
        <v>0</v>
      </c>
      <c r="AX1415" s="264">
        <v>0</v>
      </c>
      <c r="AY1415" s="264">
        <v>0</v>
      </c>
      <c r="AZ1415" s="264">
        <v>0</v>
      </c>
      <c r="BA1415" s="264">
        <v>284.9499999971506</v>
      </c>
      <c r="BB1415" s="265">
        <v>0</v>
      </c>
    </row>
    <row r="1416" spans="2:54" s="213" customFormat="1" ht="12.75" x14ac:dyDescent="0.2">
      <c r="B1416" s="266" t="s">
        <v>817</v>
      </c>
      <c r="C1416" s="267"/>
      <c r="D1416" s="268"/>
      <c r="E1416" s="269" t="s">
        <v>3293</v>
      </c>
      <c r="F1416" s="267"/>
      <c r="G1416" s="267"/>
      <c r="H1416" s="255" t="s">
        <v>3294</v>
      </c>
      <c r="I1416" s="256">
        <v>42361</v>
      </c>
      <c r="J1416" s="257">
        <v>7</v>
      </c>
      <c r="K1416" s="258">
        <v>512.66</v>
      </c>
      <c r="L1416" s="259">
        <v>478.5</v>
      </c>
      <c r="M1416" s="259">
        <v>0</v>
      </c>
      <c r="N1416" s="259">
        <v>0</v>
      </c>
      <c r="O1416" s="259">
        <v>34.159999999999968</v>
      </c>
      <c r="P1416" s="259">
        <v>0</v>
      </c>
      <c r="Q1416" s="259">
        <v>0</v>
      </c>
      <c r="R1416" s="259">
        <v>34.159999999999968</v>
      </c>
      <c r="S1416" s="259">
        <v>0</v>
      </c>
      <c r="T1416" s="260">
        <v>34.159999999999968</v>
      </c>
      <c r="U1416" s="261">
        <v>0</v>
      </c>
      <c r="V1416" s="259">
        <v>0</v>
      </c>
      <c r="W1416" s="259">
        <v>0</v>
      </c>
      <c r="X1416" s="259">
        <v>0</v>
      </c>
      <c r="Y1416" s="259">
        <v>0</v>
      </c>
      <c r="Z1416" s="259">
        <v>0</v>
      </c>
      <c r="AA1416" s="259">
        <v>0</v>
      </c>
      <c r="AB1416" s="259">
        <v>0</v>
      </c>
      <c r="AC1416" s="259">
        <v>73.237142857142857</v>
      </c>
      <c r="AD1416" s="259">
        <v>-73.237142857142857</v>
      </c>
      <c r="AE1416" s="262">
        <v>73.237142857142857</v>
      </c>
      <c r="AF1416" s="258">
        <v>512.66</v>
      </c>
      <c r="AG1416" s="259">
        <v>478.5</v>
      </c>
      <c r="AH1416" s="259">
        <v>0</v>
      </c>
      <c r="AI1416" s="259">
        <v>0</v>
      </c>
      <c r="AJ1416" s="259">
        <v>34.159999999999968</v>
      </c>
      <c r="AK1416" s="259">
        <v>0</v>
      </c>
      <c r="AL1416" s="259">
        <v>0</v>
      </c>
      <c r="AM1416" s="259">
        <v>34.159999999999968</v>
      </c>
      <c r="AN1416" s="259">
        <v>-73.237142857142857</v>
      </c>
      <c r="AO1416" s="262">
        <v>107.39714285714282</v>
      </c>
      <c r="AP1416" s="247"/>
      <c r="AQ1416" s="263">
        <v>0</v>
      </c>
      <c r="AR1416" s="264">
        <v>0</v>
      </c>
      <c r="AS1416" s="264">
        <v>0</v>
      </c>
      <c r="AT1416" s="264">
        <v>0</v>
      </c>
      <c r="AU1416" s="264">
        <v>0</v>
      </c>
      <c r="AV1416" s="264">
        <v>0</v>
      </c>
      <c r="AW1416" s="264">
        <v>0</v>
      </c>
      <c r="AX1416" s="264">
        <v>0</v>
      </c>
      <c r="AY1416" s="264">
        <v>0</v>
      </c>
      <c r="AZ1416" s="264">
        <v>0</v>
      </c>
      <c r="BA1416" s="264">
        <v>107.39714285606885</v>
      </c>
      <c r="BB1416" s="265">
        <v>0</v>
      </c>
    </row>
    <row r="1417" spans="2:54" s="213" customFormat="1" ht="12.75" x14ac:dyDescent="0.2">
      <c r="B1417" s="266" t="s">
        <v>817</v>
      </c>
      <c r="C1417" s="267"/>
      <c r="D1417" s="268"/>
      <c r="E1417" s="269" t="s">
        <v>3295</v>
      </c>
      <c r="F1417" s="267"/>
      <c r="G1417" s="267"/>
      <c r="H1417" s="255" t="s">
        <v>3296</v>
      </c>
      <c r="I1417" s="256">
        <v>42361</v>
      </c>
      <c r="J1417" s="257">
        <v>7</v>
      </c>
      <c r="K1417" s="258">
        <v>15092.17</v>
      </c>
      <c r="L1417" s="259">
        <v>14086.6</v>
      </c>
      <c r="M1417" s="259">
        <v>0</v>
      </c>
      <c r="N1417" s="259">
        <v>0</v>
      </c>
      <c r="O1417" s="259">
        <v>1005.5699999999997</v>
      </c>
      <c r="P1417" s="259">
        <v>0</v>
      </c>
      <c r="Q1417" s="259">
        <v>0</v>
      </c>
      <c r="R1417" s="259">
        <v>1005.5699999999997</v>
      </c>
      <c r="S1417" s="259">
        <v>0</v>
      </c>
      <c r="T1417" s="260">
        <v>1005.5699999999997</v>
      </c>
      <c r="U1417" s="261">
        <v>0</v>
      </c>
      <c r="V1417" s="259">
        <v>0</v>
      </c>
      <c r="W1417" s="259">
        <v>0</v>
      </c>
      <c r="X1417" s="259">
        <v>0</v>
      </c>
      <c r="Y1417" s="259">
        <v>0</v>
      </c>
      <c r="Z1417" s="259">
        <v>0</v>
      </c>
      <c r="AA1417" s="259">
        <v>0</v>
      </c>
      <c r="AB1417" s="259">
        <v>0</v>
      </c>
      <c r="AC1417" s="259">
        <v>2156.0242857142857</v>
      </c>
      <c r="AD1417" s="259">
        <v>-2156.0242857142857</v>
      </c>
      <c r="AE1417" s="262">
        <v>2156.0242857142857</v>
      </c>
      <c r="AF1417" s="258">
        <v>15092.17</v>
      </c>
      <c r="AG1417" s="259">
        <v>14086.6</v>
      </c>
      <c r="AH1417" s="259">
        <v>0</v>
      </c>
      <c r="AI1417" s="259">
        <v>0</v>
      </c>
      <c r="AJ1417" s="259">
        <v>1005.5699999999997</v>
      </c>
      <c r="AK1417" s="259">
        <v>0</v>
      </c>
      <c r="AL1417" s="259">
        <v>0</v>
      </c>
      <c r="AM1417" s="259">
        <v>1005.5699999999997</v>
      </c>
      <c r="AN1417" s="259">
        <v>-2156.0242857142857</v>
      </c>
      <c r="AO1417" s="262">
        <v>3161.5942857142854</v>
      </c>
      <c r="AP1417" s="247"/>
      <c r="AQ1417" s="263">
        <v>0</v>
      </c>
      <c r="AR1417" s="264">
        <v>0</v>
      </c>
      <c r="AS1417" s="264">
        <v>0</v>
      </c>
      <c r="AT1417" s="264">
        <v>0</v>
      </c>
      <c r="AU1417" s="264">
        <v>0</v>
      </c>
      <c r="AV1417" s="264">
        <v>0</v>
      </c>
      <c r="AW1417" s="264">
        <v>0</v>
      </c>
      <c r="AX1417" s="264">
        <v>0</v>
      </c>
      <c r="AY1417" s="264">
        <v>0</v>
      </c>
      <c r="AZ1417" s="264">
        <v>0</v>
      </c>
      <c r="BA1417" s="264">
        <v>3161.5942856826696</v>
      </c>
      <c r="BB1417" s="265">
        <v>0</v>
      </c>
    </row>
    <row r="1418" spans="2:54" s="213" customFormat="1" ht="12.75" x14ac:dyDescent="0.2">
      <c r="B1418" s="266" t="s">
        <v>1334</v>
      </c>
      <c r="C1418" s="267"/>
      <c r="D1418" s="268"/>
      <c r="E1418" s="269" t="s">
        <v>3297</v>
      </c>
      <c r="F1418" s="267"/>
      <c r="G1418" s="267"/>
      <c r="H1418" s="255" t="s">
        <v>3298</v>
      </c>
      <c r="I1418" s="256">
        <v>42097</v>
      </c>
      <c r="J1418" s="257">
        <v>7</v>
      </c>
      <c r="K1418" s="258">
        <v>43733.01</v>
      </c>
      <c r="L1418" s="259">
        <v>0</v>
      </c>
      <c r="M1418" s="259">
        <v>0</v>
      </c>
      <c r="N1418" s="259">
        <v>0</v>
      </c>
      <c r="O1418" s="259">
        <v>43733.01</v>
      </c>
      <c r="P1418" s="259">
        <v>0</v>
      </c>
      <c r="Q1418" s="259">
        <v>0</v>
      </c>
      <c r="R1418" s="259">
        <v>43733.01</v>
      </c>
      <c r="S1418" s="259">
        <v>4165.0485714285714</v>
      </c>
      <c r="T1418" s="260">
        <v>39567.961428571434</v>
      </c>
      <c r="U1418" s="261">
        <v>0</v>
      </c>
      <c r="V1418" s="259">
        <v>0</v>
      </c>
      <c r="W1418" s="259">
        <v>0</v>
      </c>
      <c r="X1418" s="259">
        <v>0</v>
      </c>
      <c r="Y1418" s="259">
        <v>0</v>
      </c>
      <c r="Z1418" s="259">
        <v>0</v>
      </c>
      <c r="AA1418" s="259">
        <v>0</v>
      </c>
      <c r="AB1418" s="259">
        <v>0</v>
      </c>
      <c r="AC1418" s="259">
        <v>6247.5728571428572</v>
      </c>
      <c r="AD1418" s="259">
        <v>-6247.5728571428572</v>
      </c>
      <c r="AE1418" s="262">
        <v>6247.5728571428572</v>
      </c>
      <c r="AF1418" s="258">
        <v>43733.01</v>
      </c>
      <c r="AG1418" s="259">
        <v>0</v>
      </c>
      <c r="AH1418" s="259">
        <v>0</v>
      </c>
      <c r="AI1418" s="259">
        <v>0</v>
      </c>
      <c r="AJ1418" s="259">
        <v>43733.01</v>
      </c>
      <c r="AK1418" s="259">
        <v>0</v>
      </c>
      <c r="AL1418" s="259">
        <v>0</v>
      </c>
      <c r="AM1418" s="259">
        <v>43733.01</v>
      </c>
      <c r="AN1418" s="259">
        <v>-2082.5242857142857</v>
      </c>
      <c r="AO1418" s="262">
        <v>45815.53428571429</v>
      </c>
      <c r="AP1418" s="247"/>
      <c r="AQ1418" s="263">
        <v>4973.9168938138828</v>
      </c>
      <c r="AR1418" s="264">
        <v>0</v>
      </c>
      <c r="AS1418" s="264">
        <v>1980.0930425802037</v>
      </c>
      <c r="AT1418" s="264">
        <v>231.21663072912193</v>
      </c>
      <c r="AU1418" s="264">
        <v>0</v>
      </c>
      <c r="AV1418" s="264">
        <v>0</v>
      </c>
      <c r="AW1418" s="264">
        <v>0</v>
      </c>
      <c r="AX1418" s="264">
        <v>992.61360114545573</v>
      </c>
      <c r="AY1418" s="264">
        <v>0</v>
      </c>
      <c r="AZ1418" s="264">
        <v>0</v>
      </c>
      <c r="BA1418" s="264">
        <v>23462.195891916788</v>
      </c>
      <c r="BB1418" s="265">
        <v>14175.498225070683</v>
      </c>
    </row>
    <row r="1419" spans="2:54" s="213" customFormat="1" ht="12.75" x14ac:dyDescent="0.2">
      <c r="B1419" s="266" t="s">
        <v>1343</v>
      </c>
      <c r="C1419" s="267"/>
      <c r="D1419" s="268"/>
      <c r="E1419" s="269" t="s">
        <v>3299</v>
      </c>
      <c r="F1419" s="267"/>
      <c r="G1419" s="267"/>
      <c r="H1419" s="255" t="s">
        <v>3300</v>
      </c>
      <c r="I1419" s="256">
        <v>42300</v>
      </c>
      <c r="J1419" s="257">
        <v>7</v>
      </c>
      <c r="K1419" s="258">
        <v>13850</v>
      </c>
      <c r="L1419" s="259">
        <v>0</v>
      </c>
      <c r="M1419" s="259">
        <v>0</v>
      </c>
      <c r="N1419" s="259">
        <v>0</v>
      </c>
      <c r="O1419" s="259">
        <v>13850</v>
      </c>
      <c r="P1419" s="259">
        <v>0</v>
      </c>
      <c r="Q1419" s="259">
        <v>0</v>
      </c>
      <c r="R1419" s="259">
        <v>13850</v>
      </c>
      <c r="S1419" s="259">
        <v>329.76190476190476</v>
      </c>
      <c r="T1419" s="260">
        <v>13520.238095238095</v>
      </c>
      <c r="U1419" s="261">
        <v>0</v>
      </c>
      <c r="V1419" s="259">
        <v>0</v>
      </c>
      <c r="W1419" s="259">
        <v>0</v>
      </c>
      <c r="X1419" s="259">
        <v>0</v>
      </c>
      <c r="Y1419" s="259">
        <v>0</v>
      </c>
      <c r="Z1419" s="259">
        <v>0</v>
      </c>
      <c r="AA1419" s="259">
        <v>0</v>
      </c>
      <c r="AB1419" s="259">
        <v>0</v>
      </c>
      <c r="AC1419" s="259">
        <v>1978.5714285714287</v>
      </c>
      <c r="AD1419" s="259">
        <v>-1978.5714285714287</v>
      </c>
      <c r="AE1419" s="262">
        <v>1978.5714285714287</v>
      </c>
      <c r="AF1419" s="258">
        <v>13850</v>
      </c>
      <c r="AG1419" s="259">
        <v>0</v>
      </c>
      <c r="AH1419" s="259">
        <v>0</v>
      </c>
      <c r="AI1419" s="259">
        <v>0</v>
      </c>
      <c r="AJ1419" s="259">
        <v>13850</v>
      </c>
      <c r="AK1419" s="259">
        <v>0</v>
      </c>
      <c r="AL1419" s="259">
        <v>0</v>
      </c>
      <c r="AM1419" s="259">
        <v>13850</v>
      </c>
      <c r="AN1419" s="259">
        <v>-1648.8095238095239</v>
      </c>
      <c r="AO1419" s="262">
        <v>15498.809523809523</v>
      </c>
      <c r="AP1419" s="247"/>
      <c r="AQ1419" s="263">
        <v>0</v>
      </c>
      <c r="AR1419" s="264">
        <v>0</v>
      </c>
      <c r="AS1419" s="264">
        <v>0</v>
      </c>
      <c r="AT1419" s="264">
        <v>0</v>
      </c>
      <c r="AU1419" s="264">
        <v>0</v>
      </c>
      <c r="AV1419" s="264">
        <v>0</v>
      </c>
      <c r="AW1419" s="264">
        <v>0</v>
      </c>
      <c r="AX1419" s="264">
        <v>0</v>
      </c>
      <c r="AY1419" s="264">
        <v>0</v>
      </c>
      <c r="AZ1419" s="264">
        <v>0</v>
      </c>
      <c r="BA1419" s="264">
        <v>0</v>
      </c>
      <c r="BB1419" s="265">
        <v>15498.809523654534</v>
      </c>
    </row>
    <row r="1420" spans="2:54" s="213" customFormat="1" ht="12.75" x14ac:dyDescent="0.2">
      <c r="B1420" s="266" t="s">
        <v>863</v>
      </c>
      <c r="C1420" s="267"/>
      <c r="D1420" s="268"/>
      <c r="E1420" s="269" t="s">
        <v>3301</v>
      </c>
      <c r="F1420" s="267"/>
      <c r="G1420" s="267"/>
      <c r="H1420" s="255" t="s">
        <v>3302</v>
      </c>
      <c r="I1420" s="256">
        <v>42115</v>
      </c>
      <c r="J1420" s="257">
        <v>7</v>
      </c>
      <c r="K1420" s="258">
        <v>833</v>
      </c>
      <c r="L1420" s="259">
        <v>0</v>
      </c>
      <c r="M1420" s="259">
        <v>0</v>
      </c>
      <c r="N1420" s="259">
        <v>0</v>
      </c>
      <c r="O1420" s="259">
        <v>833</v>
      </c>
      <c r="P1420" s="259">
        <v>0</v>
      </c>
      <c r="Q1420" s="259">
        <v>0</v>
      </c>
      <c r="R1420" s="259">
        <v>833</v>
      </c>
      <c r="S1420" s="259">
        <v>79.333333333333329</v>
      </c>
      <c r="T1420" s="260">
        <v>753.66666666666663</v>
      </c>
      <c r="U1420" s="261">
        <v>0</v>
      </c>
      <c r="V1420" s="259">
        <v>0</v>
      </c>
      <c r="W1420" s="259">
        <v>0</v>
      </c>
      <c r="X1420" s="259">
        <v>0</v>
      </c>
      <c r="Y1420" s="259">
        <v>0</v>
      </c>
      <c r="Z1420" s="259">
        <v>0</v>
      </c>
      <c r="AA1420" s="259">
        <v>0</v>
      </c>
      <c r="AB1420" s="259">
        <v>0</v>
      </c>
      <c r="AC1420" s="259">
        <v>119</v>
      </c>
      <c r="AD1420" s="259">
        <v>-119</v>
      </c>
      <c r="AE1420" s="262">
        <v>119</v>
      </c>
      <c r="AF1420" s="258">
        <v>833</v>
      </c>
      <c r="AG1420" s="259">
        <v>0</v>
      </c>
      <c r="AH1420" s="259">
        <v>0</v>
      </c>
      <c r="AI1420" s="259">
        <v>0</v>
      </c>
      <c r="AJ1420" s="259">
        <v>833</v>
      </c>
      <c r="AK1420" s="259">
        <v>0</v>
      </c>
      <c r="AL1420" s="259">
        <v>0</v>
      </c>
      <c r="AM1420" s="259">
        <v>833</v>
      </c>
      <c r="AN1420" s="259">
        <v>-39.666666666666671</v>
      </c>
      <c r="AO1420" s="262">
        <v>872.66666666666663</v>
      </c>
      <c r="AP1420" s="247"/>
      <c r="AQ1420" s="263">
        <v>0</v>
      </c>
      <c r="AR1420" s="264">
        <v>0</v>
      </c>
      <c r="AS1420" s="264">
        <v>0</v>
      </c>
      <c r="AT1420" s="264">
        <v>0</v>
      </c>
      <c r="AU1420" s="264">
        <v>0</v>
      </c>
      <c r="AV1420" s="264">
        <v>0</v>
      </c>
      <c r="AW1420" s="264">
        <v>0</v>
      </c>
      <c r="AX1420" s="264">
        <v>0</v>
      </c>
      <c r="AY1420" s="264">
        <v>0</v>
      </c>
      <c r="AZ1420" s="264">
        <v>0</v>
      </c>
      <c r="BA1420" s="264">
        <v>872.66666665793991</v>
      </c>
      <c r="BB1420" s="265">
        <v>0</v>
      </c>
    </row>
    <row r="1421" spans="2:54" s="213" customFormat="1" ht="12.75" x14ac:dyDescent="0.2">
      <c r="B1421" s="266" t="s">
        <v>1402</v>
      </c>
      <c r="C1421" s="267"/>
      <c r="D1421" s="268"/>
      <c r="E1421" s="269" t="s">
        <v>3303</v>
      </c>
      <c r="F1421" s="267"/>
      <c r="G1421" s="267"/>
      <c r="H1421" s="255" t="s">
        <v>3304</v>
      </c>
      <c r="I1421" s="256">
        <v>42115</v>
      </c>
      <c r="J1421" s="257">
        <v>7</v>
      </c>
      <c r="K1421" s="258">
        <v>1542</v>
      </c>
      <c r="L1421" s="259">
        <v>0</v>
      </c>
      <c r="M1421" s="259">
        <v>0</v>
      </c>
      <c r="N1421" s="259">
        <v>0</v>
      </c>
      <c r="O1421" s="259">
        <v>1542</v>
      </c>
      <c r="P1421" s="259">
        <v>0</v>
      </c>
      <c r="Q1421" s="259">
        <v>0</v>
      </c>
      <c r="R1421" s="259">
        <v>1542</v>
      </c>
      <c r="S1421" s="259">
        <v>146.85714285714286</v>
      </c>
      <c r="T1421" s="260">
        <v>1395.1428571428571</v>
      </c>
      <c r="U1421" s="261">
        <v>0</v>
      </c>
      <c r="V1421" s="259">
        <v>0</v>
      </c>
      <c r="W1421" s="259">
        <v>0</v>
      </c>
      <c r="X1421" s="259">
        <v>0</v>
      </c>
      <c r="Y1421" s="259">
        <v>0</v>
      </c>
      <c r="Z1421" s="259">
        <v>0</v>
      </c>
      <c r="AA1421" s="259">
        <v>0</v>
      </c>
      <c r="AB1421" s="259">
        <v>0</v>
      </c>
      <c r="AC1421" s="259">
        <v>220.28571428571428</v>
      </c>
      <c r="AD1421" s="259">
        <v>-220.28571428571428</v>
      </c>
      <c r="AE1421" s="262">
        <v>220.28571428571428</v>
      </c>
      <c r="AF1421" s="258">
        <v>1542</v>
      </c>
      <c r="AG1421" s="259">
        <v>0</v>
      </c>
      <c r="AH1421" s="259">
        <v>0</v>
      </c>
      <c r="AI1421" s="259">
        <v>0</v>
      </c>
      <c r="AJ1421" s="259">
        <v>1542</v>
      </c>
      <c r="AK1421" s="259">
        <v>0</v>
      </c>
      <c r="AL1421" s="259">
        <v>0</v>
      </c>
      <c r="AM1421" s="259">
        <v>1542</v>
      </c>
      <c r="AN1421" s="259">
        <v>-73.428571428571416</v>
      </c>
      <c r="AO1421" s="262">
        <v>1615.4285714285713</v>
      </c>
      <c r="AP1421" s="247"/>
      <c r="AQ1421" s="263">
        <v>1615.4285714124171</v>
      </c>
      <c r="AR1421" s="264">
        <v>0</v>
      </c>
      <c r="AS1421" s="264">
        <v>0</v>
      </c>
      <c r="AT1421" s="264">
        <v>0</v>
      </c>
      <c r="AU1421" s="264">
        <v>0</v>
      </c>
      <c r="AV1421" s="264">
        <v>0</v>
      </c>
      <c r="AW1421" s="264">
        <v>0</v>
      </c>
      <c r="AX1421" s="264">
        <v>0</v>
      </c>
      <c r="AY1421" s="264">
        <v>0</v>
      </c>
      <c r="AZ1421" s="264">
        <v>0</v>
      </c>
      <c r="BA1421" s="264">
        <v>0</v>
      </c>
      <c r="BB1421" s="265">
        <v>0</v>
      </c>
    </row>
    <row r="1422" spans="2:54" s="213" customFormat="1" ht="12.75" x14ac:dyDescent="0.2">
      <c r="B1422" s="266" t="s">
        <v>718</v>
      </c>
      <c r="C1422" s="267"/>
      <c r="D1422" s="268"/>
      <c r="E1422" s="269" t="s">
        <v>3305</v>
      </c>
      <c r="F1422" s="267"/>
      <c r="G1422" s="267"/>
      <c r="H1422" s="255" t="s">
        <v>3306</v>
      </c>
      <c r="I1422" s="256">
        <v>42185</v>
      </c>
      <c r="J1422" s="257">
        <v>10</v>
      </c>
      <c r="K1422" s="258">
        <v>1531</v>
      </c>
      <c r="L1422" s="259">
        <v>0</v>
      </c>
      <c r="M1422" s="259">
        <v>0</v>
      </c>
      <c r="N1422" s="259">
        <v>0</v>
      </c>
      <c r="O1422" s="259">
        <v>1531</v>
      </c>
      <c r="P1422" s="259">
        <v>0</v>
      </c>
      <c r="Q1422" s="259">
        <v>0</v>
      </c>
      <c r="R1422" s="259">
        <v>1531</v>
      </c>
      <c r="S1422" s="259">
        <v>76.55</v>
      </c>
      <c r="T1422" s="260">
        <v>1454.45</v>
      </c>
      <c r="U1422" s="261">
        <v>0</v>
      </c>
      <c r="V1422" s="259">
        <v>0</v>
      </c>
      <c r="W1422" s="259">
        <v>0</v>
      </c>
      <c r="X1422" s="259">
        <v>0</v>
      </c>
      <c r="Y1422" s="259">
        <v>0</v>
      </c>
      <c r="Z1422" s="259">
        <v>0</v>
      </c>
      <c r="AA1422" s="259">
        <v>0</v>
      </c>
      <c r="AB1422" s="259">
        <v>0</v>
      </c>
      <c r="AC1422" s="259">
        <v>153.1</v>
      </c>
      <c r="AD1422" s="259">
        <v>-153.1</v>
      </c>
      <c r="AE1422" s="262">
        <v>153.1</v>
      </c>
      <c r="AF1422" s="258">
        <v>1531</v>
      </c>
      <c r="AG1422" s="259">
        <v>0</v>
      </c>
      <c r="AH1422" s="259">
        <v>0</v>
      </c>
      <c r="AI1422" s="259">
        <v>0</v>
      </c>
      <c r="AJ1422" s="259">
        <v>1531</v>
      </c>
      <c r="AK1422" s="259">
        <v>0</v>
      </c>
      <c r="AL1422" s="259">
        <v>0</v>
      </c>
      <c r="AM1422" s="259">
        <v>1531</v>
      </c>
      <c r="AN1422" s="259">
        <v>-76.55</v>
      </c>
      <c r="AO1422" s="262">
        <v>1607.55</v>
      </c>
      <c r="AP1422" s="247"/>
      <c r="AQ1422" s="263">
        <v>0</v>
      </c>
      <c r="AR1422" s="264">
        <v>0</v>
      </c>
      <c r="AS1422" s="264">
        <v>0</v>
      </c>
      <c r="AT1422" s="264">
        <v>0</v>
      </c>
      <c r="AU1422" s="264">
        <v>0</v>
      </c>
      <c r="AV1422" s="264">
        <v>0</v>
      </c>
      <c r="AW1422" s="264">
        <v>0</v>
      </c>
      <c r="AX1422" s="264">
        <v>0</v>
      </c>
      <c r="AY1422" s="264">
        <v>0</v>
      </c>
      <c r="AZ1422" s="264">
        <v>0</v>
      </c>
      <c r="BA1422" s="264">
        <v>1607.5499999839244</v>
      </c>
      <c r="BB1422" s="265">
        <v>0</v>
      </c>
    </row>
    <row r="1423" spans="2:54" s="213" customFormat="1" ht="12.75" x14ac:dyDescent="0.2">
      <c r="B1423" s="266" t="s">
        <v>863</v>
      </c>
      <c r="C1423" s="267"/>
      <c r="D1423" s="268"/>
      <c r="E1423" s="269" t="s">
        <v>3307</v>
      </c>
      <c r="F1423" s="267"/>
      <c r="G1423" s="267"/>
      <c r="H1423" s="255" t="s">
        <v>3308</v>
      </c>
      <c r="I1423" s="256">
        <v>42214</v>
      </c>
      <c r="J1423" s="257">
        <v>7</v>
      </c>
      <c r="K1423" s="258">
        <v>770</v>
      </c>
      <c r="L1423" s="259">
        <v>0</v>
      </c>
      <c r="M1423" s="259">
        <v>0</v>
      </c>
      <c r="N1423" s="259">
        <v>0</v>
      </c>
      <c r="O1423" s="259">
        <v>770</v>
      </c>
      <c r="P1423" s="259">
        <v>0</v>
      </c>
      <c r="Q1423" s="259">
        <v>0</v>
      </c>
      <c r="R1423" s="259">
        <v>770</v>
      </c>
      <c r="S1423" s="259">
        <v>45.833333333333329</v>
      </c>
      <c r="T1423" s="260">
        <v>724.16666666666663</v>
      </c>
      <c r="U1423" s="261">
        <v>0</v>
      </c>
      <c r="V1423" s="259">
        <v>0</v>
      </c>
      <c r="W1423" s="259">
        <v>0</v>
      </c>
      <c r="X1423" s="259">
        <v>0</v>
      </c>
      <c r="Y1423" s="259">
        <v>0</v>
      </c>
      <c r="Z1423" s="259">
        <v>0</v>
      </c>
      <c r="AA1423" s="259">
        <v>0</v>
      </c>
      <c r="AB1423" s="259">
        <v>0</v>
      </c>
      <c r="AC1423" s="259">
        <v>110</v>
      </c>
      <c r="AD1423" s="259">
        <v>-110</v>
      </c>
      <c r="AE1423" s="262">
        <v>110</v>
      </c>
      <c r="AF1423" s="258">
        <v>770</v>
      </c>
      <c r="AG1423" s="259">
        <v>0</v>
      </c>
      <c r="AH1423" s="259">
        <v>0</v>
      </c>
      <c r="AI1423" s="259">
        <v>0</v>
      </c>
      <c r="AJ1423" s="259">
        <v>770</v>
      </c>
      <c r="AK1423" s="259">
        <v>0</v>
      </c>
      <c r="AL1423" s="259">
        <v>0</v>
      </c>
      <c r="AM1423" s="259">
        <v>770</v>
      </c>
      <c r="AN1423" s="259">
        <v>-64.166666666666671</v>
      </c>
      <c r="AO1423" s="262">
        <v>834.16666666666663</v>
      </c>
      <c r="AP1423" s="247"/>
      <c r="AQ1423" s="263">
        <v>0</v>
      </c>
      <c r="AR1423" s="264">
        <v>0</v>
      </c>
      <c r="AS1423" s="264">
        <v>0</v>
      </c>
      <c r="AT1423" s="264">
        <v>0</v>
      </c>
      <c r="AU1423" s="264">
        <v>0</v>
      </c>
      <c r="AV1423" s="264">
        <v>0</v>
      </c>
      <c r="AW1423" s="264">
        <v>0</v>
      </c>
      <c r="AX1423" s="264">
        <v>0</v>
      </c>
      <c r="AY1423" s="264">
        <v>0</v>
      </c>
      <c r="AZ1423" s="264">
        <v>0</v>
      </c>
      <c r="BA1423" s="264">
        <v>834.16666665832497</v>
      </c>
      <c r="BB1423" s="265">
        <v>0</v>
      </c>
    </row>
    <row r="1424" spans="2:54" s="213" customFormat="1" ht="12.75" x14ac:dyDescent="0.2">
      <c r="B1424" s="266" t="s">
        <v>863</v>
      </c>
      <c r="C1424" s="267"/>
      <c r="D1424" s="268"/>
      <c r="E1424" s="269" t="s">
        <v>3309</v>
      </c>
      <c r="F1424" s="267"/>
      <c r="G1424" s="267"/>
      <c r="H1424" s="255" t="s">
        <v>3310</v>
      </c>
      <c r="I1424" s="256">
        <v>42250</v>
      </c>
      <c r="J1424" s="257">
        <v>7</v>
      </c>
      <c r="K1424" s="258">
        <v>896</v>
      </c>
      <c r="L1424" s="259">
        <v>0</v>
      </c>
      <c r="M1424" s="259">
        <v>0</v>
      </c>
      <c r="N1424" s="259">
        <v>0</v>
      </c>
      <c r="O1424" s="259">
        <v>896</v>
      </c>
      <c r="P1424" s="259">
        <v>0</v>
      </c>
      <c r="Q1424" s="259">
        <v>0</v>
      </c>
      <c r="R1424" s="259">
        <v>896</v>
      </c>
      <c r="S1424" s="259">
        <v>32</v>
      </c>
      <c r="T1424" s="260">
        <v>864</v>
      </c>
      <c r="U1424" s="261">
        <v>0</v>
      </c>
      <c r="V1424" s="259">
        <v>0</v>
      </c>
      <c r="W1424" s="259">
        <v>0</v>
      </c>
      <c r="X1424" s="259">
        <v>0</v>
      </c>
      <c r="Y1424" s="259">
        <v>0</v>
      </c>
      <c r="Z1424" s="259">
        <v>0</v>
      </c>
      <c r="AA1424" s="259">
        <v>0</v>
      </c>
      <c r="AB1424" s="259">
        <v>0</v>
      </c>
      <c r="AC1424" s="259">
        <v>128</v>
      </c>
      <c r="AD1424" s="259">
        <v>-128</v>
      </c>
      <c r="AE1424" s="262">
        <v>128</v>
      </c>
      <c r="AF1424" s="258">
        <v>896</v>
      </c>
      <c r="AG1424" s="259">
        <v>0</v>
      </c>
      <c r="AH1424" s="259">
        <v>0</v>
      </c>
      <c r="AI1424" s="259">
        <v>0</v>
      </c>
      <c r="AJ1424" s="259">
        <v>896</v>
      </c>
      <c r="AK1424" s="259">
        <v>0</v>
      </c>
      <c r="AL1424" s="259">
        <v>0</v>
      </c>
      <c r="AM1424" s="259">
        <v>896</v>
      </c>
      <c r="AN1424" s="259">
        <v>-96</v>
      </c>
      <c r="AO1424" s="262">
        <v>992</v>
      </c>
      <c r="AP1424" s="247"/>
      <c r="AQ1424" s="263">
        <v>0</v>
      </c>
      <c r="AR1424" s="264">
        <v>0</v>
      </c>
      <c r="AS1424" s="264">
        <v>0</v>
      </c>
      <c r="AT1424" s="264">
        <v>0</v>
      </c>
      <c r="AU1424" s="264">
        <v>0</v>
      </c>
      <c r="AV1424" s="264">
        <v>0</v>
      </c>
      <c r="AW1424" s="264">
        <v>0</v>
      </c>
      <c r="AX1424" s="264">
        <v>0</v>
      </c>
      <c r="AY1424" s="264">
        <v>0</v>
      </c>
      <c r="AZ1424" s="264">
        <v>0</v>
      </c>
      <c r="BA1424" s="264">
        <v>991.99999999008003</v>
      </c>
      <c r="BB1424" s="265">
        <v>0</v>
      </c>
    </row>
    <row r="1425" spans="2:54" s="213" customFormat="1" ht="12.75" x14ac:dyDescent="0.2">
      <c r="B1425" s="266" t="s">
        <v>863</v>
      </c>
      <c r="C1425" s="267"/>
      <c r="D1425" s="268"/>
      <c r="E1425" s="269" t="s">
        <v>3311</v>
      </c>
      <c r="F1425" s="267"/>
      <c r="G1425" s="267"/>
      <c r="H1425" s="255" t="s">
        <v>3312</v>
      </c>
      <c r="I1425" s="256">
        <v>42347</v>
      </c>
      <c r="J1425" s="257">
        <v>7</v>
      </c>
      <c r="K1425" s="258">
        <v>930</v>
      </c>
      <c r="L1425" s="259">
        <v>0</v>
      </c>
      <c r="M1425" s="259">
        <v>0</v>
      </c>
      <c r="N1425" s="259">
        <v>0</v>
      </c>
      <c r="O1425" s="259">
        <v>930</v>
      </c>
      <c r="P1425" s="259">
        <v>0</v>
      </c>
      <c r="Q1425" s="259">
        <v>0</v>
      </c>
      <c r="R1425" s="259">
        <v>930</v>
      </c>
      <c r="S1425" s="259">
        <v>0</v>
      </c>
      <c r="T1425" s="260">
        <v>930</v>
      </c>
      <c r="U1425" s="261">
        <v>0</v>
      </c>
      <c r="V1425" s="259">
        <v>0</v>
      </c>
      <c r="W1425" s="259">
        <v>0</v>
      </c>
      <c r="X1425" s="259">
        <v>0</v>
      </c>
      <c r="Y1425" s="259">
        <v>0</v>
      </c>
      <c r="Z1425" s="259">
        <v>0</v>
      </c>
      <c r="AA1425" s="259">
        <v>0</v>
      </c>
      <c r="AB1425" s="259">
        <v>0</v>
      </c>
      <c r="AC1425" s="259">
        <v>132.85714285714286</v>
      </c>
      <c r="AD1425" s="259">
        <v>-132.85714285714286</v>
      </c>
      <c r="AE1425" s="262">
        <v>132.85714285714286</v>
      </c>
      <c r="AF1425" s="258">
        <v>930</v>
      </c>
      <c r="AG1425" s="259">
        <v>0</v>
      </c>
      <c r="AH1425" s="259">
        <v>0</v>
      </c>
      <c r="AI1425" s="259">
        <v>0</v>
      </c>
      <c r="AJ1425" s="259">
        <v>930</v>
      </c>
      <c r="AK1425" s="259">
        <v>0</v>
      </c>
      <c r="AL1425" s="259">
        <v>0</v>
      </c>
      <c r="AM1425" s="259">
        <v>930</v>
      </c>
      <c r="AN1425" s="259">
        <v>-132.85714285714286</v>
      </c>
      <c r="AO1425" s="262">
        <v>1062.8571428571429</v>
      </c>
      <c r="AP1425" s="247"/>
      <c r="AQ1425" s="263">
        <v>0</v>
      </c>
      <c r="AR1425" s="264">
        <v>0</v>
      </c>
      <c r="AS1425" s="264">
        <v>0</v>
      </c>
      <c r="AT1425" s="264">
        <v>0</v>
      </c>
      <c r="AU1425" s="264">
        <v>0</v>
      </c>
      <c r="AV1425" s="264">
        <v>0</v>
      </c>
      <c r="AW1425" s="264">
        <v>0</v>
      </c>
      <c r="AX1425" s="264">
        <v>0</v>
      </c>
      <c r="AY1425" s="264">
        <v>0</v>
      </c>
      <c r="AZ1425" s="264">
        <v>0</v>
      </c>
      <c r="BA1425" s="264">
        <v>1062.8571428465143</v>
      </c>
      <c r="BB1425" s="265">
        <v>0</v>
      </c>
    </row>
    <row r="1426" spans="2:54" s="213" customFormat="1" ht="12.75" x14ac:dyDescent="0.2">
      <c r="B1426" s="266" t="s">
        <v>863</v>
      </c>
      <c r="C1426" s="267"/>
      <c r="D1426" s="268"/>
      <c r="E1426" s="269" t="s">
        <v>3313</v>
      </c>
      <c r="F1426" s="267"/>
      <c r="G1426" s="267"/>
      <c r="H1426" s="255" t="s">
        <v>3314</v>
      </c>
      <c r="I1426" s="256">
        <v>42347</v>
      </c>
      <c r="J1426" s="257">
        <v>7</v>
      </c>
      <c r="K1426" s="258">
        <v>930</v>
      </c>
      <c r="L1426" s="259">
        <v>0</v>
      </c>
      <c r="M1426" s="259">
        <v>0</v>
      </c>
      <c r="N1426" s="259">
        <v>0</v>
      </c>
      <c r="O1426" s="259">
        <v>930</v>
      </c>
      <c r="P1426" s="259">
        <v>0</v>
      </c>
      <c r="Q1426" s="259">
        <v>0</v>
      </c>
      <c r="R1426" s="259">
        <v>930</v>
      </c>
      <c r="S1426" s="259">
        <v>0</v>
      </c>
      <c r="T1426" s="260">
        <v>930</v>
      </c>
      <c r="U1426" s="261">
        <v>0</v>
      </c>
      <c r="V1426" s="259">
        <v>0</v>
      </c>
      <c r="W1426" s="259">
        <v>0</v>
      </c>
      <c r="X1426" s="259">
        <v>0</v>
      </c>
      <c r="Y1426" s="259">
        <v>0</v>
      </c>
      <c r="Z1426" s="259">
        <v>0</v>
      </c>
      <c r="AA1426" s="259">
        <v>0</v>
      </c>
      <c r="AB1426" s="259">
        <v>0</v>
      </c>
      <c r="AC1426" s="259">
        <v>132.85714285714286</v>
      </c>
      <c r="AD1426" s="259">
        <v>-132.85714285714286</v>
      </c>
      <c r="AE1426" s="262">
        <v>132.85714285714286</v>
      </c>
      <c r="AF1426" s="258">
        <v>930</v>
      </c>
      <c r="AG1426" s="259">
        <v>0</v>
      </c>
      <c r="AH1426" s="259">
        <v>0</v>
      </c>
      <c r="AI1426" s="259">
        <v>0</v>
      </c>
      <c r="AJ1426" s="259">
        <v>930</v>
      </c>
      <c r="AK1426" s="259">
        <v>0</v>
      </c>
      <c r="AL1426" s="259">
        <v>0</v>
      </c>
      <c r="AM1426" s="259">
        <v>930</v>
      </c>
      <c r="AN1426" s="259">
        <v>-132.85714285714286</v>
      </c>
      <c r="AO1426" s="262">
        <v>1062.8571428571429</v>
      </c>
      <c r="AP1426" s="247"/>
      <c r="AQ1426" s="263">
        <v>0</v>
      </c>
      <c r="AR1426" s="264">
        <v>0</v>
      </c>
      <c r="AS1426" s="264">
        <v>0</v>
      </c>
      <c r="AT1426" s="264">
        <v>0</v>
      </c>
      <c r="AU1426" s="264">
        <v>0</v>
      </c>
      <c r="AV1426" s="264">
        <v>0</v>
      </c>
      <c r="AW1426" s="264">
        <v>0</v>
      </c>
      <c r="AX1426" s="264">
        <v>0</v>
      </c>
      <c r="AY1426" s="264">
        <v>0</v>
      </c>
      <c r="AZ1426" s="264">
        <v>0</v>
      </c>
      <c r="BA1426" s="264">
        <v>1062.8571428465143</v>
      </c>
      <c r="BB1426" s="265">
        <v>0</v>
      </c>
    </row>
    <row r="1427" spans="2:54" s="213" customFormat="1" ht="12.75" x14ac:dyDescent="0.2">
      <c r="B1427" s="266" t="s">
        <v>1785</v>
      </c>
      <c r="C1427" s="267"/>
      <c r="D1427" s="268"/>
      <c r="E1427" s="269" t="s">
        <v>3315</v>
      </c>
      <c r="F1427" s="267"/>
      <c r="G1427" s="267"/>
      <c r="H1427" s="255" t="s">
        <v>3316</v>
      </c>
      <c r="I1427" s="256">
        <v>42202</v>
      </c>
      <c r="J1427" s="257">
        <v>4</v>
      </c>
      <c r="K1427" s="258">
        <v>1000</v>
      </c>
      <c r="L1427" s="259">
        <v>0</v>
      </c>
      <c r="M1427" s="259">
        <v>0</v>
      </c>
      <c r="N1427" s="259">
        <v>0</v>
      </c>
      <c r="O1427" s="259">
        <v>1000</v>
      </c>
      <c r="P1427" s="259">
        <v>0</v>
      </c>
      <c r="Q1427" s="259">
        <v>0</v>
      </c>
      <c r="R1427" s="259">
        <v>1000</v>
      </c>
      <c r="S1427" s="259">
        <v>104.16666666666666</v>
      </c>
      <c r="T1427" s="260">
        <v>895.83333333333337</v>
      </c>
      <c r="U1427" s="261">
        <v>0</v>
      </c>
      <c r="V1427" s="259">
        <v>0</v>
      </c>
      <c r="W1427" s="259">
        <v>0</v>
      </c>
      <c r="X1427" s="259">
        <v>0</v>
      </c>
      <c r="Y1427" s="259">
        <v>0</v>
      </c>
      <c r="Z1427" s="259">
        <v>0</v>
      </c>
      <c r="AA1427" s="259">
        <v>0</v>
      </c>
      <c r="AB1427" s="259">
        <v>0</v>
      </c>
      <c r="AC1427" s="259">
        <v>250</v>
      </c>
      <c r="AD1427" s="259">
        <v>-250</v>
      </c>
      <c r="AE1427" s="262">
        <v>250</v>
      </c>
      <c r="AF1427" s="258">
        <v>1000</v>
      </c>
      <c r="AG1427" s="259">
        <v>0</v>
      </c>
      <c r="AH1427" s="259">
        <v>0</v>
      </c>
      <c r="AI1427" s="259">
        <v>0</v>
      </c>
      <c r="AJ1427" s="259">
        <v>1000</v>
      </c>
      <c r="AK1427" s="259">
        <v>0</v>
      </c>
      <c r="AL1427" s="259">
        <v>0</v>
      </c>
      <c r="AM1427" s="259">
        <v>1000</v>
      </c>
      <c r="AN1427" s="259">
        <v>-145.83333333333334</v>
      </c>
      <c r="AO1427" s="262">
        <v>1145.8333333333333</v>
      </c>
      <c r="AP1427" s="247"/>
      <c r="AQ1427" s="263">
        <v>124.39623073300771</v>
      </c>
      <c r="AR1427" s="264">
        <v>0</v>
      </c>
      <c r="AS1427" s="264">
        <v>49.521557407598912</v>
      </c>
      <c r="AT1427" s="264">
        <v>5.7826614234871343</v>
      </c>
      <c r="AU1427" s="264">
        <v>0</v>
      </c>
      <c r="AV1427" s="264">
        <v>0</v>
      </c>
      <c r="AW1427" s="264">
        <v>0</v>
      </c>
      <c r="AX1427" s="264">
        <v>24.824980632543745</v>
      </c>
      <c r="AY1427" s="264">
        <v>0</v>
      </c>
      <c r="AZ1427" s="264">
        <v>0</v>
      </c>
      <c r="BA1427" s="264">
        <v>586.78277019541952</v>
      </c>
      <c r="BB1427" s="265">
        <v>354.52513292981797</v>
      </c>
    </row>
    <row r="1428" spans="2:54" s="213" customFormat="1" ht="12.75" x14ac:dyDescent="0.2">
      <c r="B1428" s="266" t="s">
        <v>1160</v>
      </c>
      <c r="C1428" s="267"/>
      <c r="D1428" s="268"/>
      <c r="E1428" s="269" t="s">
        <v>3317</v>
      </c>
      <c r="F1428" s="267"/>
      <c r="G1428" s="267"/>
      <c r="H1428" s="255" t="s">
        <v>3318</v>
      </c>
      <c r="I1428" s="256">
        <v>42066</v>
      </c>
      <c r="J1428" s="257">
        <v>10</v>
      </c>
      <c r="K1428" s="258">
        <v>2587</v>
      </c>
      <c r="L1428" s="259">
        <v>0</v>
      </c>
      <c r="M1428" s="259">
        <v>0</v>
      </c>
      <c r="N1428" s="259">
        <v>0</v>
      </c>
      <c r="O1428" s="259">
        <v>2587</v>
      </c>
      <c r="P1428" s="259">
        <v>0</v>
      </c>
      <c r="Q1428" s="259">
        <v>0</v>
      </c>
      <c r="R1428" s="259">
        <v>2587</v>
      </c>
      <c r="S1428" s="259">
        <v>194.02500000000001</v>
      </c>
      <c r="T1428" s="260">
        <v>2392.9749999999999</v>
      </c>
      <c r="U1428" s="261">
        <v>0</v>
      </c>
      <c r="V1428" s="259">
        <v>0</v>
      </c>
      <c r="W1428" s="259">
        <v>0</v>
      </c>
      <c r="X1428" s="259">
        <v>0</v>
      </c>
      <c r="Y1428" s="259">
        <v>0</v>
      </c>
      <c r="Z1428" s="259">
        <v>0</v>
      </c>
      <c r="AA1428" s="259">
        <v>0</v>
      </c>
      <c r="AB1428" s="259">
        <v>0</v>
      </c>
      <c r="AC1428" s="259">
        <v>258.7</v>
      </c>
      <c r="AD1428" s="259">
        <v>-258.7</v>
      </c>
      <c r="AE1428" s="262">
        <v>258.7</v>
      </c>
      <c r="AF1428" s="258">
        <v>2587</v>
      </c>
      <c r="AG1428" s="259">
        <v>0</v>
      </c>
      <c r="AH1428" s="259">
        <v>0</v>
      </c>
      <c r="AI1428" s="259">
        <v>0</v>
      </c>
      <c r="AJ1428" s="259">
        <v>2587</v>
      </c>
      <c r="AK1428" s="259">
        <v>0</v>
      </c>
      <c r="AL1428" s="259">
        <v>0</v>
      </c>
      <c r="AM1428" s="259">
        <v>2587</v>
      </c>
      <c r="AN1428" s="259">
        <v>-64.674999999999983</v>
      </c>
      <c r="AO1428" s="262">
        <v>2651.6750000000002</v>
      </c>
      <c r="AP1428" s="247"/>
      <c r="AQ1428" s="263">
        <v>0</v>
      </c>
      <c r="AR1428" s="264">
        <v>0</v>
      </c>
      <c r="AS1428" s="264">
        <v>0</v>
      </c>
      <c r="AT1428" s="264">
        <v>0</v>
      </c>
      <c r="AU1428" s="264">
        <v>0</v>
      </c>
      <c r="AV1428" s="264">
        <v>0</v>
      </c>
      <c r="AW1428" s="264">
        <v>0</v>
      </c>
      <c r="AX1428" s="264">
        <v>0</v>
      </c>
      <c r="AY1428" s="264">
        <v>0</v>
      </c>
      <c r="AZ1428" s="264">
        <v>0</v>
      </c>
      <c r="BA1428" s="264">
        <v>2651.6749999734834</v>
      </c>
      <c r="BB1428" s="265">
        <v>0</v>
      </c>
    </row>
    <row r="1429" spans="2:54" s="213" customFormat="1" ht="12.75" x14ac:dyDescent="0.2">
      <c r="B1429" s="266" t="s">
        <v>1160</v>
      </c>
      <c r="C1429" s="267"/>
      <c r="D1429" s="268"/>
      <c r="E1429" s="269" t="s">
        <v>3319</v>
      </c>
      <c r="F1429" s="267"/>
      <c r="G1429" s="267"/>
      <c r="H1429" s="255" t="s">
        <v>3320</v>
      </c>
      <c r="I1429" s="256">
        <v>42268</v>
      </c>
      <c r="J1429" s="257">
        <v>10</v>
      </c>
      <c r="K1429" s="258">
        <v>2200</v>
      </c>
      <c r="L1429" s="259">
        <v>0</v>
      </c>
      <c r="M1429" s="259">
        <v>0</v>
      </c>
      <c r="N1429" s="259">
        <v>0</v>
      </c>
      <c r="O1429" s="259">
        <v>2200</v>
      </c>
      <c r="P1429" s="259">
        <v>0</v>
      </c>
      <c r="Q1429" s="259">
        <v>0</v>
      </c>
      <c r="R1429" s="259">
        <v>2200</v>
      </c>
      <c r="S1429" s="259">
        <v>55</v>
      </c>
      <c r="T1429" s="260">
        <v>2145</v>
      </c>
      <c r="U1429" s="261">
        <v>0</v>
      </c>
      <c r="V1429" s="259">
        <v>0</v>
      </c>
      <c r="W1429" s="259">
        <v>0</v>
      </c>
      <c r="X1429" s="259">
        <v>0</v>
      </c>
      <c r="Y1429" s="259">
        <v>0</v>
      </c>
      <c r="Z1429" s="259">
        <v>0</v>
      </c>
      <c r="AA1429" s="259">
        <v>0</v>
      </c>
      <c r="AB1429" s="259">
        <v>0</v>
      </c>
      <c r="AC1429" s="259">
        <v>220</v>
      </c>
      <c r="AD1429" s="259">
        <v>-220</v>
      </c>
      <c r="AE1429" s="262">
        <v>220</v>
      </c>
      <c r="AF1429" s="258">
        <v>2200</v>
      </c>
      <c r="AG1429" s="259">
        <v>0</v>
      </c>
      <c r="AH1429" s="259">
        <v>0</v>
      </c>
      <c r="AI1429" s="259">
        <v>0</v>
      </c>
      <c r="AJ1429" s="259">
        <v>2200</v>
      </c>
      <c r="AK1429" s="259">
        <v>0</v>
      </c>
      <c r="AL1429" s="259">
        <v>0</v>
      </c>
      <c r="AM1429" s="259">
        <v>2200</v>
      </c>
      <c r="AN1429" s="259">
        <v>-165</v>
      </c>
      <c r="AO1429" s="262">
        <v>2365</v>
      </c>
      <c r="AP1429" s="247"/>
      <c r="AQ1429" s="263">
        <v>2364.99999997635</v>
      </c>
      <c r="AR1429" s="264">
        <v>0</v>
      </c>
      <c r="AS1429" s="264">
        <v>0</v>
      </c>
      <c r="AT1429" s="264">
        <v>0</v>
      </c>
      <c r="AU1429" s="264">
        <v>0</v>
      </c>
      <c r="AV1429" s="264">
        <v>0</v>
      </c>
      <c r="AW1429" s="264">
        <v>0</v>
      </c>
      <c r="AX1429" s="264">
        <v>0</v>
      </c>
      <c r="AY1429" s="264">
        <v>0</v>
      </c>
      <c r="AZ1429" s="264">
        <v>0</v>
      </c>
      <c r="BA1429" s="264">
        <v>0</v>
      </c>
      <c r="BB1429" s="265">
        <v>0</v>
      </c>
    </row>
    <row r="1430" spans="2:54" s="213" customFormat="1" ht="12.75" x14ac:dyDescent="0.2">
      <c r="B1430" s="266" t="s">
        <v>1160</v>
      </c>
      <c r="C1430" s="267"/>
      <c r="D1430" s="268"/>
      <c r="E1430" s="269" t="s">
        <v>3321</v>
      </c>
      <c r="F1430" s="267"/>
      <c r="G1430" s="267"/>
      <c r="H1430" s="255" t="s">
        <v>3322</v>
      </c>
      <c r="I1430" s="256">
        <v>42276</v>
      </c>
      <c r="J1430" s="257">
        <v>10</v>
      </c>
      <c r="K1430" s="258">
        <v>1400</v>
      </c>
      <c r="L1430" s="259">
        <v>0</v>
      </c>
      <c r="M1430" s="259">
        <v>0</v>
      </c>
      <c r="N1430" s="259">
        <v>0</v>
      </c>
      <c r="O1430" s="259">
        <v>1400</v>
      </c>
      <c r="P1430" s="259">
        <v>0</v>
      </c>
      <c r="Q1430" s="259">
        <v>0</v>
      </c>
      <c r="R1430" s="259">
        <v>1400</v>
      </c>
      <c r="S1430" s="259">
        <v>35</v>
      </c>
      <c r="T1430" s="260">
        <v>1365</v>
      </c>
      <c r="U1430" s="261">
        <v>0</v>
      </c>
      <c r="V1430" s="259">
        <v>0</v>
      </c>
      <c r="W1430" s="259">
        <v>0</v>
      </c>
      <c r="X1430" s="259">
        <v>0</v>
      </c>
      <c r="Y1430" s="259">
        <v>0</v>
      </c>
      <c r="Z1430" s="259">
        <v>0</v>
      </c>
      <c r="AA1430" s="259">
        <v>0</v>
      </c>
      <c r="AB1430" s="259">
        <v>0</v>
      </c>
      <c r="AC1430" s="259">
        <v>140</v>
      </c>
      <c r="AD1430" s="259">
        <v>-140</v>
      </c>
      <c r="AE1430" s="262">
        <v>140</v>
      </c>
      <c r="AF1430" s="258">
        <v>1400</v>
      </c>
      <c r="AG1430" s="259">
        <v>0</v>
      </c>
      <c r="AH1430" s="259">
        <v>0</v>
      </c>
      <c r="AI1430" s="259">
        <v>0</v>
      </c>
      <c r="AJ1430" s="259">
        <v>1400</v>
      </c>
      <c r="AK1430" s="259">
        <v>0</v>
      </c>
      <c r="AL1430" s="259">
        <v>0</v>
      </c>
      <c r="AM1430" s="259">
        <v>1400</v>
      </c>
      <c r="AN1430" s="259">
        <v>-105</v>
      </c>
      <c r="AO1430" s="262">
        <v>1505</v>
      </c>
      <c r="AP1430" s="247"/>
      <c r="AQ1430" s="263">
        <v>1504.9999999849499</v>
      </c>
      <c r="AR1430" s="264">
        <v>0</v>
      </c>
      <c r="AS1430" s="264">
        <v>0</v>
      </c>
      <c r="AT1430" s="264">
        <v>0</v>
      </c>
      <c r="AU1430" s="264">
        <v>0</v>
      </c>
      <c r="AV1430" s="264">
        <v>0</v>
      </c>
      <c r="AW1430" s="264">
        <v>0</v>
      </c>
      <c r="AX1430" s="264">
        <v>0</v>
      </c>
      <c r="AY1430" s="264">
        <v>0</v>
      </c>
      <c r="AZ1430" s="264">
        <v>0</v>
      </c>
      <c r="BA1430" s="264">
        <v>0</v>
      </c>
      <c r="BB1430" s="265">
        <v>0</v>
      </c>
    </row>
    <row r="1431" spans="2:54" s="213" customFormat="1" ht="12.75" x14ac:dyDescent="0.2">
      <c r="B1431" s="266" t="s">
        <v>2051</v>
      </c>
      <c r="C1431" s="267"/>
      <c r="D1431" s="268"/>
      <c r="E1431" s="269" t="s">
        <v>3323</v>
      </c>
      <c r="F1431" s="267"/>
      <c r="G1431" s="267"/>
      <c r="H1431" s="255" t="s">
        <v>3324</v>
      </c>
      <c r="I1431" s="256">
        <v>42335</v>
      </c>
      <c r="J1431" s="257">
        <v>16</v>
      </c>
      <c r="K1431" s="258">
        <v>30540</v>
      </c>
      <c r="L1431" s="259">
        <v>0</v>
      </c>
      <c r="M1431" s="259">
        <v>0</v>
      </c>
      <c r="N1431" s="259">
        <v>0</v>
      </c>
      <c r="O1431" s="259">
        <v>30540</v>
      </c>
      <c r="P1431" s="259">
        <v>0</v>
      </c>
      <c r="Q1431" s="259">
        <v>0</v>
      </c>
      <c r="R1431" s="259">
        <v>30540</v>
      </c>
      <c r="S1431" s="259">
        <v>159.0625</v>
      </c>
      <c r="T1431" s="260">
        <v>30380.9375</v>
      </c>
      <c r="U1431" s="261">
        <v>0</v>
      </c>
      <c r="V1431" s="259">
        <v>0</v>
      </c>
      <c r="W1431" s="259">
        <v>0</v>
      </c>
      <c r="X1431" s="259">
        <v>0</v>
      </c>
      <c r="Y1431" s="259">
        <v>0</v>
      </c>
      <c r="Z1431" s="259">
        <v>0</v>
      </c>
      <c r="AA1431" s="259">
        <v>0</v>
      </c>
      <c r="AB1431" s="259">
        <v>0</v>
      </c>
      <c r="AC1431" s="259">
        <v>1908.75</v>
      </c>
      <c r="AD1431" s="259">
        <v>-1908.75</v>
      </c>
      <c r="AE1431" s="262">
        <v>1908.75</v>
      </c>
      <c r="AF1431" s="258">
        <v>30540</v>
      </c>
      <c r="AG1431" s="259">
        <v>0</v>
      </c>
      <c r="AH1431" s="259">
        <v>0</v>
      </c>
      <c r="AI1431" s="259">
        <v>0</v>
      </c>
      <c r="AJ1431" s="259">
        <v>30540</v>
      </c>
      <c r="AK1431" s="259">
        <v>0</v>
      </c>
      <c r="AL1431" s="259">
        <v>0</v>
      </c>
      <c r="AM1431" s="259">
        <v>30540</v>
      </c>
      <c r="AN1431" s="259">
        <v>-1749.6875</v>
      </c>
      <c r="AO1431" s="262">
        <v>32289.6875</v>
      </c>
      <c r="AP1431" s="247"/>
      <c r="AQ1431" s="263">
        <v>32289.687499677104</v>
      </c>
      <c r="AR1431" s="264">
        <v>0</v>
      </c>
      <c r="AS1431" s="264">
        <v>0</v>
      </c>
      <c r="AT1431" s="264">
        <v>0</v>
      </c>
      <c r="AU1431" s="264">
        <v>0</v>
      </c>
      <c r="AV1431" s="264">
        <v>0</v>
      </c>
      <c r="AW1431" s="264">
        <v>0</v>
      </c>
      <c r="AX1431" s="264">
        <v>0</v>
      </c>
      <c r="AY1431" s="264">
        <v>0</v>
      </c>
      <c r="AZ1431" s="264">
        <v>0</v>
      </c>
      <c r="BA1431" s="264">
        <v>0</v>
      </c>
      <c r="BB1431" s="265">
        <v>0</v>
      </c>
    </row>
    <row r="1432" spans="2:54" s="213" customFormat="1" ht="12.75" x14ac:dyDescent="0.2">
      <c r="B1432" s="266" t="s">
        <v>772</v>
      </c>
      <c r="C1432" s="267"/>
      <c r="D1432" s="268"/>
      <c r="E1432" s="269" t="s">
        <v>3325</v>
      </c>
      <c r="F1432" s="267"/>
      <c r="G1432" s="267"/>
      <c r="H1432" s="255" t="s">
        <v>3326</v>
      </c>
      <c r="I1432" s="256">
        <v>42303</v>
      </c>
      <c r="J1432" s="257">
        <v>30</v>
      </c>
      <c r="K1432" s="258">
        <v>2550.5</v>
      </c>
      <c r="L1432" s="259">
        <v>1169.04</v>
      </c>
      <c r="M1432" s="259">
        <v>0</v>
      </c>
      <c r="N1432" s="259">
        <v>0</v>
      </c>
      <c r="O1432" s="259">
        <v>1381.46</v>
      </c>
      <c r="P1432" s="259">
        <v>0</v>
      </c>
      <c r="Q1432" s="259">
        <v>0</v>
      </c>
      <c r="R1432" s="259">
        <v>1381.46</v>
      </c>
      <c r="S1432" s="259">
        <v>7.6747777777777779</v>
      </c>
      <c r="T1432" s="260">
        <v>1373.7852222222223</v>
      </c>
      <c r="U1432" s="261">
        <v>0</v>
      </c>
      <c r="V1432" s="259">
        <v>0</v>
      </c>
      <c r="W1432" s="259">
        <v>0</v>
      </c>
      <c r="X1432" s="259">
        <v>0</v>
      </c>
      <c r="Y1432" s="259">
        <v>0</v>
      </c>
      <c r="Z1432" s="259">
        <v>0</v>
      </c>
      <c r="AA1432" s="259">
        <v>0</v>
      </c>
      <c r="AB1432" s="259">
        <v>0</v>
      </c>
      <c r="AC1432" s="259">
        <v>85.016666666666666</v>
      </c>
      <c r="AD1432" s="259">
        <v>-85.016666666666666</v>
      </c>
      <c r="AE1432" s="262">
        <v>85.016666666666666</v>
      </c>
      <c r="AF1432" s="258">
        <v>2550.5</v>
      </c>
      <c r="AG1432" s="259">
        <v>1169.04</v>
      </c>
      <c r="AH1432" s="259">
        <v>0</v>
      </c>
      <c r="AI1432" s="259">
        <v>0</v>
      </c>
      <c r="AJ1432" s="259">
        <v>1381.46</v>
      </c>
      <c r="AK1432" s="259">
        <v>0</v>
      </c>
      <c r="AL1432" s="259">
        <v>0</v>
      </c>
      <c r="AM1432" s="259">
        <v>1381.46</v>
      </c>
      <c r="AN1432" s="259">
        <v>-77.341888888888889</v>
      </c>
      <c r="AO1432" s="262">
        <v>1458.8018888888889</v>
      </c>
      <c r="AP1432" s="247"/>
      <c r="AQ1432" s="263">
        <v>0</v>
      </c>
      <c r="AR1432" s="264">
        <v>0</v>
      </c>
      <c r="AS1432" s="264">
        <v>1458.8018888743009</v>
      </c>
      <c r="AT1432" s="264">
        <v>0</v>
      </c>
      <c r="AU1432" s="264">
        <v>0</v>
      </c>
      <c r="AV1432" s="264">
        <v>0</v>
      </c>
      <c r="AW1432" s="264">
        <v>0</v>
      </c>
      <c r="AX1432" s="264">
        <v>0</v>
      </c>
      <c r="AY1432" s="264">
        <v>0</v>
      </c>
      <c r="AZ1432" s="264">
        <v>0</v>
      </c>
      <c r="BA1432" s="264">
        <v>0</v>
      </c>
      <c r="BB1432" s="265">
        <v>0</v>
      </c>
    </row>
    <row r="1433" spans="2:54" s="213" customFormat="1" ht="12.75" x14ac:dyDescent="0.2">
      <c r="B1433" s="266" t="s">
        <v>772</v>
      </c>
      <c r="C1433" s="267"/>
      <c r="D1433" s="268"/>
      <c r="E1433" s="269" t="s">
        <v>3327</v>
      </c>
      <c r="F1433" s="267"/>
      <c r="G1433" s="267"/>
      <c r="H1433" s="255" t="s">
        <v>3328</v>
      </c>
      <c r="I1433" s="256">
        <v>42303</v>
      </c>
      <c r="J1433" s="257">
        <v>30</v>
      </c>
      <c r="K1433" s="258">
        <v>2030.2</v>
      </c>
      <c r="L1433" s="259">
        <v>930.56</v>
      </c>
      <c r="M1433" s="259">
        <v>0</v>
      </c>
      <c r="N1433" s="259">
        <v>0</v>
      </c>
      <c r="O1433" s="259">
        <v>1099.6400000000001</v>
      </c>
      <c r="P1433" s="259">
        <v>0</v>
      </c>
      <c r="Q1433" s="259">
        <v>0</v>
      </c>
      <c r="R1433" s="259">
        <v>1099.6400000000001</v>
      </c>
      <c r="S1433" s="259">
        <v>6.1091111111111118</v>
      </c>
      <c r="T1433" s="260">
        <v>1093.530888888889</v>
      </c>
      <c r="U1433" s="261">
        <v>0</v>
      </c>
      <c r="V1433" s="259">
        <v>0</v>
      </c>
      <c r="W1433" s="259">
        <v>0</v>
      </c>
      <c r="X1433" s="259">
        <v>0</v>
      </c>
      <c r="Y1433" s="259">
        <v>0</v>
      </c>
      <c r="Z1433" s="259">
        <v>0</v>
      </c>
      <c r="AA1433" s="259">
        <v>0</v>
      </c>
      <c r="AB1433" s="259">
        <v>0</v>
      </c>
      <c r="AC1433" s="259">
        <v>67.673333333333332</v>
      </c>
      <c r="AD1433" s="259">
        <v>-67.673333333333332</v>
      </c>
      <c r="AE1433" s="262">
        <v>67.673333333333332</v>
      </c>
      <c r="AF1433" s="258">
        <v>2030.2</v>
      </c>
      <c r="AG1433" s="259">
        <v>930.56</v>
      </c>
      <c r="AH1433" s="259">
        <v>0</v>
      </c>
      <c r="AI1433" s="259">
        <v>0</v>
      </c>
      <c r="AJ1433" s="259">
        <v>1099.6400000000001</v>
      </c>
      <c r="AK1433" s="259">
        <v>0</v>
      </c>
      <c r="AL1433" s="259">
        <v>0</v>
      </c>
      <c r="AM1433" s="259">
        <v>1099.6400000000001</v>
      </c>
      <c r="AN1433" s="259">
        <v>-61.56422222222222</v>
      </c>
      <c r="AO1433" s="262">
        <v>1161.2042222222224</v>
      </c>
      <c r="AP1433" s="247"/>
      <c r="AQ1433" s="263">
        <v>0</v>
      </c>
      <c r="AR1433" s="264">
        <v>0</v>
      </c>
      <c r="AS1433" s="264">
        <v>1161.2042222106104</v>
      </c>
      <c r="AT1433" s="264">
        <v>0</v>
      </c>
      <c r="AU1433" s="264">
        <v>0</v>
      </c>
      <c r="AV1433" s="264">
        <v>0</v>
      </c>
      <c r="AW1433" s="264">
        <v>0</v>
      </c>
      <c r="AX1433" s="264">
        <v>0</v>
      </c>
      <c r="AY1433" s="264">
        <v>0</v>
      </c>
      <c r="AZ1433" s="264">
        <v>0</v>
      </c>
      <c r="BA1433" s="264">
        <v>0</v>
      </c>
      <c r="BB1433" s="265">
        <v>0</v>
      </c>
    </row>
    <row r="1434" spans="2:54" s="213" customFormat="1" ht="12.75" x14ac:dyDescent="0.2">
      <c r="B1434" s="266" t="s">
        <v>772</v>
      </c>
      <c r="C1434" s="267"/>
      <c r="D1434" s="268"/>
      <c r="E1434" s="269" t="s">
        <v>3329</v>
      </c>
      <c r="F1434" s="267"/>
      <c r="G1434" s="267"/>
      <c r="H1434" s="255" t="s">
        <v>3330</v>
      </c>
      <c r="I1434" s="256">
        <v>42303</v>
      </c>
      <c r="J1434" s="257">
        <v>30</v>
      </c>
      <c r="K1434" s="258">
        <v>1759.84</v>
      </c>
      <c r="L1434" s="259">
        <v>806.61</v>
      </c>
      <c r="M1434" s="259">
        <v>0</v>
      </c>
      <c r="N1434" s="259">
        <v>0</v>
      </c>
      <c r="O1434" s="259">
        <v>953.2299999999999</v>
      </c>
      <c r="P1434" s="259">
        <v>0</v>
      </c>
      <c r="Q1434" s="259">
        <v>0</v>
      </c>
      <c r="R1434" s="259">
        <v>953.2299999999999</v>
      </c>
      <c r="S1434" s="259">
        <v>5.2957222222222216</v>
      </c>
      <c r="T1434" s="260">
        <v>947.93427777777765</v>
      </c>
      <c r="U1434" s="261">
        <v>0</v>
      </c>
      <c r="V1434" s="259">
        <v>0</v>
      </c>
      <c r="W1434" s="259">
        <v>0</v>
      </c>
      <c r="X1434" s="259">
        <v>0</v>
      </c>
      <c r="Y1434" s="259">
        <v>0</v>
      </c>
      <c r="Z1434" s="259">
        <v>0</v>
      </c>
      <c r="AA1434" s="259">
        <v>0</v>
      </c>
      <c r="AB1434" s="259">
        <v>0</v>
      </c>
      <c r="AC1434" s="259">
        <v>58.661333333333332</v>
      </c>
      <c r="AD1434" s="259">
        <v>-58.661333333333332</v>
      </c>
      <c r="AE1434" s="262">
        <v>58.661333333333332</v>
      </c>
      <c r="AF1434" s="258">
        <v>1759.84</v>
      </c>
      <c r="AG1434" s="259">
        <v>806.61</v>
      </c>
      <c r="AH1434" s="259">
        <v>0</v>
      </c>
      <c r="AI1434" s="259">
        <v>0</v>
      </c>
      <c r="AJ1434" s="259">
        <v>953.2299999999999</v>
      </c>
      <c r="AK1434" s="259">
        <v>0</v>
      </c>
      <c r="AL1434" s="259">
        <v>0</v>
      </c>
      <c r="AM1434" s="259">
        <v>953.2299999999999</v>
      </c>
      <c r="AN1434" s="259">
        <v>-53.365611111111107</v>
      </c>
      <c r="AO1434" s="262">
        <v>1006.595611111111</v>
      </c>
      <c r="AP1434" s="247"/>
      <c r="AQ1434" s="263">
        <v>0</v>
      </c>
      <c r="AR1434" s="264">
        <v>0</v>
      </c>
      <c r="AS1434" s="264">
        <v>1006.5956111010451</v>
      </c>
      <c r="AT1434" s="264">
        <v>0</v>
      </c>
      <c r="AU1434" s="264">
        <v>0</v>
      </c>
      <c r="AV1434" s="264">
        <v>0</v>
      </c>
      <c r="AW1434" s="264">
        <v>0</v>
      </c>
      <c r="AX1434" s="264">
        <v>0</v>
      </c>
      <c r="AY1434" s="264">
        <v>0</v>
      </c>
      <c r="AZ1434" s="264">
        <v>0</v>
      </c>
      <c r="BA1434" s="264">
        <v>0</v>
      </c>
      <c r="BB1434" s="265">
        <v>0</v>
      </c>
    </row>
    <row r="1435" spans="2:54" s="213" customFormat="1" ht="12.75" x14ac:dyDescent="0.2">
      <c r="B1435" s="266" t="s">
        <v>772</v>
      </c>
      <c r="C1435" s="267"/>
      <c r="D1435" s="268"/>
      <c r="E1435" s="269" t="s">
        <v>3331</v>
      </c>
      <c r="F1435" s="267"/>
      <c r="G1435" s="267"/>
      <c r="H1435" s="255" t="s">
        <v>3332</v>
      </c>
      <c r="I1435" s="256">
        <v>42303</v>
      </c>
      <c r="J1435" s="257">
        <v>30</v>
      </c>
      <c r="K1435" s="258">
        <v>731.99</v>
      </c>
      <c r="L1435" s="259">
        <v>335.51</v>
      </c>
      <c r="M1435" s="259">
        <v>0</v>
      </c>
      <c r="N1435" s="259">
        <v>0</v>
      </c>
      <c r="O1435" s="259">
        <v>396.48</v>
      </c>
      <c r="P1435" s="259">
        <v>0</v>
      </c>
      <c r="Q1435" s="259">
        <v>0</v>
      </c>
      <c r="R1435" s="259">
        <v>396.48</v>
      </c>
      <c r="S1435" s="259">
        <v>2.202666666666667</v>
      </c>
      <c r="T1435" s="260">
        <v>394.27733333333333</v>
      </c>
      <c r="U1435" s="261">
        <v>0</v>
      </c>
      <c r="V1435" s="259">
        <v>0</v>
      </c>
      <c r="W1435" s="259">
        <v>0</v>
      </c>
      <c r="X1435" s="259">
        <v>0</v>
      </c>
      <c r="Y1435" s="259">
        <v>0</v>
      </c>
      <c r="Z1435" s="259">
        <v>0</v>
      </c>
      <c r="AA1435" s="259">
        <v>0</v>
      </c>
      <c r="AB1435" s="259">
        <v>0</v>
      </c>
      <c r="AC1435" s="259">
        <v>24.399666666666668</v>
      </c>
      <c r="AD1435" s="259">
        <v>-24.399666666666668</v>
      </c>
      <c r="AE1435" s="262">
        <v>24.399666666666668</v>
      </c>
      <c r="AF1435" s="258">
        <v>731.99</v>
      </c>
      <c r="AG1435" s="259">
        <v>335.51</v>
      </c>
      <c r="AH1435" s="259">
        <v>0</v>
      </c>
      <c r="AI1435" s="259">
        <v>0</v>
      </c>
      <c r="AJ1435" s="259">
        <v>396.48</v>
      </c>
      <c r="AK1435" s="259">
        <v>0</v>
      </c>
      <c r="AL1435" s="259">
        <v>0</v>
      </c>
      <c r="AM1435" s="259">
        <v>396.48</v>
      </c>
      <c r="AN1435" s="259">
        <v>-22.197000000000003</v>
      </c>
      <c r="AO1435" s="262">
        <v>418.67700000000002</v>
      </c>
      <c r="AP1435" s="247"/>
      <c r="AQ1435" s="263">
        <v>0</v>
      </c>
      <c r="AR1435" s="264">
        <v>0</v>
      </c>
      <c r="AS1435" s="264">
        <v>418.67699999581328</v>
      </c>
      <c r="AT1435" s="264">
        <v>0</v>
      </c>
      <c r="AU1435" s="264">
        <v>0</v>
      </c>
      <c r="AV1435" s="264">
        <v>0</v>
      </c>
      <c r="AW1435" s="264">
        <v>0</v>
      </c>
      <c r="AX1435" s="264">
        <v>0</v>
      </c>
      <c r="AY1435" s="264">
        <v>0</v>
      </c>
      <c r="AZ1435" s="264">
        <v>0</v>
      </c>
      <c r="BA1435" s="264">
        <v>0</v>
      </c>
      <c r="BB1435" s="265">
        <v>0</v>
      </c>
    </row>
    <row r="1436" spans="2:54" s="213" customFormat="1" ht="12.75" x14ac:dyDescent="0.2">
      <c r="B1436" s="266" t="s">
        <v>772</v>
      </c>
      <c r="C1436" s="267"/>
      <c r="D1436" s="268"/>
      <c r="E1436" s="269" t="s">
        <v>3333</v>
      </c>
      <c r="F1436" s="267"/>
      <c r="G1436" s="267"/>
      <c r="H1436" s="255" t="s">
        <v>3334</v>
      </c>
      <c r="I1436" s="256">
        <v>42303</v>
      </c>
      <c r="J1436" s="257">
        <v>30</v>
      </c>
      <c r="K1436" s="258">
        <v>2144.9699999999998</v>
      </c>
      <c r="L1436" s="259">
        <v>983.16</v>
      </c>
      <c r="M1436" s="259">
        <v>0</v>
      </c>
      <c r="N1436" s="259">
        <v>0</v>
      </c>
      <c r="O1436" s="259">
        <v>1161.81</v>
      </c>
      <c r="P1436" s="259">
        <v>0</v>
      </c>
      <c r="Q1436" s="259">
        <v>0</v>
      </c>
      <c r="R1436" s="259">
        <v>1161.81</v>
      </c>
      <c r="S1436" s="259">
        <v>6.4544999999999995</v>
      </c>
      <c r="T1436" s="260">
        <v>1155.3554999999999</v>
      </c>
      <c r="U1436" s="261">
        <v>0</v>
      </c>
      <c r="V1436" s="259">
        <v>0</v>
      </c>
      <c r="W1436" s="259">
        <v>0</v>
      </c>
      <c r="X1436" s="259">
        <v>0</v>
      </c>
      <c r="Y1436" s="259">
        <v>0</v>
      </c>
      <c r="Z1436" s="259">
        <v>0</v>
      </c>
      <c r="AA1436" s="259">
        <v>0</v>
      </c>
      <c r="AB1436" s="259">
        <v>0</v>
      </c>
      <c r="AC1436" s="259">
        <v>71.498999999999995</v>
      </c>
      <c r="AD1436" s="259">
        <v>-71.498999999999995</v>
      </c>
      <c r="AE1436" s="262">
        <v>71.498999999999995</v>
      </c>
      <c r="AF1436" s="258">
        <v>2144.9699999999998</v>
      </c>
      <c r="AG1436" s="259">
        <v>983.16</v>
      </c>
      <c r="AH1436" s="259">
        <v>0</v>
      </c>
      <c r="AI1436" s="259">
        <v>0</v>
      </c>
      <c r="AJ1436" s="259">
        <v>1161.81</v>
      </c>
      <c r="AK1436" s="259">
        <v>0</v>
      </c>
      <c r="AL1436" s="259">
        <v>0</v>
      </c>
      <c r="AM1436" s="259">
        <v>1161.81</v>
      </c>
      <c r="AN1436" s="259">
        <v>-65.044499999999999</v>
      </c>
      <c r="AO1436" s="262">
        <v>1226.8544999999999</v>
      </c>
      <c r="AP1436" s="247"/>
      <c r="AQ1436" s="263">
        <v>0</v>
      </c>
      <c r="AR1436" s="264">
        <v>0</v>
      </c>
      <c r="AS1436" s="264">
        <v>1226.8544999877313</v>
      </c>
      <c r="AT1436" s="264">
        <v>0</v>
      </c>
      <c r="AU1436" s="264">
        <v>0</v>
      </c>
      <c r="AV1436" s="264">
        <v>0</v>
      </c>
      <c r="AW1436" s="264">
        <v>0</v>
      </c>
      <c r="AX1436" s="264">
        <v>0</v>
      </c>
      <c r="AY1436" s="264">
        <v>0</v>
      </c>
      <c r="AZ1436" s="264">
        <v>0</v>
      </c>
      <c r="BA1436" s="264">
        <v>0</v>
      </c>
      <c r="BB1436" s="265">
        <v>0</v>
      </c>
    </row>
    <row r="1437" spans="2:54" s="213" customFormat="1" ht="12.75" x14ac:dyDescent="0.2">
      <c r="B1437" s="266" t="s">
        <v>772</v>
      </c>
      <c r="C1437" s="267"/>
      <c r="D1437" s="268"/>
      <c r="E1437" s="269" t="s">
        <v>3335</v>
      </c>
      <c r="F1437" s="267"/>
      <c r="G1437" s="267"/>
      <c r="H1437" s="255" t="s">
        <v>3336</v>
      </c>
      <c r="I1437" s="256">
        <v>42303</v>
      </c>
      <c r="J1437" s="257">
        <v>30</v>
      </c>
      <c r="K1437" s="258">
        <v>834.01</v>
      </c>
      <c r="L1437" s="259">
        <v>382.28</v>
      </c>
      <c r="M1437" s="259">
        <v>0</v>
      </c>
      <c r="N1437" s="259">
        <v>0</v>
      </c>
      <c r="O1437" s="259">
        <v>451.73</v>
      </c>
      <c r="P1437" s="259">
        <v>0</v>
      </c>
      <c r="Q1437" s="259">
        <v>0</v>
      </c>
      <c r="R1437" s="259">
        <v>451.73</v>
      </c>
      <c r="S1437" s="259">
        <v>2.5096111111111115</v>
      </c>
      <c r="T1437" s="260">
        <v>449.22038888888892</v>
      </c>
      <c r="U1437" s="261">
        <v>0</v>
      </c>
      <c r="V1437" s="259">
        <v>0</v>
      </c>
      <c r="W1437" s="259">
        <v>0</v>
      </c>
      <c r="X1437" s="259">
        <v>0</v>
      </c>
      <c r="Y1437" s="259">
        <v>0</v>
      </c>
      <c r="Z1437" s="259">
        <v>0</v>
      </c>
      <c r="AA1437" s="259">
        <v>0</v>
      </c>
      <c r="AB1437" s="259">
        <v>0</v>
      </c>
      <c r="AC1437" s="259">
        <v>27.800333333333334</v>
      </c>
      <c r="AD1437" s="259">
        <v>-27.800333333333334</v>
      </c>
      <c r="AE1437" s="262">
        <v>27.800333333333334</v>
      </c>
      <c r="AF1437" s="258">
        <v>834.01</v>
      </c>
      <c r="AG1437" s="259">
        <v>382.28</v>
      </c>
      <c r="AH1437" s="259">
        <v>0</v>
      </c>
      <c r="AI1437" s="259">
        <v>0</v>
      </c>
      <c r="AJ1437" s="259">
        <v>451.73</v>
      </c>
      <c r="AK1437" s="259">
        <v>0</v>
      </c>
      <c r="AL1437" s="259">
        <v>0</v>
      </c>
      <c r="AM1437" s="259">
        <v>451.73</v>
      </c>
      <c r="AN1437" s="259">
        <v>-25.290722222222222</v>
      </c>
      <c r="AO1437" s="262">
        <v>477.02072222222222</v>
      </c>
      <c r="AP1437" s="247"/>
      <c r="AQ1437" s="263">
        <v>0</v>
      </c>
      <c r="AR1437" s="264">
        <v>0</v>
      </c>
      <c r="AS1437" s="264">
        <v>477.02072221745203</v>
      </c>
      <c r="AT1437" s="264">
        <v>0</v>
      </c>
      <c r="AU1437" s="264">
        <v>0</v>
      </c>
      <c r="AV1437" s="264">
        <v>0</v>
      </c>
      <c r="AW1437" s="264">
        <v>0</v>
      </c>
      <c r="AX1437" s="264">
        <v>0</v>
      </c>
      <c r="AY1437" s="264">
        <v>0</v>
      </c>
      <c r="AZ1437" s="264">
        <v>0</v>
      </c>
      <c r="BA1437" s="264">
        <v>0</v>
      </c>
      <c r="BB1437" s="265">
        <v>0</v>
      </c>
    </row>
    <row r="1438" spans="2:54" s="213" customFormat="1" ht="12.75" x14ac:dyDescent="0.2">
      <c r="B1438" s="266" t="s">
        <v>772</v>
      </c>
      <c r="C1438" s="267"/>
      <c r="D1438" s="268"/>
      <c r="E1438" s="269" t="s">
        <v>3337</v>
      </c>
      <c r="F1438" s="267"/>
      <c r="G1438" s="267"/>
      <c r="H1438" s="255" t="s">
        <v>3338</v>
      </c>
      <c r="I1438" s="256">
        <v>42303</v>
      </c>
      <c r="J1438" s="257">
        <v>30</v>
      </c>
      <c r="K1438" s="258">
        <v>3394.72</v>
      </c>
      <c r="L1438" s="259">
        <v>1556</v>
      </c>
      <c r="M1438" s="259">
        <v>0</v>
      </c>
      <c r="N1438" s="259">
        <v>0</v>
      </c>
      <c r="O1438" s="259">
        <v>1838.7199999999998</v>
      </c>
      <c r="P1438" s="259">
        <v>0</v>
      </c>
      <c r="Q1438" s="259">
        <v>0</v>
      </c>
      <c r="R1438" s="259">
        <v>1838.7199999999998</v>
      </c>
      <c r="S1438" s="259">
        <v>10.21511111111111</v>
      </c>
      <c r="T1438" s="260">
        <v>1828.5048888888887</v>
      </c>
      <c r="U1438" s="261">
        <v>0</v>
      </c>
      <c r="V1438" s="259">
        <v>0</v>
      </c>
      <c r="W1438" s="259">
        <v>0</v>
      </c>
      <c r="X1438" s="259">
        <v>0</v>
      </c>
      <c r="Y1438" s="259">
        <v>0</v>
      </c>
      <c r="Z1438" s="259">
        <v>0</v>
      </c>
      <c r="AA1438" s="259">
        <v>0</v>
      </c>
      <c r="AB1438" s="259">
        <v>0</v>
      </c>
      <c r="AC1438" s="259">
        <v>113.15733333333333</v>
      </c>
      <c r="AD1438" s="259">
        <v>-113.15733333333333</v>
      </c>
      <c r="AE1438" s="262">
        <v>113.15733333333333</v>
      </c>
      <c r="AF1438" s="258">
        <v>3394.72</v>
      </c>
      <c r="AG1438" s="259">
        <v>1556</v>
      </c>
      <c r="AH1438" s="259">
        <v>0</v>
      </c>
      <c r="AI1438" s="259">
        <v>0</v>
      </c>
      <c r="AJ1438" s="259">
        <v>1838.7199999999998</v>
      </c>
      <c r="AK1438" s="259">
        <v>0</v>
      </c>
      <c r="AL1438" s="259">
        <v>0</v>
      </c>
      <c r="AM1438" s="259">
        <v>1838.7199999999998</v>
      </c>
      <c r="AN1438" s="259">
        <v>-102.94222222222221</v>
      </c>
      <c r="AO1438" s="262">
        <v>1941.662222222222</v>
      </c>
      <c r="AP1438" s="247"/>
      <c r="AQ1438" s="263">
        <v>0</v>
      </c>
      <c r="AR1438" s="264">
        <v>0</v>
      </c>
      <c r="AS1438" s="264">
        <v>1941.6622222028054</v>
      </c>
      <c r="AT1438" s="264">
        <v>0</v>
      </c>
      <c r="AU1438" s="264">
        <v>0</v>
      </c>
      <c r="AV1438" s="264">
        <v>0</v>
      </c>
      <c r="AW1438" s="264">
        <v>0</v>
      </c>
      <c r="AX1438" s="264">
        <v>0</v>
      </c>
      <c r="AY1438" s="264">
        <v>0</v>
      </c>
      <c r="AZ1438" s="264">
        <v>0</v>
      </c>
      <c r="BA1438" s="264">
        <v>0</v>
      </c>
      <c r="BB1438" s="265">
        <v>0</v>
      </c>
    </row>
    <row r="1439" spans="2:54" s="213" customFormat="1" ht="12.75" x14ac:dyDescent="0.2">
      <c r="B1439" s="266" t="s">
        <v>772</v>
      </c>
      <c r="C1439" s="267"/>
      <c r="D1439" s="268"/>
      <c r="E1439" s="269" t="s">
        <v>3339</v>
      </c>
      <c r="F1439" s="267"/>
      <c r="G1439" s="267"/>
      <c r="H1439" s="255" t="s">
        <v>3340</v>
      </c>
      <c r="I1439" s="256">
        <v>42303</v>
      </c>
      <c r="J1439" s="257">
        <v>30</v>
      </c>
      <c r="K1439" s="258">
        <v>1869.52</v>
      </c>
      <c r="L1439" s="259">
        <v>856.91</v>
      </c>
      <c r="M1439" s="259">
        <v>0</v>
      </c>
      <c r="N1439" s="259">
        <v>0</v>
      </c>
      <c r="O1439" s="259">
        <v>1012.61</v>
      </c>
      <c r="P1439" s="259">
        <v>0</v>
      </c>
      <c r="Q1439" s="259">
        <v>0</v>
      </c>
      <c r="R1439" s="259">
        <v>1012.61</v>
      </c>
      <c r="S1439" s="259">
        <v>5.6256111111111116</v>
      </c>
      <c r="T1439" s="260">
        <v>1006.9843888888889</v>
      </c>
      <c r="U1439" s="261">
        <v>0</v>
      </c>
      <c r="V1439" s="259">
        <v>0</v>
      </c>
      <c r="W1439" s="259">
        <v>0</v>
      </c>
      <c r="X1439" s="259">
        <v>0</v>
      </c>
      <c r="Y1439" s="259">
        <v>0</v>
      </c>
      <c r="Z1439" s="259">
        <v>0</v>
      </c>
      <c r="AA1439" s="259">
        <v>0</v>
      </c>
      <c r="AB1439" s="259">
        <v>0</v>
      </c>
      <c r="AC1439" s="259">
        <v>62.31733333333333</v>
      </c>
      <c r="AD1439" s="259">
        <v>-62.31733333333333</v>
      </c>
      <c r="AE1439" s="262">
        <v>62.31733333333333</v>
      </c>
      <c r="AF1439" s="258">
        <v>1869.52</v>
      </c>
      <c r="AG1439" s="259">
        <v>856.91</v>
      </c>
      <c r="AH1439" s="259">
        <v>0</v>
      </c>
      <c r="AI1439" s="259">
        <v>0</v>
      </c>
      <c r="AJ1439" s="259">
        <v>1012.61</v>
      </c>
      <c r="AK1439" s="259">
        <v>0</v>
      </c>
      <c r="AL1439" s="259">
        <v>0</v>
      </c>
      <c r="AM1439" s="259">
        <v>1012.61</v>
      </c>
      <c r="AN1439" s="259">
        <v>-56.691722222222218</v>
      </c>
      <c r="AO1439" s="262">
        <v>1069.3017222222222</v>
      </c>
      <c r="AP1439" s="247"/>
      <c r="AQ1439" s="263">
        <v>0</v>
      </c>
      <c r="AR1439" s="264">
        <v>0</v>
      </c>
      <c r="AS1439" s="264">
        <v>1069.3017222115293</v>
      </c>
      <c r="AT1439" s="264">
        <v>0</v>
      </c>
      <c r="AU1439" s="264">
        <v>0</v>
      </c>
      <c r="AV1439" s="264">
        <v>0</v>
      </c>
      <c r="AW1439" s="264">
        <v>0</v>
      </c>
      <c r="AX1439" s="264">
        <v>0</v>
      </c>
      <c r="AY1439" s="264">
        <v>0</v>
      </c>
      <c r="AZ1439" s="264">
        <v>0</v>
      </c>
      <c r="BA1439" s="264">
        <v>0</v>
      </c>
      <c r="BB1439" s="265">
        <v>0</v>
      </c>
    </row>
    <row r="1440" spans="2:54" s="213" customFormat="1" ht="12.75" x14ac:dyDescent="0.2">
      <c r="B1440" s="266" t="s">
        <v>772</v>
      </c>
      <c r="C1440" s="267"/>
      <c r="D1440" s="268"/>
      <c r="E1440" s="269" t="s">
        <v>3341</v>
      </c>
      <c r="F1440" s="267"/>
      <c r="G1440" s="267"/>
      <c r="H1440" s="255" t="s">
        <v>3342</v>
      </c>
      <c r="I1440" s="256">
        <v>42303</v>
      </c>
      <c r="J1440" s="257">
        <v>30</v>
      </c>
      <c r="K1440" s="258">
        <v>1020.2</v>
      </c>
      <c r="L1440" s="259">
        <v>467.62</v>
      </c>
      <c r="M1440" s="259">
        <v>0</v>
      </c>
      <c r="N1440" s="259">
        <v>0</v>
      </c>
      <c r="O1440" s="259">
        <v>552.58000000000004</v>
      </c>
      <c r="P1440" s="259">
        <v>0</v>
      </c>
      <c r="Q1440" s="259">
        <v>0</v>
      </c>
      <c r="R1440" s="259">
        <v>552.58000000000004</v>
      </c>
      <c r="S1440" s="259">
        <v>3.0698888888888889</v>
      </c>
      <c r="T1440" s="260">
        <v>549.5101111111112</v>
      </c>
      <c r="U1440" s="261">
        <v>0</v>
      </c>
      <c r="V1440" s="259">
        <v>0</v>
      </c>
      <c r="W1440" s="259">
        <v>0</v>
      </c>
      <c r="X1440" s="259">
        <v>0</v>
      </c>
      <c r="Y1440" s="259">
        <v>0</v>
      </c>
      <c r="Z1440" s="259">
        <v>0</v>
      </c>
      <c r="AA1440" s="259">
        <v>0</v>
      </c>
      <c r="AB1440" s="259">
        <v>0</v>
      </c>
      <c r="AC1440" s="259">
        <v>34.006666666666668</v>
      </c>
      <c r="AD1440" s="259">
        <v>-34.006666666666668</v>
      </c>
      <c r="AE1440" s="262">
        <v>34.006666666666668</v>
      </c>
      <c r="AF1440" s="258">
        <v>1020.2</v>
      </c>
      <c r="AG1440" s="259">
        <v>467.62</v>
      </c>
      <c r="AH1440" s="259">
        <v>0</v>
      </c>
      <c r="AI1440" s="259">
        <v>0</v>
      </c>
      <c r="AJ1440" s="259">
        <v>552.58000000000004</v>
      </c>
      <c r="AK1440" s="259">
        <v>0</v>
      </c>
      <c r="AL1440" s="259">
        <v>0</v>
      </c>
      <c r="AM1440" s="259">
        <v>552.58000000000004</v>
      </c>
      <c r="AN1440" s="259">
        <v>-30.936777777777777</v>
      </c>
      <c r="AO1440" s="262">
        <v>583.51677777777786</v>
      </c>
      <c r="AP1440" s="247"/>
      <c r="AQ1440" s="263">
        <v>0</v>
      </c>
      <c r="AR1440" s="264">
        <v>0</v>
      </c>
      <c r="AS1440" s="264">
        <v>583.51677777194266</v>
      </c>
      <c r="AT1440" s="264">
        <v>0</v>
      </c>
      <c r="AU1440" s="264">
        <v>0</v>
      </c>
      <c r="AV1440" s="264">
        <v>0</v>
      </c>
      <c r="AW1440" s="264">
        <v>0</v>
      </c>
      <c r="AX1440" s="264">
        <v>0</v>
      </c>
      <c r="AY1440" s="264">
        <v>0</v>
      </c>
      <c r="AZ1440" s="264">
        <v>0</v>
      </c>
      <c r="BA1440" s="264">
        <v>0</v>
      </c>
      <c r="BB1440" s="265">
        <v>0</v>
      </c>
    </row>
    <row r="1441" spans="2:54" s="213" customFormat="1" ht="12.75" x14ac:dyDescent="0.2">
      <c r="B1441" s="266" t="s">
        <v>772</v>
      </c>
      <c r="C1441" s="267"/>
      <c r="D1441" s="268"/>
      <c r="E1441" s="269" t="s">
        <v>3343</v>
      </c>
      <c r="F1441" s="267"/>
      <c r="G1441" s="267"/>
      <c r="H1441" s="255" t="s">
        <v>3344</v>
      </c>
      <c r="I1441" s="256">
        <v>42303</v>
      </c>
      <c r="J1441" s="257">
        <v>30</v>
      </c>
      <c r="K1441" s="258">
        <v>24788.31</v>
      </c>
      <c r="L1441" s="259">
        <v>11362</v>
      </c>
      <c r="M1441" s="259">
        <v>0</v>
      </c>
      <c r="N1441" s="259">
        <v>0</v>
      </c>
      <c r="O1441" s="259">
        <v>13426.310000000001</v>
      </c>
      <c r="P1441" s="259">
        <v>0</v>
      </c>
      <c r="Q1441" s="259">
        <v>0</v>
      </c>
      <c r="R1441" s="259">
        <v>13426.310000000001</v>
      </c>
      <c r="S1441" s="259">
        <v>74.590611111111116</v>
      </c>
      <c r="T1441" s="260">
        <v>13351.719388888891</v>
      </c>
      <c r="U1441" s="261">
        <v>0</v>
      </c>
      <c r="V1441" s="259">
        <v>0</v>
      </c>
      <c r="W1441" s="259">
        <v>0</v>
      </c>
      <c r="X1441" s="259">
        <v>0</v>
      </c>
      <c r="Y1441" s="259">
        <v>0</v>
      </c>
      <c r="Z1441" s="259">
        <v>0</v>
      </c>
      <c r="AA1441" s="259">
        <v>0</v>
      </c>
      <c r="AB1441" s="259">
        <v>0</v>
      </c>
      <c r="AC1441" s="259">
        <v>826.27700000000004</v>
      </c>
      <c r="AD1441" s="259">
        <v>-826.27700000000004</v>
      </c>
      <c r="AE1441" s="262">
        <v>826.27700000000004</v>
      </c>
      <c r="AF1441" s="258">
        <v>24788.31</v>
      </c>
      <c r="AG1441" s="259">
        <v>11362</v>
      </c>
      <c r="AH1441" s="259">
        <v>0</v>
      </c>
      <c r="AI1441" s="259">
        <v>0</v>
      </c>
      <c r="AJ1441" s="259">
        <v>13426.310000000001</v>
      </c>
      <c r="AK1441" s="259">
        <v>0</v>
      </c>
      <c r="AL1441" s="259">
        <v>0</v>
      </c>
      <c r="AM1441" s="259">
        <v>13426.310000000001</v>
      </c>
      <c r="AN1441" s="259">
        <v>-751.68638888888893</v>
      </c>
      <c r="AO1441" s="262">
        <v>14177.996388888891</v>
      </c>
      <c r="AP1441" s="247"/>
      <c r="AQ1441" s="263">
        <v>0</v>
      </c>
      <c r="AR1441" s="264">
        <v>0</v>
      </c>
      <c r="AS1441" s="264">
        <v>14177.996388747111</v>
      </c>
      <c r="AT1441" s="264">
        <v>0</v>
      </c>
      <c r="AU1441" s="264">
        <v>0</v>
      </c>
      <c r="AV1441" s="264">
        <v>0</v>
      </c>
      <c r="AW1441" s="264">
        <v>0</v>
      </c>
      <c r="AX1441" s="264">
        <v>0</v>
      </c>
      <c r="AY1441" s="264">
        <v>0</v>
      </c>
      <c r="AZ1441" s="264">
        <v>0</v>
      </c>
      <c r="BA1441" s="264">
        <v>0</v>
      </c>
      <c r="BB1441" s="265">
        <v>0</v>
      </c>
    </row>
    <row r="1442" spans="2:54" s="213" customFormat="1" ht="12.75" x14ac:dyDescent="0.2">
      <c r="B1442" s="266" t="s">
        <v>772</v>
      </c>
      <c r="C1442" s="267"/>
      <c r="D1442" s="268"/>
      <c r="E1442" s="269" t="s">
        <v>3345</v>
      </c>
      <c r="F1442" s="267"/>
      <c r="G1442" s="267"/>
      <c r="H1442" s="255" t="s">
        <v>3346</v>
      </c>
      <c r="I1442" s="256">
        <v>42303</v>
      </c>
      <c r="J1442" s="257">
        <v>30</v>
      </c>
      <c r="K1442" s="258">
        <v>226217.75</v>
      </c>
      <c r="L1442" s="259">
        <v>211144.86</v>
      </c>
      <c r="M1442" s="259">
        <v>0</v>
      </c>
      <c r="N1442" s="259">
        <v>0</v>
      </c>
      <c r="O1442" s="259">
        <v>15072.890000000014</v>
      </c>
      <c r="P1442" s="259">
        <v>0</v>
      </c>
      <c r="Q1442" s="259">
        <v>0</v>
      </c>
      <c r="R1442" s="259">
        <v>15072.890000000014</v>
      </c>
      <c r="S1442" s="259">
        <v>0</v>
      </c>
      <c r="T1442" s="260">
        <v>15072.890000000014</v>
      </c>
      <c r="U1442" s="261">
        <v>0</v>
      </c>
      <c r="V1442" s="259">
        <v>0</v>
      </c>
      <c r="W1442" s="259">
        <v>0</v>
      </c>
      <c r="X1442" s="259">
        <v>0</v>
      </c>
      <c r="Y1442" s="259">
        <v>0</v>
      </c>
      <c r="Z1442" s="259">
        <v>0</v>
      </c>
      <c r="AA1442" s="259">
        <v>0</v>
      </c>
      <c r="AB1442" s="259">
        <v>0</v>
      </c>
      <c r="AC1442" s="259">
        <v>7540.5916666666662</v>
      </c>
      <c r="AD1442" s="259">
        <v>-7540.5916666666662</v>
      </c>
      <c r="AE1442" s="262">
        <v>7540.5916666666662</v>
      </c>
      <c r="AF1442" s="258">
        <v>226217.75</v>
      </c>
      <c r="AG1442" s="259">
        <v>211144.86</v>
      </c>
      <c r="AH1442" s="259">
        <v>0</v>
      </c>
      <c r="AI1442" s="259">
        <v>0</v>
      </c>
      <c r="AJ1442" s="259">
        <v>15072.890000000014</v>
      </c>
      <c r="AK1442" s="259">
        <v>0</v>
      </c>
      <c r="AL1442" s="259">
        <v>0</v>
      </c>
      <c r="AM1442" s="259">
        <v>15072.890000000014</v>
      </c>
      <c r="AN1442" s="259">
        <v>-7540.5916666666662</v>
      </c>
      <c r="AO1442" s="262">
        <v>22613.481666666681</v>
      </c>
      <c r="AP1442" s="247"/>
      <c r="AQ1442" s="263">
        <v>0</v>
      </c>
      <c r="AR1442" s="264">
        <v>0</v>
      </c>
      <c r="AS1442" s="264">
        <v>22613.481666440548</v>
      </c>
      <c r="AT1442" s="264">
        <v>0</v>
      </c>
      <c r="AU1442" s="264">
        <v>0</v>
      </c>
      <c r="AV1442" s="264">
        <v>0</v>
      </c>
      <c r="AW1442" s="264">
        <v>0</v>
      </c>
      <c r="AX1442" s="264">
        <v>0</v>
      </c>
      <c r="AY1442" s="264">
        <v>0</v>
      </c>
      <c r="AZ1442" s="264">
        <v>0</v>
      </c>
      <c r="BA1442" s="264">
        <v>0</v>
      </c>
      <c r="BB1442" s="265">
        <v>0</v>
      </c>
    </row>
    <row r="1443" spans="2:54" s="213" customFormat="1" ht="12.75" x14ac:dyDescent="0.2">
      <c r="B1443" s="266" t="s">
        <v>631</v>
      </c>
      <c r="C1443" s="267"/>
      <c r="D1443" s="268"/>
      <c r="E1443" s="269" t="s">
        <v>3347</v>
      </c>
      <c r="F1443" s="267"/>
      <c r="G1443" s="267"/>
      <c r="H1443" s="255" t="s">
        <v>3348</v>
      </c>
      <c r="I1443" s="256">
        <v>42548</v>
      </c>
      <c r="J1443" s="257">
        <v>3</v>
      </c>
      <c r="K1443" s="258">
        <v>0</v>
      </c>
      <c r="L1443" s="259">
        <v>0</v>
      </c>
      <c r="M1443" s="259">
        <v>0</v>
      </c>
      <c r="N1443" s="259">
        <v>0</v>
      </c>
      <c r="O1443" s="259">
        <v>0</v>
      </c>
      <c r="P1443" s="259">
        <v>0</v>
      </c>
      <c r="Q1443" s="259">
        <v>0</v>
      </c>
      <c r="R1443" s="259">
        <v>0</v>
      </c>
      <c r="S1443" s="259">
        <v>0</v>
      </c>
      <c r="T1443" s="260">
        <v>0</v>
      </c>
      <c r="U1443" s="261">
        <v>10000</v>
      </c>
      <c r="V1443" s="259">
        <v>0</v>
      </c>
      <c r="W1443" s="259">
        <v>0</v>
      </c>
      <c r="X1443" s="259">
        <v>0</v>
      </c>
      <c r="Y1443" s="259">
        <v>10000</v>
      </c>
      <c r="Z1443" s="259">
        <v>0</v>
      </c>
      <c r="AA1443" s="259">
        <v>0</v>
      </c>
      <c r="AB1443" s="259">
        <v>10000</v>
      </c>
      <c r="AC1443" s="259">
        <v>3333.3333333333335</v>
      </c>
      <c r="AD1443" s="259">
        <v>1666.6666666666667</v>
      </c>
      <c r="AE1443" s="262">
        <v>8333.3333333333339</v>
      </c>
      <c r="AF1443" s="258">
        <v>10000</v>
      </c>
      <c r="AG1443" s="259">
        <v>0</v>
      </c>
      <c r="AH1443" s="259">
        <v>0</v>
      </c>
      <c r="AI1443" s="259">
        <v>0</v>
      </c>
      <c r="AJ1443" s="259">
        <v>10000</v>
      </c>
      <c r="AK1443" s="259">
        <v>0</v>
      </c>
      <c r="AL1443" s="259">
        <v>0</v>
      </c>
      <c r="AM1443" s="259">
        <v>10000</v>
      </c>
      <c r="AN1443" s="259">
        <v>1666.6666666666667</v>
      </c>
      <c r="AO1443" s="262">
        <v>8333.3333333333339</v>
      </c>
      <c r="AP1443" s="247"/>
      <c r="AQ1443" s="263">
        <v>1167.1817426691432</v>
      </c>
      <c r="AR1443" s="264">
        <v>0</v>
      </c>
      <c r="AS1443" s="264">
        <v>692.13363850130099</v>
      </c>
      <c r="AT1443" s="264">
        <v>0</v>
      </c>
      <c r="AU1443" s="264">
        <v>0</v>
      </c>
      <c r="AV1443" s="264">
        <v>0</v>
      </c>
      <c r="AW1443" s="264">
        <v>0</v>
      </c>
      <c r="AX1443" s="264">
        <v>0</v>
      </c>
      <c r="AY1443" s="264">
        <v>0</v>
      </c>
      <c r="AZ1443" s="264">
        <v>0</v>
      </c>
      <c r="BA1443" s="264">
        <v>5953.7056706987269</v>
      </c>
      <c r="BB1443" s="265">
        <v>520.31228138082975</v>
      </c>
    </row>
    <row r="1444" spans="2:54" s="213" customFormat="1" ht="12.75" x14ac:dyDescent="0.2">
      <c r="B1444" s="266" t="s">
        <v>631</v>
      </c>
      <c r="C1444" s="267"/>
      <c r="D1444" s="268"/>
      <c r="E1444" s="269" t="s">
        <v>3349</v>
      </c>
      <c r="F1444" s="267"/>
      <c r="G1444" s="267"/>
      <c r="H1444" s="255" t="s">
        <v>3350</v>
      </c>
      <c r="I1444" s="256">
        <v>42620</v>
      </c>
      <c r="J1444" s="257">
        <v>3</v>
      </c>
      <c r="K1444" s="258">
        <v>0</v>
      </c>
      <c r="L1444" s="259">
        <v>0</v>
      </c>
      <c r="M1444" s="259">
        <v>0</v>
      </c>
      <c r="N1444" s="259">
        <v>0</v>
      </c>
      <c r="O1444" s="259">
        <v>0</v>
      </c>
      <c r="P1444" s="259">
        <v>0</v>
      </c>
      <c r="Q1444" s="259">
        <v>0</v>
      </c>
      <c r="R1444" s="259">
        <v>0</v>
      </c>
      <c r="S1444" s="259">
        <v>0</v>
      </c>
      <c r="T1444" s="260">
        <v>0</v>
      </c>
      <c r="U1444" s="261">
        <v>1200</v>
      </c>
      <c r="V1444" s="259">
        <v>0</v>
      </c>
      <c r="W1444" s="259">
        <v>1200</v>
      </c>
      <c r="X1444" s="259">
        <v>0</v>
      </c>
      <c r="Y1444" s="259">
        <v>0</v>
      </c>
      <c r="Z1444" s="259">
        <v>0</v>
      </c>
      <c r="AA1444" s="259">
        <v>0</v>
      </c>
      <c r="AB1444" s="259">
        <v>0</v>
      </c>
      <c r="AC1444" s="259">
        <v>0</v>
      </c>
      <c r="AD1444" s="259">
        <v>0</v>
      </c>
      <c r="AE1444" s="262">
        <v>0</v>
      </c>
      <c r="AF1444" s="258">
        <v>1200</v>
      </c>
      <c r="AG1444" s="259">
        <v>0</v>
      </c>
      <c r="AH1444" s="259">
        <v>1200</v>
      </c>
      <c r="AI1444" s="259">
        <v>0</v>
      </c>
      <c r="AJ1444" s="259">
        <v>0</v>
      </c>
      <c r="AK1444" s="259">
        <v>0</v>
      </c>
      <c r="AL1444" s="259">
        <v>0</v>
      </c>
      <c r="AM1444" s="259">
        <v>0</v>
      </c>
      <c r="AN1444" s="259">
        <v>0</v>
      </c>
      <c r="AO1444" s="262">
        <v>0</v>
      </c>
      <c r="AP1444" s="247"/>
      <c r="AQ1444" s="263">
        <v>0</v>
      </c>
      <c r="AR1444" s="264">
        <v>0</v>
      </c>
      <c r="AS1444" s="264">
        <v>0</v>
      </c>
      <c r="AT1444" s="264">
        <v>0</v>
      </c>
      <c r="AU1444" s="264">
        <v>0</v>
      </c>
      <c r="AV1444" s="264">
        <v>0</v>
      </c>
      <c r="AW1444" s="264">
        <v>0</v>
      </c>
      <c r="AX1444" s="264">
        <v>0</v>
      </c>
      <c r="AY1444" s="264">
        <v>0</v>
      </c>
      <c r="AZ1444" s="264">
        <v>0</v>
      </c>
      <c r="BA1444" s="264">
        <v>0</v>
      </c>
      <c r="BB1444" s="265">
        <v>0</v>
      </c>
    </row>
    <row r="1445" spans="2:54" s="213" customFormat="1" ht="12.75" x14ac:dyDescent="0.2">
      <c r="B1445" s="266" t="s">
        <v>655</v>
      </c>
      <c r="C1445" s="267"/>
      <c r="D1445" s="268"/>
      <c r="E1445" s="269" t="s">
        <v>3351</v>
      </c>
      <c r="F1445" s="267"/>
      <c r="G1445" s="267"/>
      <c r="H1445" s="255" t="s">
        <v>3352</v>
      </c>
      <c r="I1445" s="256">
        <v>42506</v>
      </c>
      <c r="J1445" s="257">
        <v>50</v>
      </c>
      <c r="K1445" s="258">
        <v>0</v>
      </c>
      <c r="L1445" s="259">
        <v>0</v>
      </c>
      <c r="M1445" s="259">
        <v>0</v>
      </c>
      <c r="N1445" s="259">
        <v>0</v>
      </c>
      <c r="O1445" s="259">
        <v>0</v>
      </c>
      <c r="P1445" s="259">
        <v>0</v>
      </c>
      <c r="Q1445" s="259">
        <v>0</v>
      </c>
      <c r="R1445" s="259">
        <v>0</v>
      </c>
      <c r="S1445" s="259">
        <v>0</v>
      </c>
      <c r="T1445" s="260">
        <v>0</v>
      </c>
      <c r="U1445" s="261">
        <v>62759.67</v>
      </c>
      <c r="V1445" s="259">
        <v>0</v>
      </c>
      <c r="W1445" s="259">
        <v>0</v>
      </c>
      <c r="X1445" s="259">
        <v>0</v>
      </c>
      <c r="Y1445" s="259">
        <v>62759.67</v>
      </c>
      <c r="Z1445" s="259">
        <v>0</v>
      </c>
      <c r="AA1445" s="259">
        <v>0</v>
      </c>
      <c r="AB1445" s="259">
        <v>62759.67</v>
      </c>
      <c r="AC1445" s="259">
        <v>1255.1933999999999</v>
      </c>
      <c r="AD1445" s="259">
        <v>732.19614999999988</v>
      </c>
      <c r="AE1445" s="262">
        <v>62027.473849999995</v>
      </c>
      <c r="AF1445" s="258">
        <v>62759.67</v>
      </c>
      <c r="AG1445" s="259">
        <v>0</v>
      </c>
      <c r="AH1445" s="259">
        <v>0</v>
      </c>
      <c r="AI1445" s="259">
        <v>0</v>
      </c>
      <c r="AJ1445" s="259">
        <v>62759.67</v>
      </c>
      <c r="AK1445" s="259">
        <v>0</v>
      </c>
      <c r="AL1445" s="259">
        <v>0</v>
      </c>
      <c r="AM1445" s="259">
        <v>62759.67</v>
      </c>
      <c r="AN1445" s="259">
        <v>732.19614999999988</v>
      </c>
      <c r="AO1445" s="262">
        <v>62027.473849999995</v>
      </c>
      <c r="AP1445" s="247"/>
      <c r="AQ1445" s="263">
        <v>62027.473849379719</v>
      </c>
      <c r="AR1445" s="264">
        <v>0</v>
      </c>
      <c r="AS1445" s="264">
        <v>0</v>
      </c>
      <c r="AT1445" s="264">
        <v>0</v>
      </c>
      <c r="AU1445" s="264">
        <v>0</v>
      </c>
      <c r="AV1445" s="264">
        <v>0</v>
      </c>
      <c r="AW1445" s="264">
        <v>0</v>
      </c>
      <c r="AX1445" s="264">
        <v>0</v>
      </c>
      <c r="AY1445" s="264">
        <v>0</v>
      </c>
      <c r="AZ1445" s="264">
        <v>0</v>
      </c>
      <c r="BA1445" s="264">
        <v>0</v>
      </c>
      <c r="BB1445" s="265">
        <v>0</v>
      </c>
    </row>
    <row r="1446" spans="2:54" s="213" customFormat="1" ht="12.75" x14ac:dyDescent="0.2">
      <c r="B1446" s="266" t="s">
        <v>718</v>
      </c>
      <c r="C1446" s="267"/>
      <c r="D1446" s="268"/>
      <c r="E1446" s="269" t="s">
        <v>3353</v>
      </c>
      <c r="F1446" s="267"/>
      <c r="G1446" s="267"/>
      <c r="H1446" s="255" t="s">
        <v>3354</v>
      </c>
      <c r="I1446" s="256">
        <v>42551</v>
      </c>
      <c r="J1446" s="257">
        <v>10</v>
      </c>
      <c r="K1446" s="258">
        <v>0</v>
      </c>
      <c r="L1446" s="259">
        <v>0</v>
      </c>
      <c r="M1446" s="259">
        <v>0</v>
      </c>
      <c r="N1446" s="259">
        <v>0</v>
      </c>
      <c r="O1446" s="259">
        <v>0</v>
      </c>
      <c r="P1446" s="259">
        <v>0</v>
      </c>
      <c r="Q1446" s="259">
        <v>0</v>
      </c>
      <c r="R1446" s="259">
        <v>0</v>
      </c>
      <c r="S1446" s="259">
        <v>0</v>
      </c>
      <c r="T1446" s="260">
        <v>0</v>
      </c>
      <c r="U1446" s="261">
        <v>14110</v>
      </c>
      <c r="V1446" s="259">
        <v>0</v>
      </c>
      <c r="W1446" s="259">
        <v>0</v>
      </c>
      <c r="X1446" s="259">
        <v>0</v>
      </c>
      <c r="Y1446" s="259">
        <v>14110</v>
      </c>
      <c r="Z1446" s="259">
        <v>0</v>
      </c>
      <c r="AA1446" s="259">
        <v>0</v>
      </c>
      <c r="AB1446" s="259">
        <v>14110</v>
      </c>
      <c r="AC1446" s="259">
        <v>1411</v>
      </c>
      <c r="AD1446" s="259">
        <v>705.5</v>
      </c>
      <c r="AE1446" s="262">
        <v>13404.5</v>
      </c>
      <c r="AF1446" s="258">
        <v>14110</v>
      </c>
      <c r="AG1446" s="259">
        <v>0</v>
      </c>
      <c r="AH1446" s="259">
        <v>0</v>
      </c>
      <c r="AI1446" s="259">
        <v>0</v>
      </c>
      <c r="AJ1446" s="259">
        <v>14110</v>
      </c>
      <c r="AK1446" s="259">
        <v>0</v>
      </c>
      <c r="AL1446" s="259">
        <v>0</v>
      </c>
      <c r="AM1446" s="259">
        <v>14110</v>
      </c>
      <c r="AN1446" s="259">
        <v>705.5</v>
      </c>
      <c r="AO1446" s="262">
        <v>13404.5</v>
      </c>
      <c r="AP1446" s="247"/>
      <c r="AQ1446" s="263">
        <v>0</v>
      </c>
      <c r="AR1446" s="264">
        <v>0</v>
      </c>
      <c r="AS1446" s="264">
        <v>0</v>
      </c>
      <c r="AT1446" s="264">
        <v>0</v>
      </c>
      <c r="AU1446" s="264">
        <v>0</v>
      </c>
      <c r="AV1446" s="264">
        <v>0</v>
      </c>
      <c r="AW1446" s="264">
        <v>0</v>
      </c>
      <c r="AX1446" s="264">
        <v>0</v>
      </c>
      <c r="AY1446" s="264">
        <v>0</v>
      </c>
      <c r="AZ1446" s="264">
        <v>0</v>
      </c>
      <c r="BA1446" s="264">
        <v>13404.499999865955</v>
      </c>
      <c r="BB1446" s="265">
        <v>0</v>
      </c>
    </row>
    <row r="1447" spans="2:54" s="213" customFormat="1" ht="12.75" x14ac:dyDescent="0.2">
      <c r="B1447" s="266" t="s">
        <v>718</v>
      </c>
      <c r="C1447" s="267"/>
      <c r="D1447" s="268"/>
      <c r="E1447" s="269" t="s">
        <v>3355</v>
      </c>
      <c r="F1447" s="267"/>
      <c r="G1447" s="267"/>
      <c r="H1447" s="255" t="s">
        <v>3356</v>
      </c>
      <c r="I1447" s="256">
        <v>42613</v>
      </c>
      <c r="J1447" s="257">
        <v>10</v>
      </c>
      <c r="K1447" s="258">
        <v>0</v>
      </c>
      <c r="L1447" s="259">
        <v>0</v>
      </c>
      <c r="M1447" s="259">
        <v>0</v>
      </c>
      <c r="N1447" s="259">
        <v>0</v>
      </c>
      <c r="O1447" s="259">
        <v>0</v>
      </c>
      <c r="P1447" s="259">
        <v>0</v>
      </c>
      <c r="Q1447" s="259">
        <v>0</v>
      </c>
      <c r="R1447" s="259">
        <v>0</v>
      </c>
      <c r="S1447" s="259">
        <v>0</v>
      </c>
      <c r="T1447" s="260">
        <v>0</v>
      </c>
      <c r="U1447" s="261">
        <v>13680</v>
      </c>
      <c r="V1447" s="259">
        <v>0</v>
      </c>
      <c r="W1447" s="259">
        <v>0</v>
      </c>
      <c r="X1447" s="259">
        <v>0</v>
      </c>
      <c r="Y1447" s="259">
        <v>13680</v>
      </c>
      <c r="Z1447" s="259">
        <v>0</v>
      </c>
      <c r="AA1447" s="259">
        <v>0</v>
      </c>
      <c r="AB1447" s="259">
        <v>13680</v>
      </c>
      <c r="AC1447" s="259">
        <v>1368</v>
      </c>
      <c r="AD1447" s="259">
        <v>456</v>
      </c>
      <c r="AE1447" s="262">
        <v>13224</v>
      </c>
      <c r="AF1447" s="258">
        <v>13680</v>
      </c>
      <c r="AG1447" s="259">
        <v>0</v>
      </c>
      <c r="AH1447" s="259">
        <v>0</v>
      </c>
      <c r="AI1447" s="259">
        <v>0</v>
      </c>
      <c r="AJ1447" s="259">
        <v>13680</v>
      </c>
      <c r="AK1447" s="259">
        <v>0</v>
      </c>
      <c r="AL1447" s="259">
        <v>0</v>
      </c>
      <c r="AM1447" s="259">
        <v>13680</v>
      </c>
      <c r="AN1447" s="259">
        <v>456</v>
      </c>
      <c r="AO1447" s="262">
        <v>13224</v>
      </c>
      <c r="AP1447" s="247"/>
      <c r="AQ1447" s="263">
        <v>0</v>
      </c>
      <c r="AR1447" s="264">
        <v>0</v>
      </c>
      <c r="AS1447" s="264">
        <v>0</v>
      </c>
      <c r="AT1447" s="264">
        <v>0</v>
      </c>
      <c r="AU1447" s="264">
        <v>0</v>
      </c>
      <c r="AV1447" s="264">
        <v>0</v>
      </c>
      <c r="AW1447" s="264">
        <v>0</v>
      </c>
      <c r="AX1447" s="264">
        <v>0</v>
      </c>
      <c r="AY1447" s="264">
        <v>0</v>
      </c>
      <c r="AZ1447" s="264">
        <v>0</v>
      </c>
      <c r="BA1447" s="264">
        <v>13223.999999867759</v>
      </c>
      <c r="BB1447" s="265">
        <v>0</v>
      </c>
    </row>
    <row r="1448" spans="2:54" s="213" customFormat="1" ht="12.75" x14ac:dyDescent="0.2">
      <c r="B1448" s="266" t="s">
        <v>817</v>
      </c>
      <c r="C1448" s="267"/>
      <c r="D1448" s="268"/>
      <c r="E1448" s="269" t="s">
        <v>3357</v>
      </c>
      <c r="F1448" s="267"/>
      <c r="G1448" s="267"/>
      <c r="H1448" s="255" t="s">
        <v>3358</v>
      </c>
      <c r="I1448" s="256">
        <v>42608</v>
      </c>
      <c r="J1448" s="257">
        <v>7</v>
      </c>
      <c r="K1448" s="258">
        <v>0</v>
      </c>
      <c r="L1448" s="259">
        <v>0</v>
      </c>
      <c r="M1448" s="259">
        <v>0</v>
      </c>
      <c r="N1448" s="259">
        <v>0</v>
      </c>
      <c r="O1448" s="259">
        <v>0</v>
      </c>
      <c r="P1448" s="259">
        <v>0</v>
      </c>
      <c r="Q1448" s="259">
        <v>0</v>
      </c>
      <c r="R1448" s="259">
        <v>0</v>
      </c>
      <c r="S1448" s="259">
        <v>0</v>
      </c>
      <c r="T1448" s="260">
        <v>0</v>
      </c>
      <c r="U1448" s="261">
        <v>126236.64</v>
      </c>
      <c r="V1448" s="259">
        <v>0</v>
      </c>
      <c r="W1448" s="259">
        <v>0</v>
      </c>
      <c r="X1448" s="259">
        <v>0</v>
      </c>
      <c r="Y1448" s="259">
        <v>126236.64</v>
      </c>
      <c r="Z1448" s="259">
        <v>0</v>
      </c>
      <c r="AA1448" s="259">
        <v>0</v>
      </c>
      <c r="AB1448" s="259">
        <v>126236.64</v>
      </c>
      <c r="AC1448" s="259">
        <v>18033.805714285714</v>
      </c>
      <c r="AD1448" s="259">
        <v>6011.2685714285717</v>
      </c>
      <c r="AE1448" s="262">
        <v>120225.37142857142</v>
      </c>
      <c r="AF1448" s="258">
        <v>126236.64</v>
      </c>
      <c r="AG1448" s="259">
        <v>0</v>
      </c>
      <c r="AH1448" s="259">
        <v>0</v>
      </c>
      <c r="AI1448" s="259">
        <v>0</v>
      </c>
      <c r="AJ1448" s="259">
        <v>126236.64</v>
      </c>
      <c r="AK1448" s="259">
        <v>0</v>
      </c>
      <c r="AL1448" s="259">
        <v>0</v>
      </c>
      <c r="AM1448" s="259">
        <v>126236.64</v>
      </c>
      <c r="AN1448" s="259">
        <v>6011.2685714285717</v>
      </c>
      <c r="AO1448" s="262">
        <v>120225.37142857142</v>
      </c>
      <c r="AP1448" s="247"/>
      <c r="AQ1448" s="263">
        <v>0</v>
      </c>
      <c r="AR1448" s="264">
        <v>0</v>
      </c>
      <c r="AS1448" s="264">
        <v>0</v>
      </c>
      <c r="AT1448" s="264">
        <v>0</v>
      </c>
      <c r="AU1448" s="264">
        <v>0</v>
      </c>
      <c r="AV1448" s="264">
        <v>0</v>
      </c>
      <c r="AW1448" s="264">
        <v>0</v>
      </c>
      <c r="AX1448" s="264">
        <v>0</v>
      </c>
      <c r="AY1448" s="264">
        <v>0</v>
      </c>
      <c r="AZ1448" s="264">
        <v>0</v>
      </c>
      <c r="BA1448" s="264">
        <v>120225.37142736917</v>
      </c>
      <c r="BB1448" s="265">
        <v>0</v>
      </c>
    </row>
    <row r="1449" spans="2:54" s="213" customFormat="1" ht="12.75" x14ac:dyDescent="0.2">
      <c r="B1449" s="266" t="s">
        <v>817</v>
      </c>
      <c r="C1449" s="267"/>
      <c r="D1449" s="268"/>
      <c r="E1449" s="269" t="s">
        <v>3359</v>
      </c>
      <c r="F1449" s="267"/>
      <c r="G1449" s="267"/>
      <c r="H1449" s="255" t="s">
        <v>3360</v>
      </c>
      <c r="I1449" s="256">
        <v>42608</v>
      </c>
      <c r="J1449" s="257">
        <v>7</v>
      </c>
      <c r="K1449" s="258">
        <v>0</v>
      </c>
      <c r="L1449" s="259">
        <v>0</v>
      </c>
      <c r="M1449" s="259">
        <v>0</v>
      </c>
      <c r="N1449" s="259">
        <v>0</v>
      </c>
      <c r="O1449" s="259">
        <v>0</v>
      </c>
      <c r="P1449" s="259">
        <v>0</v>
      </c>
      <c r="Q1449" s="259">
        <v>0</v>
      </c>
      <c r="R1449" s="259">
        <v>0</v>
      </c>
      <c r="S1449" s="259">
        <v>0</v>
      </c>
      <c r="T1449" s="260">
        <v>0</v>
      </c>
      <c r="U1449" s="261">
        <v>68664.160000000003</v>
      </c>
      <c r="V1449" s="259">
        <v>0</v>
      </c>
      <c r="W1449" s="259">
        <v>0</v>
      </c>
      <c r="X1449" s="259">
        <v>0</v>
      </c>
      <c r="Y1449" s="259">
        <v>68664.160000000003</v>
      </c>
      <c r="Z1449" s="259">
        <v>0</v>
      </c>
      <c r="AA1449" s="259">
        <v>0</v>
      </c>
      <c r="AB1449" s="259">
        <v>68664.160000000003</v>
      </c>
      <c r="AC1449" s="259">
        <v>9809.1657142857148</v>
      </c>
      <c r="AD1449" s="259">
        <v>3269.7219047619051</v>
      </c>
      <c r="AE1449" s="262">
        <v>65394.438095238096</v>
      </c>
      <c r="AF1449" s="258">
        <v>68664.160000000003</v>
      </c>
      <c r="AG1449" s="259">
        <v>0</v>
      </c>
      <c r="AH1449" s="259">
        <v>0</v>
      </c>
      <c r="AI1449" s="259">
        <v>0</v>
      </c>
      <c r="AJ1449" s="259">
        <v>68664.160000000003</v>
      </c>
      <c r="AK1449" s="259">
        <v>0</v>
      </c>
      <c r="AL1449" s="259">
        <v>0</v>
      </c>
      <c r="AM1449" s="259">
        <v>68664.160000000003</v>
      </c>
      <c r="AN1449" s="259">
        <v>3269.7219047619051</v>
      </c>
      <c r="AO1449" s="262">
        <v>65394.438095238096</v>
      </c>
      <c r="AP1449" s="247"/>
      <c r="AQ1449" s="263">
        <v>0</v>
      </c>
      <c r="AR1449" s="264">
        <v>0</v>
      </c>
      <c r="AS1449" s="264">
        <v>0</v>
      </c>
      <c r="AT1449" s="264">
        <v>0</v>
      </c>
      <c r="AU1449" s="264">
        <v>0</v>
      </c>
      <c r="AV1449" s="264">
        <v>0</v>
      </c>
      <c r="AW1449" s="264">
        <v>0</v>
      </c>
      <c r="AX1449" s="264">
        <v>0</v>
      </c>
      <c r="AY1449" s="264">
        <v>0</v>
      </c>
      <c r="AZ1449" s="264">
        <v>0</v>
      </c>
      <c r="BA1449" s="264">
        <v>65394.438094584155</v>
      </c>
      <c r="BB1449" s="265">
        <v>0</v>
      </c>
    </row>
    <row r="1450" spans="2:54" s="213" customFormat="1" ht="12.75" x14ac:dyDescent="0.2">
      <c r="B1450" s="266" t="s">
        <v>718</v>
      </c>
      <c r="C1450" s="267"/>
      <c r="D1450" s="268"/>
      <c r="E1450" s="269" t="s">
        <v>3361</v>
      </c>
      <c r="F1450" s="267"/>
      <c r="G1450" s="267"/>
      <c r="H1450" s="255" t="s">
        <v>3362</v>
      </c>
      <c r="I1450" s="256">
        <v>42608</v>
      </c>
      <c r="J1450" s="257">
        <v>10</v>
      </c>
      <c r="K1450" s="258">
        <v>0</v>
      </c>
      <c r="L1450" s="259">
        <v>0</v>
      </c>
      <c r="M1450" s="259">
        <v>0</v>
      </c>
      <c r="N1450" s="259">
        <v>0</v>
      </c>
      <c r="O1450" s="259">
        <v>0</v>
      </c>
      <c r="P1450" s="259">
        <v>0</v>
      </c>
      <c r="Q1450" s="259">
        <v>0</v>
      </c>
      <c r="R1450" s="259">
        <v>0</v>
      </c>
      <c r="S1450" s="259">
        <v>0</v>
      </c>
      <c r="T1450" s="260">
        <v>0</v>
      </c>
      <c r="U1450" s="261">
        <v>8195.68</v>
      </c>
      <c r="V1450" s="259">
        <v>0</v>
      </c>
      <c r="W1450" s="259">
        <v>0</v>
      </c>
      <c r="X1450" s="259">
        <v>0</v>
      </c>
      <c r="Y1450" s="259">
        <v>8195.68</v>
      </c>
      <c r="Z1450" s="259">
        <v>0</v>
      </c>
      <c r="AA1450" s="259">
        <v>0</v>
      </c>
      <c r="AB1450" s="259">
        <v>8195.68</v>
      </c>
      <c r="AC1450" s="259">
        <v>819.56799999999998</v>
      </c>
      <c r="AD1450" s="259">
        <v>273.18933333333331</v>
      </c>
      <c r="AE1450" s="262">
        <v>7922.4906666666666</v>
      </c>
      <c r="AF1450" s="258">
        <v>8195.68</v>
      </c>
      <c r="AG1450" s="259">
        <v>0</v>
      </c>
      <c r="AH1450" s="259">
        <v>0</v>
      </c>
      <c r="AI1450" s="259">
        <v>0</v>
      </c>
      <c r="AJ1450" s="259">
        <v>8195.68</v>
      </c>
      <c r="AK1450" s="259">
        <v>0</v>
      </c>
      <c r="AL1450" s="259">
        <v>0</v>
      </c>
      <c r="AM1450" s="259">
        <v>8195.68</v>
      </c>
      <c r="AN1450" s="259">
        <v>273.18933333333331</v>
      </c>
      <c r="AO1450" s="262">
        <v>7922.4906666666666</v>
      </c>
      <c r="AP1450" s="247"/>
      <c r="AQ1450" s="263">
        <v>0</v>
      </c>
      <c r="AR1450" s="264">
        <v>0</v>
      </c>
      <c r="AS1450" s="264">
        <v>0</v>
      </c>
      <c r="AT1450" s="264">
        <v>0</v>
      </c>
      <c r="AU1450" s="264">
        <v>0</v>
      </c>
      <c r="AV1450" s="264">
        <v>0</v>
      </c>
      <c r="AW1450" s="264">
        <v>0</v>
      </c>
      <c r="AX1450" s="264">
        <v>0</v>
      </c>
      <c r="AY1450" s="264">
        <v>0</v>
      </c>
      <c r="AZ1450" s="264">
        <v>0</v>
      </c>
      <c r="BA1450" s="264">
        <v>7922.4906665874414</v>
      </c>
      <c r="BB1450" s="265">
        <v>0</v>
      </c>
    </row>
    <row r="1451" spans="2:54" s="213" customFormat="1" ht="12.75" x14ac:dyDescent="0.2">
      <c r="B1451" s="266" t="s">
        <v>817</v>
      </c>
      <c r="C1451" s="267"/>
      <c r="D1451" s="268"/>
      <c r="E1451" s="269" t="s">
        <v>3363</v>
      </c>
      <c r="F1451" s="267"/>
      <c r="G1451" s="267"/>
      <c r="H1451" s="255" t="s">
        <v>3364</v>
      </c>
      <c r="I1451" s="256">
        <v>42671</v>
      </c>
      <c r="J1451" s="257">
        <v>7</v>
      </c>
      <c r="K1451" s="258">
        <v>0</v>
      </c>
      <c r="L1451" s="259">
        <v>0</v>
      </c>
      <c r="M1451" s="259">
        <v>0</v>
      </c>
      <c r="N1451" s="259">
        <v>0</v>
      </c>
      <c r="O1451" s="259">
        <v>0</v>
      </c>
      <c r="P1451" s="259">
        <v>0</v>
      </c>
      <c r="Q1451" s="259">
        <v>0</v>
      </c>
      <c r="R1451" s="259">
        <v>0</v>
      </c>
      <c r="S1451" s="259">
        <v>0</v>
      </c>
      <c r="T1451" s="260">
        <v>0</v>
      </c>
      <c r="U1451" s="261">
        <v>26680.89</v>
      </c>
      <c r="V1451" s="259">
        <v>0</v>
      </c>
      <c r="W1451" s="259">
        <v>0</v>
      </c>
      <c r="X1451" s="259">
        <v>0</v>
      </c>
      <c r="Y1451" s="259">
        <v>26680.89</v>
      </c>
      <c r="Z1451" s="259">
        <v>0</v>
      </c>
      <c r="AA1451" s="259">
        <v>0</v>
      </c>
      <c r="AB1451" s="259">
        <v>26680.89</v>
      </c>
      <c r="AC1451" s="259">
        <v>3811.5557142857142</v>
      </c>
      <c r="AD1451" s="259">
        <v>635.25928571428574</v>
      </c>
      <c r="AE1451" s="262">
        <v>26045.630714285715</v>
      </c>
      <c r="AF1451" s="258">
        <v>26680.89</v>
      </c>
      <c r="AG1451" s="259">
        <v>0</v>
      </c>
      <c r="AH1451" s="259">
        <v>0</v>
      </c>
      <c r="AI1451" s="259">
        <v>0</v>
      </c>
      <c r="AJ1451" s="259">
        <v>26680.89</v>
      </c>
      <c r="AK1451" s="259">
        <v>0</v>
      </c>
      <c r="AL1451" s="259">
        <v>0</v>
      </c>
      <c r="AM1451" s="259">
        <v>26680.89</v>
      </c>
      <c r="AN1451" s="259">
        <v>635.25928571428574</v>
      </c>
      <c r="AO1451" s="262">
        <v>26045.630714285715</v>
      </c>
      <c r="AP1451" s="247"/>
      <c r="AQ1451" s="263">
        <v>0</v>
      </c>
      <c r="AR1451" s="264">
        <v>0</v>
      </c>
      <c r="AS1451" s="264">
        <v>0</v>
      </c>
      <c r="AT1451" s="264">
        <v>0</v>
      </c>
      <c r="AU1451" s="264">
        <v>0</v>
      </c>
      <c r="AV1451" s="264">
        <v>0</v>
      </c>
      <c r="AW1451" s="264">
        <v>0</v>
      </c>
      <c r="AX1451" s="264">
        <v>0</v>
      </c>
      <c r="AY1451" s="264">
        <v>0</v>
      </c>
      <c r="AZ1451" s="264">
        <v>0</v>
      </c>
      <c r="BA1451" s="264">
        <v>26045.630714025257</v>
      </c>
      <c r="BB1451" s="265">
        <v>0</v>
      </c>
    </row>
    <row r="1452" spans="2:54" s="213" customFormat="1" ht="12.75" x14ac:dyDescent="0.2">
      <c r="B1452" s="266" t="s">
        <v>718</v>
      </c>
      <c r="C1452" s="267"/>
      <c r="D1452" s="268"/>
      <c r="E1452" s="269" t="s">
        <v>3365</v>
      </c>
      <c r="F1452" s="267"/>
      <c r="G1452" s="267"/>
      <c r="H1452" s="255" t="s">
        <v>3366</v>
      </c>
      <c r="I1452" s="256">
        <v>42724</v>
      </c>
      <c r="J1452" s="257">
        <v>10</v>
      </c>
      <c r="K1452" s="258">
        <v>0</v>
      </c>
      <c r="L1452" s="259">
        <v>0</v>
      </c>
      <c r="M1452" s="259">
        <v>0</v>
      </c>
      <c r="N1452" s="259">
        <v>0</v>
      </c>
      <c r="O1452" s="259">
        <v>0</v>
      </c>
      <c r="P1452" s="259">
        <v>0</v>
      </c>
      <c r="Q1452" s="259">
        <v>0</v>
      </c>
      <c r="R1452" s="259">
        <v>0</v>
      </c>
      <c r="S1452" s="259">
        <v>0</v>
      </c>
      <c r="T1452" s="260">
        <v>0</v>
      </c>
      <c r="U1452" s="261">
        <v>24100</v>
      </c>
      <c r="V1452" s="259">
        <v>0</v>
      </c>
      <c r="W1452" s="259">
        <v>0</v>
      </c>
      <c r="X1452" s="259">
        <v>0</v>
      </c>
      <c r="Y1452" s="259">
        <v>24100</v>
      </c>
      <c r="Z1452" s="259">
        <v>0</v>
      </c>
      <c r="AA1452" s="259">
        <v>0</v>
      </c>
      <c r="AB1452" s="259">
        <v>24100</v>
      </c>
      <c r="AC1452" s="259">
        <v>2410</v>
      </c>
      <c r="AD1452" s="259">
        <v>0</v>
      </c>
      <c r="AE1452" s="262">
        <v>24100</v>
      </c>
      <c r="AF1452" s="258">
        <v>24100</v>
      </c>
      <c r="AG1452" s="259">
        <v>0</v>
      </c>
      <c r="AH1452" s="259">
        <v>0</v>
      </c>
      <c r="AI1452" s="259">
        <v>0</v>
      </c>
      <c r="AJ1452" s="259">
        <v>24100</v>
      </c>
      <c r="AK1452" s="259">
        <v>0</v>
      </c>
      <c r="AL1452" s="259">
        <v>0</v>
      </c>
      <c r="AM1452" s="259">
        <v>24100</v>
      </c>
      <c r="AN1452" s="259">
        <v>0</v>
      </c>
      <c r="AO1452" s="262">
        <v>24100</v>
      </c>
      <c r="AP1452" s="247"/>
      <c r="AQ1452" s="263">
        <v>0</v>
      </c>
      <c r="AR1452" s="264">
        <v>0</v>
      </c>
      <c r="AS1452" s="264">
        <v>0</v>
      </c>
      <c r="AT1452" s="264">
        <v>0</v>
      </c>
      <c r="AU1452" s="264">
        <v>0</v>
      </c>
      <c r="AV1452" s="264">
        <v>0</v>
      </c>
      <c r="AW1452" s="264">
        <v>0</v>
      </c>
      <c r="AX1452" s="264">
        <v>0</v>
      </c>
      <c r="AY1452" s="264">
        <v>0</v>
      </c>
      <c r="AZ1452" s="264">
        <v>0</v>
      </c>
      <c r="BA1452" s="264">
        <v>24099.999999758998</v>
      </c>
      <c r="BB1452" s="265">
        <v>0</v>
      </c>
    </row>
    <row r="1453" spans="2:54" s="213" customFormat="1" ht="12.75" x14ac:dyDescent="0.2">
      <c r="B1453" s="266" t="s">
        <v>718</v>
      </c>
      <c r="C1453" s="267"/>
      <c r="D1453" s="268"/>
      <c r="E1453" s="269" t="s">
        <v>3367</v>
      </c>
      <c r="F1453" s="267"/>
      <c r="G1453" s="267"/>
      <c r="H1453" s="255" t="s">
        <v>3368</v>
      </c>
      <c r="I1453" s="256">
        <v>42724</v>
      </c>
      <c r="J1453" s="257">
        <v>10</v>
      </c>
      <c r="K1453" s="258">
        <v>0</v>
      </c>
      <c r="L1453" s="259">
        <v>0</v>
      </c>
      <c r="M1453" s="259">
        <v>0</v>
      </c>
      <c r="N1453" s="259">
        <v>0</v>
      </c>
      <c r="O1453" s="259">
        <v>0</v>
      </c>
      <c r="P1453" s="259">
        <v>0</v>
      </c>
      <c r="Q1453" s="259">
        <v>0</v>
      </c>
      <c r="R1453" s="259">
        <v>0</v>
      </c>
      <c r="S1453" s="259">
        <v>0</v>
      </c>
      <c r="T1453" s="260">
        <v>0</v>
      </c>
      <c r="U1453" s="261">
        <v>41000</v>
      </c>
      <c r="V1453" s="259">
        <v>0</v>
      </c>
      <c r="W1453" s="259">
        <v>0</v>
      </c>
      <c r="X1453" s="259">
        <v>0</v>
      </c>
      <c r="Y1453" s="259">
        <v>41000</v>
      </c>
      <c r="Z1453" s="259">
        <v>0</v>
      </c>
      <c r="AA1453" s="259">
        <v>0</v>
      </c>
      <c r="AB1453" s="259">
        <v>41000</v>
      </c>
      <c r="AC1453" s="259">
        <v>4100</v>
      </c>
      <c r="AD1453" s="259">
        <v>0</v>
      </c>
      <c r="AE1453" s="262">
        <v>41000</v>
      </c>
      <c r="AF1453" s="258">
        <v>41000</v>
      </c>
      <c r="AG1453" s="259">
        <v>0</v>
      </c>
      <c r="AH1453" s="259">
        <v>0</v>
      </c>
      <c r="AI1453" s="259">
        <v>0</v>
      </c>
      <c r="AJ1453" s="259">
        <v>41000</v>
      </c>
      <c r="AK1453" s="259">
        <v>0</v>
      </c>
      <c r="AL1453" s="259">
        <v>0</v>
      </c>
      <c r="AM1453" s="259">
        <v>41000</v>
      </c>
      <c r="AN1453" s="259">
        <v>0</v>
      </c>
      <c r="AO1453" s="262">
        <v>41000</v>
      </c>
      <c r="AP1453" s="247"/>
      <c r="AQ1453" s="263">
        <v>0</v>
      </c>
      <c r="AR1453" s="264">
        <v>0</v>
      </c>
      <c r="AS1453" s="264">
        <v>0</v>
      </c>
      <c r="AT1453" s="264">
        <v>0</v>
      </c>
      <c r="AU1453" s="264">
        <v>0</v>
      </c>
      <c r="AV1453" s="264">
        <v>0</v>
      </c>
      <c r="AW1453" s="264">
        <v>0</v>
      </c>
      <c r="AX1453" s="264">
        <v>0</v>
      </c>
      <c r="AY1453" s="264">
        <v>0</v>
      </c>
      <c r="AZ1453" s="264">
        <v>0</v>
      </c>
      <c r="BA1453" s="264">
        <v>40999.99999959</v>
      </c>
      <c r="BB1453" s="265">
        <v>0</v>
      </c>
    </row>
    <row r="1454" spans="2:54" s="213" customFormat="1" ht="12.75" x14ac:dyDescent="0.2">
      <c r="B1454" s="266" t="s">
        <v>718</v>
      </c>
      <c r="C1454" s="267"/>
      <c r="D1454" s="268"/>
      <c r="E1454" s="269" t="s">
        <v>3369</v>
      </c>
      <c r="F1454" s="267"/>
      <c r="G1454" s="267"/>
      <c r="H1454" s="255" t="s">
        <v>3370</v>
      </c>
      <c r="I1454" s="256">
        <v>42724</v>
      </c>
      <c r="J1454" s="257">
        <v>10</v>
      </c>
      <c r="K1454" s="258">
        <v>0</v>
      </c>
      <c r="L1454" s="259">
        <v>0</v>
      </c>
      <c r="M1454" s="259">
        <v>0</v>
      </c>
      <c r="N1454" s="259">
        <v>0</v>
      </c>
      <c r="O1454" s="259">
        <v>0</v>
      </c>
      <c r="P1454" s="259">
        <v>0</v>
      </c>
      <c r="Q1454" s="259">
        <v>0</v>
      </c>
      <c r="R1454" s="259">
        <v>0</v>
      </c>
      <c r="S1454" s="259">
        <v>0</v>
      </c>
      <c r="T1454" s="260">
        <v>0</v>
      </c>
      <c r="U1454" s="261">
        <v>24000</v>
      </c>
      <c r="V1454" s="259">
        <v>0</v>
      </c>
      <c r="W1454" s="259">
        <v>0</v>
      </c>
      <c r="X1454" s="259">
        <v>0</v>
      </c>
      <c r="Y1454" s="259">
        <v>24000</v>
      </c>
      <c r="Z1454" s="259">
        <v>0</v>
      </c>
      <c r="AA1454" s="259">
        <v>0</v>
      </c>
      <c r="AB1454" s="259">
        <v>24000</v>
      </c>
      <c r="AC1454" s="259">
        <v>2400</v>
      </c>
      <c r="AD1454" s="259">
        <v>0</v>
      </c>
      <c r="AE1454" s="262">
        <v>24000</v>
      </c>
      <c r="AF1454" s="258">
        <v>24000</v>
      </c>
      <c r="AG1454" s="259">
        <v>0</v>
      </c>
      <c r="AH1454" s="259">
        <v>0</v>
      </c>
      <c r="AI1454" s="259">
        <v>0</v>
      </c>
      <c r="AJ1454" s="259">
        <v>24000</v>
      </c>
      <c r="AK1454" s="259">
        <v>0</v>
      </c>
      <c r="AL1454" s="259">
        <v>0</v>
      </c>
      <c r="AM1454" s="259">
        <v>24000</v>
      </c>
      <c r="AN1454" s="259">
        <v>0</v>
      </c>
      <c r="AO1454" s="262">
        <v>24000</v>
      </c>
      <c r="AP1454" s="247"/>
      <c r="AQ1454" s="263">
        <v>0</v>
      </c>
      <c r="AR1454" s="264">
        <v>0</v>
      </c>
      <c r="AS1454" s="264">
        <v>0</v>
      </c>
      <c r="AT1454" s="264">
        <v>0</v>
      </c>
      <c r="AU1454" s="264">
        <v>0</v>
      </c>
      <c r="AV1454" s="264">
        <v>0</v>
      </c>
      <c r="AW1454" s="264">
        <v>0</v>
      </c>
      <c r="AX1454" s="264">
        <v>0</v>
      </c>
      <c r="AY1454" s="264">
        <v>0</v>
      </c>
      <c r="AZ1454" s="264">
        <v>0</v>
      </c>
      <c r="BA1454" s="264">
        <v>23999.999999759999</v>
      </c>
      <c r="BB1454" s="265">
        <v>0</v>
      </c>
    </row>
    <row r="1455" spans="2:54" s="213" customFormat="1" ht="12.75" x14ac:dyDescent="0.2">
      <c r="B1455" s="266" t="s">
        <v>718</v>
      </c>
      <c r="C1455" s="267"/>
      <c r="D1455" s="268"/>
      <c r="E1455" s="269" t="s">
        <v>3371</v>
      </c>
      <c r="F1455" s="267"/>
      <c r="G1455" s="267"/>
      <c r="H1455" s="255" t="s">
        <v>3372</v>
      </c>
      <c r="I1455" s="256">
        <v>42724</v>
      </c>
      <c r="J1455" s="257">
        <v>10</v>
      </c>
      <c r="K1455" s="258">
        <v>0</v>
      </c>
      <c r="L1455" s="259">
        <v>0</v>
      </c>
      <c r="M1455" s="259">
        <v>0</v>
      </c>
      <c r="N1455" s="259">
        <v>0</v>
      </c>
      <c r="O1455" s="259">
        <v>0</v>
      </c>
      <c r="P1455" s="259">
        <v>0</v>
      </c>
      <c r="Q1455" s="259">
        <v>0</v>
      </c>
      <c r="R1455" s="259">
        <v>0</v>
      </c>
      <c r="S1455" s="259">
        <v>0</v>
      </c>
      <c r="T1455" s="260">
        <v>0</v>
      </c>
      <c r="U1455" s="261">
        <v>21000</v>
      </c>
      <c r="V1455" s="259">
        <v>0</v>
      </c>
      <c r="W1455" s="259">
        <v>0</v>
      </c>
      <c r="X1455" s="259">
        <v>0</v>
      </c>
      <c r="Y1455" s="259">
        <v>21000</v>
      </c>
      <c r="Z1455" s="259">
        <v>0</v>
      </c>
      <c r="AA1455" s="259">
        <v>0</v>
      </c>
      <c r="AB1455" s="259">
        <v>21000</v>
      </c>
      <c r="AC1455" s="259">
        <v>2100</v>
      </c>
      <c r="AD1455" s="259">
        <v>0</v>
      </c>
      <c r="AE1455" s="262">
        <v>21000</v>
      </c>
      <c r="AF1455" s="258">
        <v>21000</v>
      </c>
      <c r="AG1455" s="259">
        <v>0</v>
      </c>
      <c r="AH1455" s="259">
        <v>0</v>
      </c>
      <c r="AI1455" s="259">
        <v>0</v>
      </c>
      <c r="AJ1455" s="259">
        <v>21000</v>
      </c>
      <c r="AK1455" s="259">
        <v>0</v>
      </c>
      <c r="AL1455" s="259">
        <v>0</v>
      </c>
      <c r="AM1455" s="259">
        <v>21000</v>
      </c>
      <c r="AN1455" s="259">
        <v>0</v>
      </c>
      <c r="AO1455" s="262">
        <v>21000</v>
      </c>
      <c r="AP1455" s="247"/>
      <c r="AQ1455" s="263">
        <v>0</v>
      </c>
      <c r="AR1455" s="264">
        <v>0</v>
      </c>
      <c r="AS1455" s="264">
        <v>0</v>
      </c>
      <c r="AT1455" s="264">
        <v>0</v>
      </c>
      <c r="AU1455" s="264">
        <v>0</v>
      </c>
      <c r="AV1455" s="264">
        <v>0</v>
      </c>
      <c r="AW1455" s="264">
        <v>0</v>
      </c>
      <c r="AX1455" s="264">
        <v>0</v>
      </c>
      <c r="AY1455" s="264">
        <v>0</v>
      </c>
      <c r="AZ1455" s="264">
        <v>0</v>
      </c>
      <c r="BA1455" s="264">
        <v>20999.999999790001</v>
      </c>
      <c r="BB1455" s="265">
        <v>0</v>
      </c>
    </row>
    <row r="1456" spans="2:54" s="213" customFormat="1" ht="12.75" x14ac:dyDescent="0.2">
      <c r="B1456" s="266" t="s">
        <v>1334</v>
      </c>
      <c r="C1456" s="267"/>
      <c r="D1456" s="268"/>
      <c r="E1456" s="269" t="s">
        <v>3373</v>
      </c>
      <c r="F1456" s="267"/>
      <c r="G1456" s="267"/>
      <c r="H1456" s="255" t="s">
        <v>3374</v>
      </c>
      <c r="I1456" s="256">
        <v>42489</v>
      </c>
      <c r="J1456" s="257">
        <v>7</v>
      </c>
      <c r="K1456" s="258">
        <v>0</v>
      </c>
      <c r="L1456" s="259">
        <v>0</v>
      </c>
      <c r="M1456" s="259">
        <v>0</v>
      </c>
      <c r="N1456" s="259">
        <v>0</v>
      </c>
      <c r="O1456" s="259">
        <v>0</v>
      </c>
      <c r="P1456" s="259">
        <v>0</v>
      </c>
      <c r="Q1456" s="259">
        <v>0</v>
      </c>
      <c r="R1456" s="259">
        <v>0</v>
      </c>
      <c r="S1456" s="259">
        <v>0</v>
      </c>
      <c r="T1456" s="260">
        <v>0</v>
      </c>
      <c r="U1456" s="261">
        <v>14400</v>
      </c>
      <c r="V1456" s="259">
        <v>0</v>
      </c>
      <c r="W1456" s="259">
        <v>0</v>
      </c>
      <c r="X1456" s="259">
        <v>0</v>
      </c>
      <c r="Y1456" s="259">
        <v>14400</v>
      </c>
      <c r="Z1456" s="259">
        <v>0</v>
      </c>
      <c r="AA1456" s="259">
        <v>0</v>
      </c>
      <c r="AB1456" s="259">
        <v>14400</v>
      </c>
      <c r="AC1456" s="259">
        <v>2057.1428571428573</v>
      </c>
      <c r="AD1456" s="259">
        <v>1371.4285714285716</v>
      </c>
      <c r="AE1456" s="262">
        <v>13028.571428571428</v>
      </c>
      <c r="AF1456" s="258">
        <v>14400</v>
      </c>
      <c r="AG1456" s="259">
        <v>0</v>
      </c>
      <c r="AH1456" s="259">
        <v>0</v>
      </c>
      <c r="AI1456" s="259">
        <v>0</v>
      </c>
      <c r="AJ1456" s="259">
        <v>14400</v>
      </c>
      <c r="AK1456" s="259">
        <v>0</v>
      </c>
      <c r="AL1456" s="259">
        <v>0</v>
      </c>
      <c r="AM1456" s="259">
        <v>14400</v>
      </c>
      <c r="AN1456" s="259">
        <v>1371.4285714285716</v>
      </c>
      <c r="AO1456" s="262">
        <v>13028.571428571428</v>
      </c>
      <c r="AP1456" s="247"/>
      <c r="AQ1456" s="263">
        <v>1824.805284538729</v>
      </c>
      <c r="AR1456" s="264">
        <v>0</v>
      </c>
      <c r="AS1456" s="264">
        <v>1082.1015056797482</v>
      </c>
      <c r="AT1456" s="264">
        <v>0</v>
      </c>
      <c r="AU1456" s="264">
        <v>0</v>
      </c>
      <c r="AV1456" s="264">
        <v>0</v>
      </c>
      <c r="AW1456" s="264">
        <v>0</v>
      </c>
      <c r="AX1456" s="264">
        <v>0</v>
      </c>
      <c r="AY1456" s="264">
        <v>0</v>
      </c>
      <c r="AZ1456" s="264">
        <v>0</v>
      </c>
      <c r="BA1456" s="264">
        <v>9308.193551446695</v>
      </c>
      <c r="BB1456" s="265">
        <v>813.47108677597134</v>
      </c>
    </row>
    <row r="1457" spans="2:54" s="213" customFormat="1" ht="12.75" x14ac:dyDescent="0.2">
      <c r="B1457" s="266" t="s">
        <v>1334</v>
      </c>
      <c r="C1457" s="267"/>
      <c r="D1457" s="268"/>
      <c r="E1457" s="269" t="s">
        <v>3375</v>
      </c>
      <c r="F1457" s="267"/>
      <c r="G1457" s="267"/>
      <c r="H1457" s="255" t="s">
        <v>3376</v>
      </c>
      <c r="I1457" s="256">
        <v>42530</v>
      </c>
      <c r="J1457" s="257">
        <v>7</v>
      </c>
      <c r="K1457" s="258">
        <v>0</v>
      </c>
      <c r="L1457" s="259">
        <v>0</v>
      </c>
      <c r="M1457" s="259">
        <v>0</v>
      </c>
      <c r="N1457" s="259">
        <v>0</v>
      </c>
      <c r="O1457" s="259">
        <v>0</v>
      </c>
      <c r="P1457" s="259">
        <v>0</v>
      </c>
      <c r="Q1457" s="259">
        <v>0</v>
      </c>
      <c r="R1457" s="259">
        <v>0</v>
      </c>
      <c r="S1457" s="259">
        <v>0</v>
      </c>
      <c r="T1457" s="260">
        <v>0</v>
      </c>
      <c r="U1457" s="261">
        <v>5950</v>
      </c>
      <c r="V1457" s="259">
        <v>0</v>
      </c>
      <c r="W1457" s="259">
        <v>0</v>
      </c>
      <c r="X1457" s="259">
        <v>0</v>
      </c>
      <c r="Y1457" s="259">
        <v>5950</v>
      </c>
      <c r="Z1457" s="259">
        <v>0</v>
      </c>
      <c r="AA1457" s="259">
        <v>0</v>
      </c>
      <c r="AB1457" s="259">
        <v>5950</v>
      </c>
      <c r="AC1457" s="259">
        <v>850</v>
      </c>
      <c r="AD1457" s="259">
        <v>425</v>
      </c>
      <c r="AE1457" s="262">
        <v>5525</v>
      </c>
      <c r="AF1457" s="258">
        <v>5950</v>
      </c>
      <c r="AG1457" s="259">
        <v>0</v>
      </c>
      <c r="AH1457" s="259">
        <v>0</v>
      </c>
      <c r="AI1457" s="259">
        <v>0</v>
      </c>
      <c r="AJ1457" s="259">
        <v>5950</v>
      </c>
      <c r="AK1457" s="259">
        <v>0</v>
      </c>
      <c r="AL1457" s="259">
        <v>0</v>
      </c>
      <c r="AM1457" s="259">
        <v>5950</v>
      </c>
      <c r="AN1457" s="259">
        <v>425</v>
      </c>
      <c r="AO1457" s="262">
        <v>5525</v>
      </c>
      <c r="AP1457" s="247"/>
      <c r="AQ1457" s="263">
        <v>773.84149538964198</v>
      </c>
      <c r="AR1457" s="264">
        <v>0</v>
      </c>
      <c r="AS1457" s="264">
        <v>458.88460232636254</v>
      </c>
      <c r="AT1457" s="264">
        <v>0</v>
      </c>
      <c r="AU1457" s="264">
        <v>0</v>
      </c>
      <c r="AV1457" s="264">
        <v>0</v>
      </c>
      <c r="AW1457" s="264">
        <v>0</v>
      </c>
      <c r="AX1457" s="264">
        <v>0</v>
      </c>
      <c r="AY1457" s="264">
        <v>0</v>
      </c>
      <c r="AZ1457" s="264">
        <v>0</v>
      </c>
      <c r="BA1457" s="264">
        <v>3947.3068596732555</v>
      </c>
      <c r="BB1457" s="265">
        <v>344.96704255549008</v>
      </c>
    </row>
    <row r="1458" spans="2:54" s="213" customFormat="1" ht="12.75" x14ac:dyDescent="0.2">
      <c r="B1458" s="266" t="s">
        <v>1160</v>
      </c>
      <c r="C1458" s="267"/>
      <c r="D1458" s="268"/>
      <c r="E1458" s="269" t="s">
        <v>3377</v>
      </c>
      <c r="F1458" s="267"/>
      <c r="G1458" s="267"/>
      <c r="H1458" s="255" t="s">
        <v>3378</v>
      </c>
      <c r="I1458" s="256">
        <v>42446</v>
      </c>
      <c r="J1458" s="257">
        <v>10</v>
      </c>
      <c r="K1458" s="258">
        <v>0</v>
      </c>
      <c r="L1458" s="259">
        <v>0</v>
      </c>
      <c r="M1458" s="259">
        <v>0</v>
      </c>
      <c r="N1458" s="259">
        <v>0</v>
      </c>
      <c r="O1458" s="259">
        <v>0</v>
      </c>
      <c r="P1458" s="259">
        <v>0</v>
      </c>
      <c r="Q1458" s="259">
        <v>0</v>
      </c>
      <c r="R1458" s="259">
        <v>0</v>
      </c>
      <c r="S1458" s="259">
        <v>0</v>
      </c>
      <c r="T1458" s="260">
        <v>0</v>
      </c>
      <c r="U1458" s="261">
        <v>759</v>
      </c>
      <c r="V1458" s="259">
        <v>0</v>
      </c>
      <c r="W1458" s="259">
        <v>0</v>
      </c>
      <c r="X1458" s="259">
        <v>0</v>
      </c>
      <c r="Y1458" s="259">
        <v>759</v>
      </c>
      <c r="Z1458" s="259">
        <v>0</v>
      </c>
      <c r="AA1458" s="259">
        <v>0</v>
      </c>
      <c r="AB1458" s="259">
        <v>759</v>
      </c>
      <c r="AC1458" s="259">
        <v>75.900000000000006</v>
      </c>
      <c r="AD1458" s="259">
        <v>56.925000000000004</v>
      </c>
      <c r="AE1458" s="262">
        <v>702.07500000000005</v>
      </c>
      <c r="AF1458" s="258">
        <v>759</v>
      </c>
      <c r="AG1458" s="259">
        <v>0</v>
      </c>
      <c r="AH1458" s="259">
        <v>0</v>
      </c>
      <c r="AI1458" s="259">
        <v>0</v>
      </c>
      <c r="AJ1458" s="259">
        <v>759</v>
      </c>
      <c r="AK1458" s="259">
        <v>0</v>
      </c>
      <c r="AL1458" s="259">
        <v>0</v>
      </c>
      <c r="AM1458" s="259">
        <v>759</v>
      </c>
      <c r="AN1458" s="259">
        <v>56.925000000000004</v>
      </c>
      <c r="AO1458" s="262">
        <v>702.07500000000005</v>
      </c>
      <c r="AP1458" s="247"/>
      <c r="AQ1458" s="263">
        <v>0</v>
      </c>
      <c r="AR1458" s="264">
        <v>0</v>
      </c>
      <c r="AS1458" s="264">
        <v>0</v>
      </c>
      <c r="AT1458" s="264">
        <v>0</v>
      </c>
      <c r="AU1458" s="264">
        <v>0</v>
      </c>
      <c r="AV1458" s="264">
        <v>0</v>
      </c>
      <c r="AW1458" s="264">
        <v>0</v>
      </c>
      <c r="AX1458" s="264">
        <v>0</v>
      </c>
      <c r="AY1458" s="264">
        <v>0</v>
      </c>
      <c r="AZ1458" s="264">
        <v>0</v>
      </c>
      <c r="BA1458" s="264">
        <v>702.07499999297931</v>
      </c>
      <c r="BB1458" s="265">
        <v>0</v>
      </c>
    </row>
    <row r="1459" spans="2:54" s="213" customFormat="1" ht="12.75" x14ac:dyDescent="0.2">
      <c r="B1459" s="266" t="s">
        <v>718</v>
      </c>
      <c r="C1459" s="267"/>
      <c r="D1459" s="268"/>
      <c r="E1459" s="269" t="s">
        <v>3379</v>
      </c>
      <c r="F1459" s="267"/>
      <c r="G1459" s="267"/>
      <c r="H1459" s="255" t="s">
        <v>3380</v>
      </c>
      <c r="I1459" s="256">
        <v>42452</v>
      </c>
      <c r="J1459" s="257">
        <v>10</v>
      </c>
      <c r="K1459" s="258">
        <v>0</v>
      </c>
      <c r="L1459" s="259">
        <v>0</v>
      </c>
      <c r="M1459" s="259">
        <v>0</v>
      </c>
      <c r="N1459" s="259">
        <v>0</v>
      </c>
      <c r="O1459" s="259">
        <v>0</v>
      </c>
      <c r="P1459" s="259">
        <v>0</v>
      </c>
      <c r="Q1459" s="259">
        <v>0</v>
      </c>
      <c r="R1459" s="259">
        <v>0</v>
      </c>
      <c r="S1459" s="259">
        <v>0</v>
      </c>
      <c r="T1459" s="260">
        <v>0</v>
      </c>
      <c r="U1459" s="261">
        <v>3014.05</v>
      </c>
      <c r="V1459" s="259">
        <v>0</v>
      </c>
      <c r="W1459" s="259">
        <v>0</v>
      </c>
      <c r="X1459" s="259">
        <v>0</v>
      </c>
      <c r="Y1459" s="259">
        <v>3014.05</v>
      </c>
      <c r="Z1459" s="259">
        <v>0</v>
      </c>
      <c r="AA1459" s="259">
        <v>0</v>
      </c>
      <c r="AB1459" s="259">
        <v>3014.05</v>
      </c>
      <c r="AC1459" s="259">
        <v>301.40500000000003</v>
      </c>
      <c r="AD1459" s="259">
        <v>226.05375000000004</v>
      </c>
      <c r="AE1459" s="262">
        <v>2787.9962500000001</v>
      </c>
      <c r="AF1459" s="258">
        <v>3014.05</v>
      </c>
      <c r="AG1459" s="259">
        <v>0</v>
      </c>
      <c r="AH1459" s="259">
        <v>0</v>
      </c>
      <c r="AI1459" s="259">
        <v>0</v>
      </c>
      <c r="AJ1459" s="259">
        <v>3014.05</v>
      </c>
      <c r="AK1459" s="259">
        <v>0</v>
      </c>
      <c r="AL1459" s="259">
        <v>0</v>
      </c>
      <c r="AM1459" s="259">
        <v>3014.05</v>
      </c>
      <c r="AN1459" s="259">
        <v>226.05375000000004</v>
      </c>
      <c r="AO1459" s="262">
        <v>2787.9962500000001</v>
      </c>
      <c r="AP1459" s="247"/>
      <c r="AQ1459" s="263">
        <v>0</v>
      </c>
      <c r="AR1459" s="264">
        <v>0</v>
      </c>
      <c r="AS1459" s="264">
        <v>0</v>
      </c>
      <c r="AT1459" s="264">
        <v>0</v>
      </c>
      <c r="AU1459" s="264">
        <v>0</v>
      </c>
      <c r="AV1459" s="264">
        <v>0</v>
      </c>
      <c r="AW1459" s="264">
        <v>0</v>
      </c>
      <c r="AX1459" s="264">
        <v>0</v>
      </c>
      <c r="AY1459" s="264">
        <v>0</v>
      </c>
      <c r="AZ1459" s="264">
        <v>0</v>
      </c>
      <c r="BA1459" s="264">
        <v>0</v>
      </c>
      <c r="BB1459" s="265">
        <v>2787.99624997212</v>
      </c>
    </row>
    <row r="1460" spans="2:54" s="213" customFormat="1" ht="12.75" x14ac:dyDescent="0.2">
      <c r="B1460" s="266" t="s">
        <v>718</v>
      </c>
      <c r="C1460" s="267"/>
      <c r="D1460" s="268"/>
      <c r="E1460" s="269" t="s">
        <v>3381</v>
      </c>
      <c r="F1460" s="267"/>
      <c r="G1460" s="267"/>
      <c r="H1460" s="255" t="s">
        <v>3382</v>
      </c>
      <c r="I1460" s="256">
        <v>42480</v>
      </c>
      <c r="J1460" s="257">
        <v>10</v>
      </c>
      <c r="K1460" s="258">
        <v>0</v>
      </c>
      <c r="L1460" s="259">
        <v>0</v>
      </c>
      <c r="M1460" s="259">
        <v>0</v>
      </c>
      <c r="N1460" s="259">
        <v>0</v>
      </c>
      <c r="O1460" s="259">
        <v>0</v>
      </c>
      <c r="P1460" s="259">
        <v>0</v>
      </c>
      <c r="Q1460" s="259">
        <v>0</v>
      </c>
      <c r="R1460" s="259">
        <v>0</v>
      </c>
      <c r="S1460" s="259">
        <v>0</v>
      </c>
      <c r="T1460" s="260">
        <v>0</v>
      </c>
      <c r="U1460" s="261">
        <v>1760.31</v>
      </c>
      <c r="V1460" s="259">
        <v>0</v>
      </c>
      <c r="W1460" s="259">
        <v>0</v>
      </c>
      <c r="X1460" s="259">
        <v>0</v>
      </c>
      <c r="Y1460" s="259">
        <v>1760.31</v>
      </c>
      <c r="Z1460" s="259">
        <v>0</v>
      </c>
      <c r="AA1460" s="259">
        <v>0</v>
      </c>
      <c r="AB1460" s="259">
        <v>1760.31</v>
      </c>
      <c r="AC1460" s="259">
        <v>176.03100000000001</v>
      </c>
      <c r="AD1460" s="259">
        <v>117.354</v>
      </c>
      <c r="AE1460" s="262">
        <v>1642.9559999999999</v>
      </c>
      <c r="AF1460" s="258">
        <v>1760.31</v>
      </c>
      <c r="AG1460" s="259">
        <v>0</v>
      </c>
      <c r="AH1460" s="259">
        <v>0</v>
      </c>
      <c r="AI1460" s="259">
        <v>0</v>
      </c>
      <c r="AJ1460" s="259">
        <v>1760.31</v>
      </c>
      <c r="AK1460" s="259">
        <v>0</v>
      </c>
      <c r="AL1460" s="259">
        <v>0</v>
      </c>
      <c r="AM1460" s="259">
        <v>1760.31</v>
      </c>
      <c r="AN1460" s="259">
        <v>117.354</v>
      </c>
      <c r="AO1460" s="262">
        <v>1642.9559999999999</v>
      </c>
      <c r="AP1460" s="247"/>
      <c r="AQ1460" s="263">
        <v>1642.9559999835703</v>
      </c>
      <c r="AR1460" s="264">
        <v>0</v>
      </c>
      <c r="AS1460" s="264">
        <v>0</v>
      </c>
      <c r="AT1460" s="264">
        <v>0</v>
      </c>
      <c r="AU1460" s="264">
        <v>0</v>
      </c>
      <c r="AV1460" s="264">
        <v>0</v>
      </c>
      <c r="AW1460" s="264">
        <v>0</v>
      </c>
      <c r="AX1460" s="264">
        <v>0</v>
      </c>
      <c r="AY1460" s="264">
        <v>0</v>
      </c>
      <c r="AZ1460" s="264">
        <v>0</v>
      </c>
      <c r="BA1460" s="264">
        <v>0</v>
      </c>
      <c r="BB1460" s="265">
        <v>0</v>
      </c>
    </row>
    <row r="1461" spans="2:54" s="213" customFormat="1" ht="12.75" x14ac:dyDescent="0.2">
      <c r="B1461" s="266" t="s">
        <v>863</v>
      </c>
      <c r="C1461" s="267"/>
      <c r="D1461" s="268"/>
      <c r="E1461" s="269" t="s">
        <v>3383</v>
      </c>
      <c r="F1461" s="267"/>
      <c r="G1461" s="267"/>
      <c r="H1461" s="255" t="s">
        <v>3384</v>
      </c>
      <c r="I1461" s="256">
        <v>42510</v>
      </c>
      <c r="J1461" s="257">
        <v>7</v>
      </c>
      <c r="K1461" s="258">
        <v>0</v>
      </c>
      <c r="L1461" s="259">
        <v>0</v>
      </c>
      <c r="M1461" s="259">
        <v>0</v>
      </c>
      <c r="N1461" s="259">
        <v>0</v>
      </c>
      <c r="O1461" s="259">
        <v>0</v>
      </c>
      <c r="P1461" s="259">
        <v>0</v>
      </c>
      <c r="Q1461" s="259">
        <v>0</v>
      </c>
      <c r="R1461" s="259">
        <v>0</v>
      </c>
      <c r="S1461" s="259">
        <v>0</v>
      </c>
      <c r="T1461" s="260">
        <v>0</v>
      </c>
      <c r="U1461" s="261">
        <v>850</v>
      </c>
      <c r="V1461" s="259">
        <v>0</v>
      </c>
      <c r="W1461" s="259">
        <v>0</v>
      </c>
      <c r="X1461" s="259">
        <v>0</v>
      </c>
      <c r="Y1461" s="259">
        <v>850</v>
      </c>
      <c r="Z1461" s="259">
        <v>0</v>
      </c>
      <c r="AA1461" s="259">
        <v>0</v>
      </c>
      <c r="AB1461" s="259">
        <v>850</v>
      </c>
      <c r="AC1461" s="259">
        <v>121.42857142857143</v>
      </c>
      <c r="AD1461" s="259">
        <v>70.833333333333329</v>
      </c>
      <c r="AE1461" s="262">
        <v>779.16666666666663</v>
      </c>
      <c r="AF1461" s="258">
        <v>850</v>
      </c>
      <c r="AG1461" s="259">
        <v>0</v>
      </c>
      <c r="AH1461" s="259">
        <v>0</v>
      </c>
      <c r="AI1461" s="259">
        <v>0</v>
      </c>
      <c r="AJ1461" s="259">
        <v>850</v>
      </c>
      <c r="AK1461" s="259">
        <v>0</v>
      </c>
      <c r="AL1461" s="259">
        <v>0</v>
      </c>
      <c r="AM1461" s="259">
        <v>850</v>
      </c>
      <c r="AN1461" s="259">
        <v>70.833333333333329</v>
      </c>
      <c r="AO1461" s="262">
        <v>779.16666666666663</v>
      </c>
      <c r="AP1461" s="247"/>
      <c r="AQ1461" s="263">
        <v>0</v>
      </c>
      <c r="AR1461" s="264">
        <v>0</v>
      </c>
      <c r="AS1461" s="264">
        <v>0</v>
      </c>
      <c r="AT1461" s="264">
        <v>0</v>
      </c>
      <c r="AU1461" s="264">
        <v>0</v>
      </c>
      <c r="AV1461" s="264">
        <v>0</v>
      </c>
      <c r="AW1461" s="264">
        <v>0</v>
      </c>
      <c r="AX1461" s="264">
        <v>0</v>
      </c>
      <c r="AY1461" s="264">
        <v>0</v>
      </c>
      <c r="AZ1461" s="264">
        <v>0</v>
      </c>
      <c r="BA1461" s="264">
        <v>779.16666665887499</v>
      </c>
      <c r="BB1461" s="265">
        <v>0</v>
      </c>
    </row>
    <row r="1462" spans="2:54" s="213" customFormat="1" ht="12.75" x14ac:dyDescent="0.2">
      <c r="B1462" s="266" t="s">
        <v>1160</v>
      </c>
      <c r="C1462" s="267"/>
      <c r="D1462" s="268"/>
      <c r="E1462" s="269" t="s">
        <v>3385</v>
      </c>
      <c r="F1462" s="267"/>
      <c r="G1462" s="267"/>
      <c r="H1462" s="255" t="s">
        <v>3386</v>
      </c>
      <c r="I1462" s="256">
        <v>42439</v>
      </c>
      <c r="J1462" s="257">
        <v>10</v>
      </c>
      <c r="K1462" s="258">
        <v>0</v>
      </c>
      <c r="L1462" s="259">
        <v>0</v>
      </c>
      <c r="M1462" s="259">
        <v>0</v>
      </c>
      <c r="N1462" s="259">
        <v>0</v>
      </c>
      <c r="O1462" s="259">
        <v>0</v>
      </c>
      <c r="P1462" s="259">
        <v>0</v>
      </c>
      <c r="Q1462" s="259">
        <v>0</v>
      </c>
      <c r="R1462" s="259">
        <v>0</v>
      </c>
      <c r="S1462" s="259">
        <v>0</v>
      </c>
      <c r="T1462" s="260">
        <v>0</v>
      </c>
      <c r="U1462" s="261">
        <v>570</v>
      </c>
      <c r="V1462" s="259">
        <v>0</v>
      </c>
      <c r="W1462" s="259">
        <v>0</v>
      </c>
      <c r="X1462" s="259">
        <v>0</v>
      </c>
      <c r="Y1462" s="259">
        <v>570</v>
      </c>
      <c r="Z1462" s="259">
        <v>0</v>
      </c>
      <c r="AA1462" s="259">
        <v>0</v>
      </c>
      <c r="AB1462" s="259">
        <v>570</v>
      </c>
      <c r="AC1462" s="259">
        <v>57</v>
      </c>
      <c r="AD1462" s="259">
        <v>42.75</v>
      </c>
      <c r="AE1462" s="262">
        <v>527.25</v>
      </c>
      <c r="AF1462" s="258">
        <v>570</v>
      </c>
      <c r="AG1462" s="259">
        <v>0</v>
      </c>
      <c r="AH1462" s="259">
        <v>0</v>
      </c>
      <c r="AI1462" s="259">
        <v>0</v>
      </c>
      <c r="AJ1462" s="259">
        <v>570</v>
      </c>
      <c r="AK1462" s="259">
        <v>0</v>
      </c>
      <c r="AL1462" s="259">
        <v>0</v>
      </c>
      <c r="AM1462" s="259">
        <v>570</v>
      </c>
      <c r="AN1462" s="259">
        <v>42.75</v>
      </c>
      <c r="AO1462" s="262">
        <v>527.25</v>
      </c>
      <c r="AP1462" s="247"/>
      <c r="AQ1462" s="263">
        <v>527.24999999472755</v>
      </c>
      <c r="AR1462" s="264">
        <v>0</v>
      </c>
      <c r="AS1462" s="264">
        <v>0</v>
      </c>
      <c r="AT1462" s="264">
        <v>0</v>
      </c>
      <c r="AU1462" s="264">
        <v>0</v>
      </c>
      <c r="AV1462" s="264">
        <v>0</v>
      </c>
      <c r="AW1462" s="264">
        <v>0</v>
      </c>
      <c r="AX1462" s="264">
        <v>0</v>
      </c>
      <c r="AY1462" s="264">
        <v>0</v>
      </c>
      <c r="AZ1462" s="264">
        <v>0</v>
      </c>
      <c r="BA1462" s="264">
        <v>0</v>
      </c>
      <c r="BB1462" s="265">
        <v>0</v>
      </c>
    </row>
    <row r="1463" spans="2:54" s="213" customFormat="1" ht="12.75" x14ac:dyDescent="0.2">
      <c r="B1463" s="266" t="s">
        <v>1160</v>
      </c>
      <c r="C1463" s="267"/>
      <c r="D1463" s="268"/>
      <c r="E1463" s="269" t="s">
        <v>3387</v>
      </c>
      <c r="F1463" s="267"/>
      <c r="G1463" s="267"/>
      <c r="H1463" s="255" t="s">
        <v>3388</v>
      </c>
      <c r="I1463" s="256">
        <v>42439</v>
      </c>
      <c r="J1463" s="257">
        <v>10</v>
      </c>
      <c r="K1463" s="258">
        <v>0</v>
      </c>
      <c r="L1463" s="259">
        <v>0</v>
      </c>
      <c r="M1463" s="259">
        <v>0</v>
      </c>
      <c r="N1463" s="259">
        <v>0</v>
      </c>
      <c r="O1463" s="259">
        <v>0</v>
      </c>
      <c r="P1463" s="259">
        <v>0</v>
      </c>
      <c r="Q1463" s="259">
        <v>0</v>
      </c>
      <c r="R1463" s="259">
        <v>0</v>
      </c>
      <c r="S1463" s="259">
        <v>0</v>
      </c>
      <c r="T1463" s="260">
        <v>0</v>
      </c>
      <c r="U1463" s="261">
        <v>1630</v>
      </c>
      <c r="V1463" s="259">
        <v>0</v>
      </c>
      <c r="W1463" s="259">
        <v>0</v>
      </c>
      <c r="X1463" s="259">
        <v>0</v>
      </c>
      <c r="Y1463" s="259">
        <v>1630</v>
      </c>
      <c r="Z1463" s="259">
        <v>0</v>
      </c>
      <c r="AA1463" s="259">
        <v>0</v>
      </c>
      <c r="AB1463" s="259">
        <v>1630</v>
      </c>
      <c r="AC1463" s="259">
        <v>163</v>
      </c>
      <c r="AD1463" s="259">
        <v>122.25</v>
      </c>
      <c r="AE1463" s="262">
        <v>1507.75</v>
      </c>
      <c r="AF1463" s="258">
        <v>1630</v>
      </c>
      <c r="AG1463" s="259">
        <v>0</v>
      </c>
      <c r="AH1463" s="259">
        <v>0</v>
      </c>
      <c r="AI1463" s="259">
        <v>0</v>
      </c>
      <c r="AJ1463" s="259">
        <v>1630</v>
      </c>
      <c r="AK1463" s="259">
        <v>0</v>
      </c>
      <c r="AL1463" s="259">
        <v>0</v>
      </c>
      <c r="AM1463" s="259">
        <v>1630</v>
      </c>
      <c r="AN1463" s="259">
        <v>122.25</v>
      </c>
      <c r="AO1463" s="262">
        <v>1507.75</v>
      </c>
      <c r="AP1463" s="247"/>
      <c r="AQ1463" s="263">
        <v>1507.7499999849224</v>
      </c>
      <c r="AR1463" s="264">
        <v>0</v>
      </c>
      <c r="AS1463" s="264">
        <v>0</v>
      </c>
      <c r="AT1463" s="264">
        <v>0</v>
      </c>
      <c r="AU1463" s="264">
        <v>0</v>
      </c>
      <c r="AV1463" s="264">
        <v>0</v>
      </c>
      <c r="AW1463" s="264">
        <v>0</v>
      </c>
      <c r="AX1463" s="264">
        <v>0</v>
      </c>
      <c r="AY1463" s="264">
        <v>0</v>
      </c>
      <c r="AZ1463" s="264">
        <v>0</v>
      </c>
      <c r="BA1463" s="264">
        <v>0</v>
      </c>
      <c r="BB1463" s="265">
        <v>0</v>
      </c>
    </row>
    <row r="1464" spans="2:54" s="213" customFormat="1" ht="12.75" x14ac:dyDescent="0.2">
      <c r="B1464" s="266" t="s">
        <v>1160</v>
      </c>
      <c r="C1464" s="267"/>
      <c r="D1464" s="268"/>
      <c r="E1464" s="269" t="s">
        <v>3389</v>
      </c>
      <c r="F1464" s="267"/>
      <c r="G1464" s="267"/>
      <c r="H1464" s="255" t="s">
        <v>3390</v>
      </c>
      <c r="I1464" s="256">
        <v>42446</v>
      </c>
      <c r="J1464" s="257">
        <v>10</v>
      </c>
      <c r="K1464" s="258">
        <v>0</v>
      </c>
      <c r="L1464" s="259">
        <v>0</v>
      </c>
      <c r="M1464" s="259">
        <v>0</v>
      </c>
      <c r="N1464" s="259">
        <v>0</v>
      </c>
      <c r="O1464" s="259">
        <v>0</v>
      </c>
      <c r="P1464" s="259">
        <v>0</v>
      </c>
      <c r="Q1464" s="259">
        <v>0</v>
      </c>
      <c r="R1464" s="259">
        <v>0</v>
      </c>
      <c r="S1464" s="259">
        <v>0</v>
      </c>
      <c r="T1464" s="260">
        <v>0</v>
      </c>
      <c r="U1464" s="261">
        <v>6385</v>
      </c>
      <c r="V1464" s="259">
        <v>0</v>
      </c>
      <c r="W1464" s="259">
        <v>0</v>
      </c>
      <c r="X1464" s="259">
        <v>0</v>
      </c>
      <c r="Y1464" s="259">
        <v>6385</v>
      </c>
      <c r="Z1464" s="259">
        <v>0</v>
      </c>
      <c r="AA1464" s="259">
        <v>0</v>
      </c>
      <c r="AB1464" s="259">
        <v>6385</v>
      </c>
      <c r="AC1464" s="259">
        <v>638.5</v>
      </c>
      <c r="AD1464" s="259">
        <v>478.875</v>
      </c>
      <c r="AE1464" s="262">
        <v>5906.125</v>
      </c>
      <c r="AF1464" s="258">
        <v>6385</v>
      </c>
      <c r="AG1464" s="259">
        <v>0</v>
      </c>
      <c r="AH1464" s="259">
        <v>0</v>
      </c>
      <c r="AI1464" s="259">
        <v>0</v>
      </c>
      <c r="AJ1464" s="259">
        <v>6385</v>
      </c>
      <c r="AK1464" s="259">
        <v>0</v>
      </c>
      <c r="AL1464" s="259">
        <v>0</v>
      </c>
      <c r="AM1464" s="259">
        <v>6385</v>
      </c>
      <c r="AN1464" s="259">
        <v>478.875</v>
      </c>
      <c r="AO1464" s="262">
        <v>5906.125</v>
      </c>
      <c r="AP1464" s="247"/>
      <c r="AQ1464" s="263">
        <v>0</v>
      </c>
      <c r="AR1464" s="264">
        <v>0</v>
      </c>
      <c r="AS1464" s="264">
        <v>0</v>
      </c>
      <c r="AT1464" s="264">
        <v>0</v>
      </c>
      <c r="AU1464" s="264">
        <v>0</v>
      </c>
      <c r="AV1464" s="264">
        <v>0</v>
      </c>
      <c r="AW1464" s="264">
        <v>0</v>
      </c>
      <c r="AX1464" s="264">
        <v>0</v>
      </c>
      <c r="AY1464" s="264">
        <v>0</v>
      </c>
      <c r="AZ1464" s="264">
        <v>0</v>
      </c>
      <c r="BA1464" s="264">
        <v>5906.1249999409383</v>
      </c>
      <c r="BB1464" s="265">
        <v>0</v>
      </c>
    </row>
    <row r="1465" spans="2:54" s="213" customFormat="1" ht="12.75" x14ac:dyDescent="0.2">
      <c r="B1465" s="266" t="s">
        <v>1878</v>
      </c>
      <c r="C1465" s="267"/>
      <c r="D1465" s="268"/>
      <c r="E1465" s="269" t="s">
        <v>3391</v>
      </c>
      <c r="F1465" s="267"/>
      <c r="G1465" s="267"/>
      <c r="H1465" s="255" t="s">
        <v>3392</v>
      </c>
      <c r="I1465" s="256">
        <v>42534</v>
      </c>
      <c r="J1465" s="257">
        <v>7</v>
      </c>
      <c r="K1465" s="258">
        <v>0</v>
      </c>
      <c r="L1465" s="259">
        <v>0</v>
      </c>
      <c r="M1465" s="259">
        <v>0</v>
      </c>
      <c r="N1465" s="259">
        <v>0</v>
      </c>
      <c r="O1465" s="259">
        <v>0</v>
      </c>
      <c r="P1465" s="259">
        <v>0</v>
      </c>
      <c r="Q1465" s="259">
        <v>0</v>
      </c>
      <c r="R1465" s="259">
        <v>0</v>
      </c>
      <c r="S1465" s="259">
        <v>0</v>
      </c>
      <c r="T1465" s="260">
        <v>0</v>
      </c>
      <c r="U1465" s="261">
        <v>70900</v>
      </c>
      <c r="V1465" s="259">
        <v>0</v>
      </c>
      <c r="W1465" s="259">
        <v>0</v>
      </c>
      <c r="X1465" s="259">
        <v>0</v>
      </c>
      <c r="Y1465" s="259">
        <v>70900</v>
      </c>
      <c r="Z1465" s="259">
        <v>0</v>
      </c>
      <c r="AA1465" s="259">
        <v>0</v>
      </c>
      <c r="AB1465" s="259">
        <v>70900</v>
      </c>
      <c r="AC1465" s="259">
        <v>10128.571428571429</v>
      </c>
      <c r="AD1465" s="259">
        <v>5064.2857142857147</v>
      </c>
      <c r="AE1465" s="262">
        <v>65835.71428571429</v>
      </c>
      <c r="AF1465" s="258">
        <v>70900</v>
      </c>
      <c r="AG1465" s="259">
        <v>0</v>
      </c>
      <c r="AH1465" s="259">
        <v>0</v>
      </c>
      <c r="AI1465" s="259">
        <v>0</v>
      </c>
      <c r="AJ1465" s="259">
        <v>70900</v>
      </c>
      <c r="AK1465" s="259">
        <v>0</v>
      </c>
      <c r="AL1465" s="259">
        <v>0</v>
      </c>
      <c r="AM1465" s="259">
        <v>70900</v>
      </c>
      <c r="AN1465" s="259">
        <v>5064.2857142857147</v>
      </c>
      <c r="AO1465" s="262">
        <v>65835.71428571429</v>
      </c>
      <c r="AP1465" s="247"/>
      <c r="AQ1465" s="263">
        <v>9221.069247584137</v>
      </c>
      <c r="AR1465" s="264">
        <v>0</v>
      </c>
      <c r="AS1465" s="264">
        <v>5468.0534966284213</v>
      </c>
      <c r="AT1465" s="264">
        <v>0</v>
      </c>
      <c r="AU1465" s="264">
        <v>0</v>
      </c>
      <c r="AV1465" s="264">
        <v>0</v>
      </c>
      <c r="AW1465" s="264">
        <v>0</v>
      </c>
      <c r="AX1465" s="264">
        <v>0</v>
      </c>
      <c r="AY1465" s="264">
        <v>0</v>
      </c>
      <c r="AZ1465" s="264">
        <v>0</v>
      </c>
      <c r="BA1465" s="264">
        <v>47035.975857282996</v>
      </c>
      <c r="BB1465" s="265">
        <v>4110.6156835603779</v>
      </c>
    </row>
    <row r="1466" spans="2:54" s="213" customFormat="1" ht="12.75" x14ac:dyDescent="0.2">
      <c r="B1466" s="266" t="s">
        <v>1160</v>
      </c>
      <c r="C1466" s="267"/>
      <c r="D1466" s="268"/>
      <c r="E1466" s="269" t="s">
        <v>3393</v>
      </c>
      <c r="F1466" s="267"/>
      <c r="G1466" s="267"/>
      <c r="H1466" s="255" t="s">
        <v>3394</v>
      </c>
      <c r="I1466" s="256">
        <v>42611</v>
      </c>
      <c r="J1466" s="257">
        <v>10</v>
      </c>
      <c r="K1466" s="258">
        <v>0</v>
      </c>
      <c r="L1466" s="259">
        <v>0</v>
      </c>
      <c r="M1466" s="259">
        <v>0</v>
      </c>
      <c r="N1466" s="259">
        <v>0</v>
      </c>
      <c r="O1466" s="259">
        <v>0</v>
      </c>
      <c r="P1466" s="259">
        <v>0</v>
      </c>
      <c r="Q1466" s="259">
        <v>0</v>
      </c>
      <c r="R1466" s="259">
        <v>0</v>
      </c>
      <c r="S1466" s="259">
        <v>0</v>
      </c>
      <c r="T1466" s="260">
        <v>0</v>
      </c>
      <c r="U1466" s="261">
        <v>1170</v>
      </c>
      <c r="V1466" s="259">
        <v>0</v>
      </c>
      <c r="W1466" s="259">
        <v>0</v>
      </c>
      <c r="X1466" s="259">
        <v>0</v>
      </c>
      <c r="Y1466" s="259">
        <v>1170</v>
      </c>
      <c r="Z1466" s="259">
        <v>0</v>
      </c>
      <c r="AA1466" s="259">
        <v>0</v>
      </c>
      <c r="AB1466" s="259">
        <v>1170</v>
      </c>
      <c r="AC1466" s="259">
        <v>117</v>
      </c>
      <c r="AD1466" s="259">
        <v>39</v>
      </c>
      <c r="AE1466" s="262">
        <v>1131</v>
      </c>
      <c r="AF1466" s="258">
        <v>1170</v>
      </c>
      <c r="AG1466" s="259">
        <v>0</v>
      </c>
      <c r="AH1466" s="259">
        <v>0</v>
      </c>
      <c r="AI1466" s="259">
        <v>0</v>
      </c>
      <c r="AJ1466" s="259">
        <v>1170</v>
      </c>
      <c r="AK1466" s="259">
        <v>0</v>
      </c>
      <c r="AL1466" s="259">
        <v>0</v>
      </c>
      <c r="AM1466" s="259">
        <v>1170</v>
      </c>
      <c r="AN1466" s="259">
        <v>39</v>
      </c>
      <c r="AO1466" s="262">
        <v>1131</v>
      </c>
      <c r="AP1466" s="247"/>
      <c r="AQ1466" s="263">
        <v>0</v>
      </c>
      <c r="AR1466" s="264">
        <v>0</v>
      </c>
      <c r="AS1466" s="264">
        <v>0</v>
      </c>
      <c r="AT1466" s="264">
        <v>0</v>
      </c>
      <c r="AU1466" s="264">
        <v>0</v>
      </c>
      <c r="AV1466" s="264">
        <v>0</v>
      </c>
      <c r="AW1466" s="264">
        <v>0</v>
      </c>
      <c r="AX1466" s="264">
        <v>0</v>
      </c>
      <c r="AY1466" s="264">
        <v>0</v>
      </c>
      <c r="AZ1466" s="264">
        <v>0</v>
      </c>
      <c r="BA1466" s="264">
        <v>1130.99999998869</v>
      </c>
      <c r="BB1466" s="265">
        <v>0</v>
      </c>
    </row>
    <row r="1467" spans="2:54" s="213" customFormat="1" ht="12.75" x14ac:dyDescent="0.2">
      <c r="B1467" s="266" t="s">
        <v>718</v>
      </c>
      <c r="C1467" s="267"/>
      <c r="D1467" s="268"/>
      <c r="E1467" s="269" t="s">
        <v>3395</v>
      </c>
      <c r="F1467" s="267"/>
      <c r="G1467" s="267"/>
      <c r="H1467" s="255" t="s">
        <v>3396</v>
      </c>
      <c r="I1467" s="256">
        <v>42625</v>
      </c>
      <c r="J1467" s="257">
        <v>10</v>
      </c>
      <c r="K1467" s="258">
        <v>0</v>
      </c>
      <c r="L1467" s="259">
        <v>0</v>
      </c>
      <c r="M1467" s="259">
        <v>0</v>
      </c>
      <c r="N1467" s="259">
        <v>0</v>
      </c>
      <c r="O1467" s="259">
        <v>0</v>
      </c>
      <c r="P1467" s="259">
        <v>0</v>
      </c>
      <c r="Q1467" s="259">
        <v>0</v>
      </c>
      <c r="R1467" s="259">
        <v>0</v>
      </c>
      <c r="S1467" s="259">
        <v>0</v>
      </c>
      <c r="T1467" s="260">
        <v>0</v>
      </c>
      <c r="U1467" s="261">
        <v>3860</v>
      </c>
      <c r="V1467" s="259">
        <v>0</v>
      </c>
      <c r="W1467" s="259">
        <v>0</v>
      </c>
      <c r="X1467" s="259">
        <v>0</v>
      </c>
      <c r="Y1467" s="259">
        <v>3860</v>
      </c>
      <c r="Z1467" s="259">
        <v>0</v>
      </c>
      <c r="AA1467" s="259">
        <v>0</v>
      </c>
      <c r="AB1467" s="259">
        <v>3860</v>
      </c>
      <c r="AC1467" s="259">
        <v>386</v>
      </c>
      <c r="AD1467" s="259">
        <v>96.5</v>
      </c>
      <c r="AE1467" s="262">
        <v>3763.5</v>
      </c>
      <c r="AF1467" s="258">
        <v>3860</v>
      </c>
      <c r="AG1467" s="259">
        <v>0</v>
      </c>
      <c r="AH1467" s="259">
        <v>0</v>
      </c>
      <c r="AI1467" s="259">
        <v>0</v>
      </c>
      <c r="AJ1467" s="259">
        <v>3860</v>
      </c>
      <c r="AK1467" s="259">
        <v>0</v>
      </c>
      <c r="AL1467" s="259">
        <v>0</v>
      </c>
      <c r="AM1467" s="259">
        <v>3860</v>
      </c>
      <c r="AN1467" s="259">
        <v>96.5</v>
      </c>
      <c r="AO1467" s="262">
        <v>3763.5</v>
      </c>
      <c r="AP1467" s="247"/>
      <c r="AQ1467" s="263">
        <v>3763.4999999623651</v>
      </c>
      <c r="AR1467" s="264">
        <v>0</v>
      </c>
      <c r="AS1467" s="264">
        <v>0</v>
      </c>
      <c r="AT1467" s="264">
        <v>0</v>
      </c>
      <c r="AU1467" s="264">
        <v>0</v>
      </c>
      <c r="AV1467" s="264">
        <v>0</v>
      </c>
      <c r="AW1467" s="264">
        <v>0</v>
      </c>
      <c r="AX1467" s="264">
        <v>0</v>
      </c>
      <c r="AY1467" s="264">
        <v>0</v>
      </c>
      <c r="AZ1467" s="264">
        <v>0</v>
      </c>
      <c r="BA1467" s="264">
        <v>0</v>
      </c>
      <c r="BB1467" s="265">
        <v>0</v>
      </c>
    </row>
    <row r="1468" spans="2:54" s="213" customFormat="1" ht="12.75" x14ac:dyDescent="0.2">
      <c r="B1468" s="266" t="s">
        <v>1438</v>
      </c>
      <c r="C1468" s="267"/>
      <c r="D1468" s="268"/>
      <c r="E1468" s="269" t="s">
        <v>3397</v>
      </c>
      <c r="F1468" s="267"/>
      <c r="G1468" s="267"/>
      <c r="H1468" s="255" t="s">
        <v>3398</v>
      </c>
      <c r="I1468" s="256">
        <v>42633</v>
      </c>
      <c r="J1468" s="257">
        <v>16</v>
      </c>
      <c r="K1468" s="258">
        <v>0</v>
      </c>
      <c r="L1468" s="259">
        <v>0</v>
      </c>
      <c r="M1468" s="259">
        <v>0</v>
      </c>
      <c r="N1468" s="259">
        <v>0</v>
      </c>
      <c r="O1468" s="259">
        <v>0</v>
      </c>
      <c r="P1468" s="259">
        <v>0</v>
      </c>
      <c r="Q1468" s="259">
        <v>0</v>
      </c>
      <c r="R1468" s="259">
        <v>0</v>
      </c>
      <c r="S1468" s="259">
        <v>0</v>
      </c>
      <c r="T1468" s="260">
        <v>0</v>
      </c>
      <c r="U1468" s="261">
        <v>30200</v>
      </c>
      <c r="V1468" s="259">
        <v>0</v>
      </c>
      <c r="W1468" s="259">
        <v>0</v>
      </c>
      <c r="X1468" s="259">
        <v>0</v>
      </c>
      <c r="Y1468" s="259">
        <v>30200</v>
      </c>
      <c r="Z1468" s="259">
        <v>0</v>
      </c>
      <c r="AA1468" s="259">
        <v>0</v>
      </c>
      <c r="AB1468" s="259">
        <v>30200</v>
      </c>
      <c r="AC1468" s="259">
        <v>1887.5</v>
      </c>
      <c r="AD1468" s="259">
        <v>471.875</v>
      </c>
      <c r="AE1468" s="262">
        <v>29728.125</v>
      </c>
      <c r="AF1468" s="258">
        <v>30200</v>
      </c>
      <c r="AG1468" s="259">
        <v>0</v>
      </c>
      <c r="AH1468" s="259">
        <v>0</v>
      </c>
      <c r="AI1468" s="259">
        <v>0</v>
      </c>
      <c r="AJ1468" s="259">
        <v>30200</v>
      </c>
      <c r="AK1468" s="259">
        <v>0</v>
      </c>
      <c r="AL1468" s="259">
        <v>0</v>
      </c>
      <c r="AM1468" s="259">
        <v>30200</v>
      </c>
      <c r="AN1468" s="259">
        <v>471.875</v>
      </c>
      <c r="AO1468" s="262">
        <v>29728.125</v>
      </c>
      <c r="AP1468" s="247"/>
      <c r="AQ1468" s="263">
        <v>29728.124999702719</v>
      </c>
      <c r="AR1468" s="264">
        <v>0</v>
      </c>
      <c r="AS1468" s="264">
        <v>0</v>
      </c>
      <c r="AT1468" s="264">
        <v>0</v>
      </c>
      <c r="AU1468" s="264">
        <v>0</v>
      </c>
      <c r="AV1468" s="264">
        <v>0</v>
      </c>
      <c r="AW1468" s="264">
        <v>0</v>
      </c>
      <c r="AX1468" s="264">
        <v>0</v>
      </c>
      <c r="AY1468" s="264">
        <v>0</v>
      </c>
      <c r="AZ1468" s="264">
        <v>0</v>
      </c>
      <c r="BA1468" s="264">
        <v>0</v>
      </c>
      <c r="BB1468" s="265">
        <v>0</v>
      </c>
    </row>
    <row r="1469" spans="2:54" s="213" customFormat="1" ht="12.75" x14ac:dyDescent="0.2">
      <c r="B1469" s="266" t="s">
        <v>1438</v>
      </c>
      <c r="C1469" s="267"/>
      <c r="D1469" s="268"/>
      <c r="E1469" s="269" t="s">
        <v>3399</v>
      </c>
      <c r="F1469" s="267"/>
      <c r="G1469" s="267"/>
      <c r="H1469" s="255" t="s">
        <v>3400</v>
      </c>
      <c r="I1469" s="256">
        <v>42633</v>
      </c>
      <c r="J1469" s="257">
        <v>16</v>
      </c>
      <c r="K1469" s="258">
        <v>0</v>
      </c>
      <c r="L1469" s="259">
        <v>0</v>
      </c>
      <c r="M1469" s="259">
        <v>0</v>
      </c>
      <c r="N1469" s="259">
        <v>0</v>
      </c>
      <c r="O1469" s="259">
        <v>0</v>
      </c>
      <c r="P1469" s="259">
        <v>0</v>
      </c>
      <c r="Q1469" s="259">
        <v>0</v>
      </c>
      <c r="R1469" s="259">
        <v>0</v>
      </c>
      <c r="S1469" s="259">
        <v>0</v>
      </c>
      <c r="T1469" s="260">
        <v>0</v>
      </c>
      <c r="U1469" s="261">
        <v>13100</v>
      </c>
      <c r="V1469" s="259">
        <v>0</v>
      </c>
      <c r="W1469" s="259">
        <v>0</v>
      </c>
      <c r="X1469" s="259">
        <v>0</v>
      </c>
      <c r="Y1469" s="259">
        <v>13100</v>
      </c>
      <c r="Z1469" s="259">
        <v>0</v>
      </c>
      <c r="AA1469" s="259">
        <v>0</v>
      </c>
      <c r="AB1469" s="259">
        <v>13100</v>
      </c>
      <c r="AC1469" s="259">
        <v>818.75</v>
      </c>
      <c r="AD1469" s="259">
        <v>204.6875</v>
      </c>
      <c r="AE1469" s="262">
        <v>12895.3125</v>
      </c>
      <c r="AF1469" s="258">
        <v>13100</v>
      </c>
      <c r="AG1469" s="259">
        <v>0</v>
      </c>
      <c r="AH1469" s="259">
        <v>0</v>
      </c>
      <c r="AI1469" s="259">
        <v>0</v>
      </c>
      <c r="AJ1469" s="259">
        <v>13100</v>
      </c>
      <c r="AK1469" s="259">
        <v>0</v>
      </c>
      <c r="AL1469" s="259">
        <v>0</v>
      </c>
      <c r="AM1469" s="259">
        <v>13100</v>
      </c>
      <c r="AN1469" s="259">
        <v>204.6875</v>
      </c>
      <c r="AO1469" s="262">
        <v>12895.3125</v>
      </c>
      <c r="AP1469" s="247"/>
      <c r="AQ1469" s="263">
        <v>12895.312499871046</v>
      </c>
      <c r="AR1469" s="264">
        <v>0</v>
      </c>
      <c r="AS1469" s="264">
        <v>0</v>
      </c>
      <c r="AT1469" s="264">
        <v>0</v>
      </c>
      <c r="AU1469" s="264">
        <v>0</v>
      </c>
      <c r="AV1469" s="264">
        <v>0</v>
      </c>
      <c r="AW1469" s="264">
        <v>0</v>
      </c>
      <c r="AX1469" s="264">
        <v>0</v>
      </c>
      <c r="AY1469" s="264">
        <v>0</v>
      </c>
      <c r="AZ1469" s="264">
        <v>0</v>
      </c>
      <c r="BA1469" s="264">
        <v>0</v>
      </c>
      <c r="BB1469" s="265">
        <v>0</v>
      </c>
    </row>
    <row r="1470" spans="2:54" s="213" customFormat="1" ht="12.75" x14ac:dyDescent="0.2">
      <c r="B1470" s="266" t="s">
        <v>1160</v>
      </c>
      <c r="C1470" s="267"/>
      <c r="D1470" s="268"/>
      <c r="E1470" s="269" t="s">
        <v>3401</v>
      </c>
      <c r="F1470" s="267"/>
      <c r="G1470" s="267"/>
      <c r="H1470" s="255" t="s">
        <v>3402</v>
      </c>
      <c r="I1470" s="256">
        <v>42640</v>
      </c>
      <c r="J1470" s="257">
        <v>10</v>
      </c>
      <c r="K1470" s="258">
        <v>0</v>
      </c>
      <c r="L1470" s="259">
        <v>0</v>
      </c>
      <c r="M1470" s="259">
        <v>0</v>
      </c>
      <c r="N1470" s="259">
        <v>0</v>
      </c>
      <c r="O1470" s="259">
        <v>0</v>
      </c>
      <c r="P1470" s="259">
        <v>0</v>
      </c>
      <c r="Q1470" s="259">
        <v>0</v>
      </c>
      <c r="R1470" s="259">
        <v>0</v>
      </c>
      <c r="S1470" s="259">
        <v>0</v>
      </c>
      <c r="T1470" s="260">
        <v>0</v>
      </c>
      <c r="U1470" s="261">
        <v>870</v>
      </c>
      <c r="V1470" s="259">
        <v>0</v>
      </c>
      <c r="W1470" s="259">
        <v>0</v>
      </c>
      <c r="X1470" s="259">
        <v>0</v>
      </c>
      <c r="Y1470" s="259">
        <v>870</v>
      </c>
      <c r="Z1470" s="259">
        <v>0</v>
      </c>
      <c r="AA1470" s="259">
        <v>0</v>
      </c>
      <c r="AB1470" s="259">
        <v>870</v>
      </c>
      <c r="AC1470" s="259">
        <v>87</v>
      </c>
      <c r="AD1470" s="259">
        <v>21.75</v>
      </c>
      <c r="AE1470" s="262">
        <v>848.25</v>
      </c>
      <c r="AF1470" s="258">
        <v>870</v>
      </c>
      <c r="AG1470" s="259">
        <v>0</v>
      </c>
      <c r="AH1470" s="259">
        <v>0</v>
      </c>
      <c r="AI1470" s="259">
        <v>0</v>
      </c>
      <c r="AJ1470" s="259">
        <v>870</v>
      </c>
      <c r="AK1470" s="259">
        <v>0</v>
      </c>
      <c r="AL1470" s="259">
        <v>0</v>
      </c>
      <c r="AM1470" s="259">
        <v>870</v>
      </c>
      <c r="AN1470" s="259">
        <v>21.75</v>
      </c>
      <c r="AO1470" s="262">
        <v>848.25</v>
      </c>
      <c r="AP1470" s="247"/>
      <c r="AQ1470" s="263">
        <v>848.24999999151748</v>
      </c>
      <c r="AR1470" s="264">
        <v>0</v>
      </c>
      <c r="AS1470" s="264">
        <v>0</v>
      </c>
      <c r="AT1470" s="264">
        <v>0</v>
      </c>
      <c r="AU1470" s="264">
        <v>0</v>
      </c>
      <c r="AV1470" s="264">
        <v>0</v>
      </c>
      <c r="AW1470" s="264">
        <v>0</v>
      </c>
      <c r="AX1470" s="264">
        <v>0</v>
      </c>
      <c r="AY1470" s="264">
        <v>0</v>
      </c>
      <c r="AZ1470" s="264">
        <v>0</v>
      </c>
      <c r="BA1470" s="264">
        <v>0</v>
      </c>
      <c r="BB1470" s="265">
        <v>0</v>
      </c>
    </row>
    <row r="1471" spans="2:54" s="213" customFormat="1" ht="12.75" x14ac:dyDescent="0.2">
      <c r="B1471" s="266" t="s">
        <v>1438</v>
      </c>
      <c r="C1471" s="267"/>
      <c r="D1471" s="268"/>
      <c r="E1471" s="269" t="s">
        <v>3403</v>
      </c>
      <c r="F1471" s="267"/>
      <c r="G1471" s="267"/>
      <c r="H1471" s="255" t="s">
        <v>3404</v>
      </c>
      <c r="I1471" s="256">
        <v>42703</v>
      </c>
      <c r="J1471" s="257">
        <v>16</v>
      </c>
      <c r="K1471" s="258">
        <v>0</v>
      </c>
      <c r="L1471" s="259">
        <v>0</v>
      </c>
      <c r="M1471" s="259">
        <v>0</v>
      </c>
      <c r="N1471" s="259">
        <v>0</v>
      </c>
      <c r="O1471" s="259">
        <v>0</v>
      </c>
      <c r="P1471" s="259">
        <v>0</v>
      </c>
      <c r="Q1471" s="259">
        <v>0</v>
      </c>
      <c r="R1471" s="259">
        <v>0</v>
      </c>
      <c r="S1471" s="259">
        <v>0</v>
      </c>
      <c r="T1471" s="260">
        <v>0</v>
      </c>
      <c r="U1471" s="261">
        <v>35000</v>
      </c>
      <c r="V1471" s="259">
        <v>0</v>
      </c>
      <c r="W1471" s="259">
        <v>0</v>
      </c>
      <c r="X1471" s="259">
        <v>0</v>
      </c>
      <c r="Y1471" s="259">
        <v>35000</v>
      </c>
      <c r="Z1471" s="259">
        <v>0</v>
      </c>
      <c r="AA1471" s="259">
        <v>0</v>
      </c>
      <c r="AB1471" s="259">
        <v>35000</v>
      </c>
      <c r="AC1471" s="259">
        <v>2187.5</v>
      </c>
      <c r="AD1471" s="259">
        <v>182.29166666666666</v>
      </c>
      <c r="AE1471" s="262">
        <v>34817.708333333336</v>
      </c>
      <c r="AF1471" s="258">
        <v>35000</v>
      </c>
      <c r="AG1471" s="259">
        <v>0</v>
      </c>
      <c r="AH1471" s="259">
        <v>0</v>
      </c>
      <c r="AI1471" s="259">
        <v>0</v>
      </c>
      <c r="AJ1471" s="259">
        <v>35000</v>
      </c>
      <c r="AK1471" s="259">
        <v>0</v>
      </c>
      <c r="AL1471" s="259">
        <v>0</v>
      </c>
      <c r="AM1471" s="259">
        <v>35000</v>
      </c>
      <c r="AN1471" s="259">
        <v>182.29166666666666</v>
      </c>
      <c r="AO1471" s="262">
        <v>34817.708333333336</v>
      </c>
      <c r="AP1471" s="247"/>
      <c r="AQ1471" s="263">
        <v>34817.708332985159</v>
      </c>
      <c r="AR1471" s="264">
        <v>0</v>
      </c>
      <c r="AS1471" s="264">
        <v>0</v>
      </c>
      <c r="AT1471" s="264">
        <v>0</v>
      </c>
      <c r="AU1471" s="264">
        <v>0</v>
      </c>
      <c r="AV1471" s="264">
        <v>0</v>
      </c>
      <c r="AW1471" s="264">
        <v>0</v>
      </c>
      <c r="AX1471" s="264">
        <v>0</v>
      </c>
      <c r="AY1471" s="264">
        <v>0</v>
      </c>
      <c r="AZ1471" s="264">
        <v>0</v>
      </c>
      <c r="BA1471" s="264">
        <v>0</v>
      </c>
      <c r="BB1471" s="265">
        <v>0</v>
      </c>
    </row>
    <row r="1472" spans="2:54" s="213" customFormat="1" ht="12.75" x14ac:dyDescent="0.2">
      <c r="B1472" s="266" t="s">
        <v>718</v>
      </c>
      <c r="C1472" s="267"/>
      <c r="D1472" s="268"/>
      <c r="E1472" s="269" t="s">
        <v>3379</v>
      </c>
      <c r="F1472" s="267"/>
      <c r="G1472" s="267"/>
      <c r="H1472" s="255" t="s">
        <v>3380</v>
      </c>
      <c r="I1472" s="256">
        <v>42479</v>
      </c>
      <c r="J1472" s="257">
        <v>10</v>
      </c>
      <c r="K1472" s="258">
        <v>0</v>
      </c>
      <c r="L1472" s="259">
        <v>0</v>
      </c>
      <c r="M1472" s="259">
        <v>0</v>
      </c>
      <c r="N1472" s="259">
        <v>0</v>
      </c>
      <c r="O1472" s="259">
        <v>0</v>
      </c>
      <c r="P1472" s="259">
        <v>0</v>
      </c>
      <c r="Q1472" s="259">
        <v>0</v>
      </c>
      <c r="R1472" s="259">
        <v>0</v>
      </c>
      <c r="S1472" s="259">
        <v>0</v>
      </c>
      <c r="T1472" s="260">
        <v>0</v>
      </c>
      <c r="U1472" s="261">
        <v>700</v>
      </c>
      <c r="V1472" s="259">
        <v>0</v>
      </c>
      <c r="W1472" s="259">
        <v>0</v>
      </c>
      <c r="X1472" s="259">
        <v>0</v>
      </c>
      <c r="Y1472" s="259">
        <v>700</v>
      </c>
      <c r="Z1472" s="259">
        <v>0</v>
      </c>
      <c r="AA1472" s="259">
        <v>0</v>
      </c>
      <c r="AB1472" s="259">
        <v>700</v>
      </c>
      <c r="AC1472" s="259">
        <v>70</v>
      </c>
      <c r="AD1472" s="259">
        <v>46.666666666666664</v>
      </c>
      <c r="AE1472" s="262">
        <v>653.33333333333337</v>
      </c>
      <c r="AF1472" s="258">
        <v>700</v>
      </c>
      <c r="AG1472" s="259">
        <v>0</v>
      </c>
      <c r="AH1472" s="259">
        <v>0</v>
      </c>
      <c r="AI1472" s="259">
        <v>0</v>
      </c>
      <c r="AJ1472" s="259">
        <v>700</v>
      </c>
      <c r="AK1472" s="259">
        <v>0</v>
      </c>
      <c r="AL1472" s="259">
        <v>0</v>
      </c>
      <c r="AM1472" s="259">
        <v>700</v>
      </c>
      <c r="AN1472" s="259">
        <v>46.666666666666664</v>
      </c>
      <c r="AO1472" s="262">
        <v>653.33333333333337</v>
      </c>
      <c r="AP1472" s="247"/>
      <c r="AQ1472" s="263">
        <v>0</v>
      </c>
      <c r="AR1472" s="264">
        <v>0</v>
      </c>
      <c r="AS1472" s="264">
        <v>0</v>
      </c>
      <c r="AT1472" s="264">
        <v>0</v>
      </c>
      <c r="AU1472" s="264">
        <v>0</v>
      </c>
      <c r="AV1472" s="264">
        <v>0</v>
      </c>
      <c r="AW1472" s="264">
        <v>0</v>
      </c>
      <c r="AX1472" s="264">
        <v>0</v>
      </c>
      <c r="AY1472" s="264">
        <v>0</v>
      </c>
      <c r="AZ1472" s="264">
        <v>0</v>
      </c>
      <c r="BA1472" s="264">
        <v>0</v>
      </c>
      <c r="BB1472" s="265">
        <v>653.33333332680002</v>
      </c>
    </row>
    <row r="1473" spans="2:54" s="213" customFormat="1" ht="12.75" x14ac:dyDescent="0.2">
      <c r="B1473" s="266" t="s">
        <v>643</v>
      </c>
      <c r="C1473" s="267"/>
      <c r="D1473" s="268"/>
      <c r="E1473" s="269" t="s">
        <v>664</v>
      </c>
      <c r="F1473" s="267"/>
      <c r="G1473" s="267"/>
      <c r="H1473" s="255" t="s">
        <v>665</v>
      </c>
      <c r="I1473" s="256">
        <v>42612</v>
      </c>
      <c r="J1473" s="257">
        <v>50</v>
      </c>
      <c r="K1473" s="258">
        <v>0</v>
      </c>
      <c r="L1473" s="259">
        <v>0</v>
      </c>
      <c r="M1473" s="259">
        <v>0</v>
      </c>
      <c r="N1473" s="259">
        <v>0</v>
      </c>
      <c r="O1473" s="259">
        <v>0</v>
      </c>
      <c r="P1473" s="259">
        <v>0</v>
      </c>
      <c r="Q1473" s="259">
        <v>0</v>
      </c>
      <c r="R1473" s="259">
        <v>0</v>
      </c>
      <c r="S1473" s="259">
        <v>0</v>
      </c>
      <c r="T1473" s="260">
        <v>0</v>
      </c>
      <c r="U1473" s="261">
        <v>5580</v>
      </c>
      <c r="V1473" s="259">
        <v>0</v>
      </c>
      <c r="W1473" s="259">
        <v>0</v>
      </c>
      <c r="X1473" s="259">
        <v>0</v>
      </c>
      <c r="Y1473" s="259">
        <v>5580</v>
      </c>
      <c r="Z1473" s="259">
        <v>0</v>
      </c>
      <c r="AA1473" s="259">
        <v>0</v>
      </c>
      <c r="AB1473" s="259">
        <v>5580</v>
      </c>
      <c r="AC1473" s="259">
        <v>111.6</v>
      </c>
      <c r="AD1473" s="259">
        <v>37.199999999999996</v>
      </c>
      <c r="AE1473" s="262">
        <v>5542.8</v>
      </c>
      <c r="AF1473" s="258">
        <v>5580</v>
      </c>
      <c r="AG1473" s="259">
        <v>0</v>
      </c>
      <c r="AH1473" s="259">
        <v>0</v>
      </c>
      <c r="AI1473" s="259">
        <v>0</v>
      </c>
      <c r="AJ1473" s="259">
        <v>5580</v>
      </c>
      <c r="AK1473" s="259">
        <v>0</v>
      </c>
      <c r="AL1473" s="259">
        <v>0</v>
      </c>
      <c r="AM1473" s="259">
        <v>5580</v>
      </c>
      <c r="AN1473" s="259">
        <v>37.199999999999996</v>
      </c>
      <c r="AO1473" s="262">
        <v>5542.8</v>
      </c>
      <c r="AP1473" s="247"/>
      <c r="AQ1473" s="263">
        <v>5542.7999999445719</v>
      </c>
      <c r="AR1473" s="264">
        <v>0</v>
      </c>
      <c r="AS1473" s="264">
        <v>0</v>
      </c>
      <c r="AT1473" s="264">
        <v>0</v>
      </c>
      <c r="AU1473" s="264">
        <v>0</v>
      </c>
      <c r="AV1473" s="264">
        <v>0</v>
      </c>
      <c r="AW1473" s="264">
        <v>0</v>
      </c>
      <c r="AX1473" s="264">
        <v>0</v>
      </c>
      <c r="AY1473" s="264">
        <v>0</v>
      </c>
      <c r="AZ1473" s="264">
        <v>0</v>
      </c>
      <c r="BA1473" s="264">
        <v>0</v>
      </c>
      <c r="BB1473" s="265">
        <v>0</v>
      </c>
    </row>
    <row r="1474" spans="2:54" s="213" customFormat="1" ht="12.75" x14ac:dyDescent="0.2">
      <c r="B1474" s="266" t="s">
        <v>655</v>
      </c>
      <c r="C1474" s="267"/>
      <c r="D1474" s="268"/>
      <c r="E1474" s="269" t="s">
        <v>666</v>
      </c>
      <c r="F1474" s="267"/>
      <c r="G1474" s="267"/>
      <c r="H1474" s="255" t="s">
        <v>667</v>
      </c>
      <c r="I1474" s="256">
        <v>42718</v>
      </c>
      <c r="J1474" s="257">
        <v>50</v>
      </c>
      <c r="K1474" s="258">
        <v>0</v>
      </c>
      <c r="L1474" s="259">
        <v>0</v>
      </c>
      <c r="M1474" s="259">
        <v>0</v>
      </c>
      <c r="N1474" s="259">
        <v>0</v>
      </c>
      <c r="O1474" s="259">
        <v>0</v>
      </c>
      <c r="P1474" s="259">
        <v>0</v>
      </c>
      <c r="Q1474" s="259">
        <v>0</v>
      </c>
      <c r="R1474" s="259">
        <v>0</v>
      </c>
      <c r="S1474" s="259">
        <v>0</v>
      </c>
      <c r="T1474" s="260">
        <v>0</v>
      </c>
      <c r="U1474" s="261">
        <v>4304</v>
      </c>
      <c r="V1474" s="259">
        <v>0</v>
      </c>
      <c r="W1474" s="259">
        <v>0</v>
      </c>
      <c r="X1474" s="259">
        <v>0</v>
      </c>
      <c r="Y1474" s="259">
        <v>4304</v>
      </c>
      <c r="Z1474" s="259">
        <v>0</v>
      </c>
      <c r="AA1474" s="259">
        <v>0</v>
      </c>
      <c r="AB1474" s="259">
        <v>4304</v>
      </c>
      <c r="AC1474" s="259">
        <v>86.08</v>
      </c>
      <c r="AD1474" s="259">
        <v>0</v>
      </c>
      <c r="AE1474" s="262">
        <v>4304</v>
      </c>
      <c r="AF1474" s="258">
        <v>4304</v>
      </c>
      <c r="AG1474" s="259">
        <v>0</v>
      </c>
      <c r="AH1474" s="259">
        <v>0</v>
      </c>
      <c r="AI1474" s="259">
        <v>0</v>
      </c>
      <c r="AJ1474" s="259">
        <v>4304</v>
      </c>
      <c r="AK1474" s="259">
        <v>0</v>
      </c>
      <c r="AL1474" s="259">
        <v>0</v>
      </c>
      <c r="AM1474" s="259">
        <v>4304</v>
      </c>
      <c r="AN1474" s="259">
        <v>0</v>
      </c>
      <c r="AO1474" s="262">
        <v>4304</v>
      </c>
      <c r="AP1474" s="247"/>
      <c r="AQ1474" s="263">
        <v>602.82602645375903</v>
      </c>
      <c r="AR1474" s="264">
        <v>0</v>
      </c>
      <c r="AS1474" s="264">
        <v>357.47318161315195</v>
      </c>
      <c r="AT1474" s="264">
        <v>0</v>
      </c>
      <c r="AU1474" s="264">
        <v>0</v>
      </c>
      <c r="AV1474" s="264">
        <v>0</v>
      </c>
      <c r="AW1474" s="264">
        <v>0</v>
      </c>
      <c r="AX1474" s="264">
        <v>0</v>
      </c>
      <c r="AY1474" s="264">
        <v>0</v>
      </c>
      <c r="AZ1474" s="264">
        <v>0</v>
      </c>
      <c r="BA1474" s="264">
        <v>3074.9699048024781</v>
      </c>
      <c r="BB1474" s="265">
        <v>268.73088708757092</v>
      </c>
    </row>
    <row r="1475" spans="2:54" s="213" customFormat="1" ht="12.75" x14ac:dyDescent="0.2">
      <c r="B1475" s="266" t="s">
        <v>772</v>
      </c>
      <c r="C1475" s="267"/>
      <c r="D1475" s="268"/>
      <c r="E1475" s="269" t="s">
        <v>2389</v>
      </c>
      <c r="F1475" s="267"/>
      <c r="G1475" s="267"/>
      <c r="H1475" s="255" t="s">
        <v>2390</v>
      </c>
      <c r="I1475" s="256">
        <v>42632</v>
      </c>
      <c r="J1475" s="257">
        <v>30</v>
      </c>
      <c r="K1475" s="258">
        <v>0</v>
      </c>
      <c r="L1475" s="259">
        <v>0</v>
      </c>
      <c r="M1475" s="259">
        <v>0</v>
      </c>
      <c r="N1475" s="259">
        <v>0</v>
      </c>
      <c r="O1475" s="259">
        <v>0</v>
      </c>
      <c r="P1475" s="259">
        <v>0</v>
      </c>
      <c r="Q1475" s="259">
        <v>0</v>
      </c>
      <c r="R1475" s="259">
        <v>0</v>
      </c>
      <c r="S1475" s="259">
        <v>0</v>
      </c>
      <c r="T1475" s="260">
        <v>0</v>
      </c>
      <c r="U1475" s="261">
        <v>15578</v>
      </c>
      <c r="V1475" s="259">
        <v>0</v>
      </c>
      <c r="W1475" s="259">
        <v>0</v>
      </c>
      <c r="X1475" s="259">
        <v>0</v>
      </c>
      <c r="Y1475" s="259">
        <v>15578</v>
      </c>
      <c r="Z1475" s="259">
        <v>0</v>
      </c>
      <c r="AA1475" s="259">
        <v>0</v>
      </c>
      <c r="AB1475" s="259">
        <v>15578</v>
      </c>
      <c r="AC1475" s="259">
        <v>519.26666666666665</v>
      </c>
      <c r="AD1475" s="259">
        <v>129.81666666666666</v>
      </c>
      <c r="AE1475" s="262">
        <v>15448.183333333332</v>
      </c>
      <c r="AF1475" s="258">
        <v>15578</v>
      </c>
      <c r="AG1475" s="259">
        <v>0</v>
      </c>
      <c r="AH1475" s="259">
        <v>0</v>
      </c>
      <c r="AI1475" s="259">
        <v>0</v>
      </c>
      <c r="AJ1475" s="259">
        <v>15578</v>
      </c>
      <c r="AK1475" s="259">
        <v>0</v>
      </c>
      <c r="AL1475" s="259">
        <v>0</v>
      </c>
      <c r="AM1475" s="259">
        <v>15578</v>
      </c>
      <c r="AN1475" s="259">
        <v>129.81666666666666</v>
      </c>
      <c r="AO1475" s="262">
        <v>15448.183333333332</v>
      </c>
      <c r="AP1475" s="247"/>
      <c r="AQ1475" s="263">
        <v>0</v>
      </c>
      <c r="AR1475" s="264">
        <v>0</v>
      </c>
      <c r="AS1475" s="264">
        <v>15448.183333178851</v>
      </c>
      <c r="AT1475" s="264">
        <v>0</v>
      </c>
      <c r="AU1475" s="264">
        <v>0</v>
      </c>
      <c r="AV1475" s="264">
        <v>0</v>
      </c>
      <c r="AW1475" s="264">
        <v>0</v>
      </c>
      <c r="AX1475" s="264">
        <v>0</v>
      </c>
      <c r="AY1475" s="264">
        <v>0</v>
      </c>
      <c r="AZ1475" s="264">
        <v>0</v>
      </c>
      <c r="BA1475" s="264">
        <v>0</v>
      </c>
      <c r="BB1475" s="265">
        <v>0</v>
      </c>
    </row>
    <row r="1476" spans="2:54" s="213" customFormat="1" ht="12.75" x14ac:dyDescent="0.2">
      <c r="B1476" s="266" t="s">
        <v>772</v>
      </c>
      <c r="C1476" s="267"/>
      <c r="D1476" s="268"/>
      <c r="E1476" s="269" t="s">
        <v>2391</v>
      </c>
      <c r="F1476" s="267"/>
      <c r="G1476" s="267"/>
      <c r="H1476" s="255" t="s">
        <v>2392</v>
      </c>
      <c r="I1476" s="256">
        <v>42632</v>
      </c>
      <c r="J1476" s="257">
        <v>30</v>
      </c>
      <c r="K1476" s="258">
        <v>0</v>
      </c>
      <c r="L1476" s="259">
        <v>0</v>
      </c>
      <c r="M1476" s="259">
        <v>0</v>
      </c>
      <c r="N1476" s="259">
        <v>0</v>
      </c>
      <c r="O1476" s="259">
        <v>0</v>
      </c>
      <c r="P1476" s="259">
        <v>0</v>
      </c>
      <c r="Q1476" s="259">
        <v>0</v>
      </c>
      <c r="R1476" s="259">
        <v>0</v>
      </c>
      <c r="S1476" s="259">
        <v>0</v>
      </c>
      <c r="T1476" s="260">
        <v>0</v>
      </c>
      <c r="U1476" s="261">
        <v>11232</v>
      </c>
      <c r="V1476" s="259">
        <v>0</v>
      </c>
      <c r="W1476" s="259">
        <v>0</v>
      </c>
      <c r="X1476" s="259">
        <v>0</v>
      </c>
      <c r="Y1476" s="259">
        <v>11232</v>
      </c>
      <c r="Z1476" s="259">
        <v>0</v>
      </c>
      <c r="AA1476" s="259">
        <v>0</v>
      </c>
      <c r="AB1476" s="259">
        <v>11232</v>
      </c>
      <c r="AC1476" s="259">
        <v>374.4</v>
      </c>
      <c r="AD1476" s="259">
        <v>93.59999999999998</v>
      </c>
      <c r="AE1476" s="262">
        <v>11138.4</v>
      </c>
      <c r="AF1476" s="258">
        <v>11232</v>
      </c>
      <c r="AG1476" s="259">
        <v>0</v>
      </c>
      <c r="AH1476" s="259">
        <v>0</v>
      </c>
      <c r="AI1476" s="259">
        <v>0</v>
      </c>
      <c r="AJ1476" s="259">
        <v>11232</v>
      </c>
      <c r="AK1476" s="259">
        <v>0</v>
      </c>
      <c r="AL1476" s="259">
        <v>0</v>
      </c>
      <c r="AM1476" s="259">
        <v>11232</v>
      </c>
      <c r="AN1476" s="259">
        <v>93.59999999999998</v>
      </c>
      <c r="AO1476" s="262">
        <v>11138.4</v>
      </c>
      <c r="AP1476" s="247"/>
      <c r="AQ1476" s="263">
        <v>0</v>
      </c>
      <c r="AR1476" s="264">
        <v>0</v>
      </c>
      <c r="AS1476" s="264">
        <v>11138.399999888616</v>
      </c>
      <c r="AT1476" s="264">
        <v>0</v>
      </c>
      <c r="AU1476" s="264">
        <v>0</v>
      </c>
      <c r="AV1476" s="264">
        <v>0</v>
      </c>
      <c r="AW1476" s="264">
        <v>0</v>
      </c>
      <c r="AX1476" s="264">
        <v>0</v>
      </c>
      <c r="AY1476" s="264">
        <v>0</v>
      </c>
      <c r="AZ1476" s="264">
        <v>0</v>
      </c>
      <c r="BA1476" s="264">
        <v>0</v>
      </c>
      <c r="BB1476" s="265">
        <v>0</v>
      </c>
    </row>
    <row r="1477" spans="2:54" s="213" customFormat="1" ht="12.75" x14ac:dyDescent="0.2">
      <c r="B1477" s="266" t="s">
        <v>772</v>
      </c>
      <c r="C1477" s="267"/>
      <c r="D1477" s="268"/>
      <c r="E1477" s="269" t="s">
        <v>2397</v>
      </c>
      <c r="F1477" s="267"/>
      <c r="G1477" s="267"/>
      <c r="H1477" s="255" t="s">
        <v>2398</v>
      </c>
      <c r="I1477" s="256">
        <v>42632</v>
      </c>
      <c r="J1477" s="257">
        <v>30</v>
      </c>
      <c r="K1477" s="258">
        <v>0</v>
      </c>
      <c r="L1477" s="259">
        <v>0</v>
      </c>
      <c r="M1477" s="259">
        <v>0</v>
      </c>
      <c r="N1477" s="259">
        <v>0</v>
      </c>
      <c r="O1477" s="259">
        <v>0</v>
      </c>
      <c r="P1477" s="259">
        <v>0</v>
      </c>
      <c r="Q1477" s="259">
        <v>0</v>
      </c>
      <c r="R1477" s="259">
        <v>0</v>
      </c>
      <c r="S1477" s="259">
        <v>0</v>
      </c>
      <c r="T1477" s="260">
        <v>0</v>
      </c>
      <c r="U1477" s="261">
        <v>19600</v>
      </c>
      <c r="V1477" s="259">
        <v>0</v>
      </c>
      <c r="W1477" s="259">
        <v>0</v>
      </c>
      <c r="X1477" s="259">
        <v>0</v>
      </c>
      <c r="Y1477" s="259">
        <v>19600</v>
      </c>
      <c r="Z1477" s="259">
        <v>0</v>
      </c>
      <c r="AA1477" s="259">
        <v>0</v>
      </c>
      <c r="AB1477" s="259">
        <v>19600</v>
      </c>
      <c r="AC1477" s="259">
        <v>653.33333333333337</v>
      </c>
      <c r="AD1477" s="259">
        <v>163.33333333333334</v>
      </c>
      <c r="AE1477" s="262">
        <v>19436.666666666668</v>
      </c>
      <c r="AF1477" s="258">
        <v>19600</v>
      </c>
      <c r="AG1477" s="259">
        <v>0</v>
      </c>
      <c r="AH1477" s="259">
        <v>0</v>
      </c>
      <c r="AI1477" s="259">
        <v>0</v>
      </c>
      <c r="AJ1477" s="259">
        <v>19600</v>
      </c>
      <c r="AK1477" s="259">
        <v>0</v>
      </c>
      <c r="AL1477" s="259">
        <v>0</v>
      </c>
      <c r="AM1477" s="259">
        <v>19600</v>
      </c>
      <c r="AN1477" s="259">
        <v>163.33333333333334</v>
      </c>
      <c r="AO1477" s="262">
        <v>19436.666666666668</v>
      </c>
      <c r="AP1477" s="247"/>
      <c r="AQ1477" s="263">
        <v>0</v>
      </c>
      <c r="AR1477" s="264">
        <v>0</v>
      </c>
      <c r="AS1477" s="264">
        <v>19436.666666472302</v>
      </c>
      <c r="AT1477" s="264">
        <v>0</v>
      </c>
      <c r="AU1477" s="264">
        <v>0</v>
      </c>
      <c r="AV1477" s="264">
        <v>0</v>
      </c>
      <c r="AW1477" s="264">
        <v>0</v>
      </c>
      <c r="AX1477" s="264">
        <v>0</v>
      </c>
      <c r="AY1477" s="264">
        <v>0</v>
      </c>
      <c r="AZ1477" s="264">
        <v>0</v>
      </c>
      <c r="BA1477" s="264">
        <v>0</v>
      </c>
      <c r="BB1477" s="265">
        <v>0</v>
      </c>
    </row>
    <row r="1478" spans="2:54" s="213" customFormat="1" ht="12.75" x14ac:dyDescent="0.2">
      <c r="B1478" s="266" t="s">
        <v>772</v>
      </c>
      <c r="C1478" s="267"/>
      <c r="D1478" s="268"/>
      <c r="E1478" s="269" t="s">
        <v>2415</v>
      </c>
      <c r="F1478" s="267"/>
      <c r="G1478" s="267"/>
      <c r="H1478" s="255" t="s">
        <v>2416</v>
      </c>
      <c r="I1478" s="256">
        <v>42632</v>
      </c>
      <c r="J1478" s="257">
        <v>30</v>
      </c>
      <c r="K1478" s="258">
        <v>0</v>
      </c>
      <c r="L1478" s="259">
        <v>0</v>
      </c>
      <c r="M1478" s="259">
        <v>0</v>
      </c>
      <c r="N1478" s="259">
        <v>0</v>
      </c>
      <c r="O1478" s="259">
        <v>0</v>
      </c>
      <c r="P1478" s="259">
        <v>0</v>
      </c>
      <c r="Q1478" s="259">
        <v>0</v>
      </c>
      <c r="R1478" s="259">
        <v>0</v>
      </c>
      <c r="S1478" s="259">
        <v>0</v>
      </c>
      <c r="T1478" s="260">
        <v>0</v>
      </c>
      <c r="U1478" s="261">
        <v>63986</v>
      </c>
      <c r="V1478" s="259">
        <v>0</v>
      </c>
      <c r="W1478" s="259">
        <v>0</v>
      </c>
      <c r="X1478" s="259">
        <v>0</v>
      </c>
      <c r="Y1478" s="259">
        <v>63986</v>
      </c>
      <c r="Z1478" s="259">
        <v>0</v>
      </c>
      <c r="AA1478" s="259">
        <v>0</v>
      </c>
      <c r="AB1478" s="259">
        <v>63986</v>
      </c>
      <c r="AC1478" s="259">
        <v>2132.8666666666668</v>
      </c>
      <c r="AD1478" s="259">
        <v>533.2166666666667</v>
      </c>
      <c r="AE1478" s="262">
        <v>63452.783333333333</v>
      </c>
      <c r="AF1478" s="258">
        <v>63986</v>
      </c>
      <c r="AG1478" s="259">
        <v>0</v>
      </c>
      <c r="AH1478" s="259">
        <v>0</v>
      </c>
      <c r="AI1478" s="259">
        <v>0</v>
      </c>
      <c r="AJ1478" s="259">
        <v>63986</v>
      </c>
      <c r="AK1478" s="259">
        <v>0</v>
      </c>
      <c r="AL1478" s="259">
        <v>0</v>
      </c>
      <c r="AM1478" s="259">
        <v>63986</v>
      </c>
      <c r="AN1478" s="259">
        <v>533.2166666666667</v>
      </c>
      <c r="AO1478" s="262">
        <v>63452.783333333333</v>
      </c>
      <c r="AP1478" s="247"/>
      <c r="AQ1478" s="263">
        <v>0</v>
      </c>
      <c r="AR1478" s="264">
        <v>0</v>
      </c>
      <c r="AS1478" s="264">
        <v>63452.783332698804</v>
      </c>
      <c r="AT1478" s="264">
        <v>0</v>
      </c>
      <c r="AU1478" s="264">
        <v>0</v>
      </c>
      <c r="AV1478" s="264">
        <v>0</v>
      </c>
      <c r="AW1478" s="264">
        <v>0</v>
      </c>
      <c r="AX1478" s="264">
        <v>0</v>
      </c>
      <c r="AY1478" s="264">
        <v>0</v>
      </c>
      <c r="AZ1478" s="264">
        <v>0</v>
      </c>
      <c r="BA1478" s="264">
        <v>0</v>
      </c>
      <c r="BB1478" s="265">
        <v>0</v>
      </c>
    </row>
    <row r="1479" spans="2:54" s="213" customFormat="1" ht="12.75" x14ac:dyDescent="0.2">
      <c r="B1479" s="266" t="s">
        <v>718</v>
      </c>
      <c r="C1479" s="267"/>
      <c r="D1479" s="268"/>
      <c r="E1479" s="269" t="s">
        <v>3405</v>
      </c>
      <c r="F1479" s="267"/>
      <c r="G1479" s="267"/>
      <c r="H1479" s="255" t="s">
        <v>761</v>
      </c>
      <c r="I1479" s="256">
        <v>42551</v>
      </c>
      <c r="J1479" s="257">
        <v>10</v>
      </c>
      <c r="K1479" s="258">
        <v>0</v>
      </c>
      <c r="L1479" s="259">
        <v>0</v>
      </c>
      <c r="M1479" s="259">
        <v>0</v>
      </c>
      <c r="N1479" s="259">
        <v>0</v>
      </c>
      <c r="O1479" s="259">
        <v>0</v>
      </c>
      <c r="P1479" s="259">
        <v>0</v>
      </c>
      <c r="Q1479" s="259">
        <v>0</v>
      </c>
      <c r="R1479" s="259">
        <v>0</v>
      </c>
      <c r="S1479" s="259">
        <v>0</v>
      </c>
      <c r="T1479" s="260">
        <v>0</v>
      </c>
      <c r="U1479" s="261">
        <v>17616</v>
      </c>
      <c r="V1479" s="259">
        <v>0</v>
      </c>
      <c r="W1479" s="259">
        <v>0</v>
      </c>
      <c r="X1479" s="259">
        <v>0</v>
      </c>
      <c r="Y1479" s="259">
        <v>17616</v>
      </c>
      <c r="Z1479" s="259">
        <v>0</v>
      </c>
      <c r="AA1479" s="259">
        <v>0</v>
      </c>
      <c r="AB1479" s="259">
        <v>17616</v>
      </c>
      <c r="AC1479" s="259">
        <v>1761.6</v>
      </c>
      <c r="AD1479" s="259">
        <v>880.79999999999984</v>
      </c>
      <c r="AE1479" s="262">
        <v>16735.2</v>
      </c>
      <c r="AF1479" s="258">
        <v>17616</v>
      </c>
      <c r="AG1479" s="259">
        <v>0</v>
      </c>
      <c r="AH1479" s="259">
        <v>0</v>
      </c>
      <c r="AI1479" s="259">
        <v>0</v>
      </c>
      <c r="AJ1479" s="259">
        <v>17616</v>
      </c>
      <c r="AK1479" s="259">
        <v>0</v>
      </c>
      <c r="AL1479" s="259">
        <v>0</v>
      </c>
      <c r="AM1479" s="259">
        <v>17616</v>
      </c>
      <c r="AN1479" s="259">
        <v>880.79999999999984</v>
      </c>
      <c r="AO1479" s="262">
        <v>16735.2</v>
      </c>
      <c r="AP1479" s="247"/>
      <c r="AQ1479" s="263">
        <v>0</v>
      </c>
      <c r="AR1479" s="264">
        <v>0</v>
      </c>
      <c r="AS1479" s="264">
        <v>0</v>
      </c>
      <c r="AT1479" s="264">
        <v>0</v>
      </c>
      <c r="AU1479" s="264">
        <v>0</v>
      </c>
      <c r="AV1479" s="264">
        <v>0</v>
      </c>
      <c r="AW1479" s="264">
        <v>0</v>
      </c>
      <c r="AX1479" s="264">
        <v>0</v>
      </c>
      <c r="AY1479" s="264">
        <v>0</v>
      </c>
      <c r="AZ1479" s="264">
        <v>0</v>
      </c>
      <c r="BA1479" s="264">
        <v>16735.19999983265</v>
      </c>
      <c r="BB1479" s="265">
        <v>0</v>
      </c>
    </row>
    <row r="1480" spans="2:54" s="213" customFormat="1" ht="12.75" x14ac:dyDescent="0.2">
      <c r="B1480" s="266" t="s">
        <v>718</v>
      </c>
      <c r="C1480" s="267"/>
      <c r="D1480" s="268"/>
      <c r="E1480" s="269" t="s">
        <v>791</v>
      </c>
      <c r="F1480" s="267"/>
      <c r="G1480" s="267"/>
      <c r="H1480" s="255" t="s">
        <v>792</v>
      </c>
      <c r="I1480" s="256">
        <v>42629</v>
      </c>
      <c r="J1480" s="257">
        <v>10</v>
      </c>
      <c r="K1480" s="258">
        <v>0</v>
      </c>
      <c r="L1480" s="259">
        <v>0</v>
      </c>
      <c r="M1480" s="259">
        <v>0</v>
      </c>
      <c r="N1480" s="259">
        <v>0</v>
      </c>
      <c r="O1480" s="259">
        <v>0</v>
      </c>
      <c r="P1480" s="259">
        <v>0</v>
      </c>
      <c r="Q1480" s="259">
        <v>0</v>
      </c>
      <c r="R1480" s="259">
        <v>0</v>
      </c>
      <c r="S1480" s="259">
        <v>0</v>
      </c>
      <c r="T1480" s="260">
        <v>0</v>
      </c>
      <c r="U1480" s="261">
        <v>14044</v>
      </c>
      <c r="V1480" s="259">
        <v>0</v>
      </c>
      <c r="W1480" s="259">
        <v>0</v>
      </c>
      <c r="X1480" s="259">
        <v>0</v>
      </c>
      <c r="Y1480" s="259">
        <v>14044</v>
      </c>
      <c r="Z1480" s="259">
        <v>0</v>
      </c>
      <c r="AA1480" s="259">
        <v>0</v>
      </c>
      <c r="AB1480" s="259">
        <v>14044</v>
      </c>
      <c r="AC1480" s="259">
        <v>1404.4</v>
      </c>
      <c r="AD1480" s="259">
        <v>351.10000000000008</v>
      </c>
      <c r="AE1480" s="262">
        <v>13692.9</v>
      </c>
      <c r="AF1480" s="258">
        <v>14044</v>
      </c>
      <c r="AG1480" s="259">
        <v>0</v>
      </c>
      <c r="AH1480" s="259">
        <v>0</v>
      </c>
      <c r="AI1480" s="259">
        <v>0</v>
      </c>
      <c r="AJ1480" s="259">
        <v>14044</v>
      </c>
      <c r="AK1480" s="259">
        <v>0</v>
      </c>
      <c r="AL1480" s="259">
        <v>0</v>
      </c>
      <c r="AM1480" s="259">
        <v>14044</v>
      </c>
      <c r="AN1480" s="259">
        <v>351.10000000000008</v>
      </c>
      <c r="AO1480" s="262">
        <v>13692.9</v>
      </c>
      <c r="AP1480" s="247"/>
      <c r="AQ1480" s="263">
        <v>0</v>
      </c>
      <c r="AR1480" s="264">
        <v>0</v>
      </c>
      <c r="AS1480" s="264">
        <v>0</v>
      </c>
      <c r="AT1480" s="264">
        <v>0</v>
      </c>
      <c r="AU1480" s="264">
        <v>0</v>
      </c>
      <c r="AV1480" s="264">
        <v>0</v>
      </c>
      <c r="AW1480" s="264">
        <v>0</v>
      </c>
      <c r="AX1480" s="264">
        <v>0</v>
      </c>
      <c r="AY1480" s="264">
        <v>0</v>
      </c>
      <c r="AZ1480" s="264">
        <v>0</v>
      </c>
      <c r="BA1480" s="264">
        <v>13692.89999986307</v>
      </c>
      <c r="BB1480" s="265">
        <v>0</v>
      </c>
    </row>
    <row r="1481" spans="2:54" s="213" customFormat="1" ht="12.75" x14ac:dyDescent="0.2">
      <c r="B1481" s="266" t="s">
        <v>772</v>
      </c>
      <c r="C1481" s="267"/>
      <c r="D1481" s="268"/>
      <c r="E1481" s="269" t="s">
        <v>903</v>
      </c>
      <c r="F1481" s="267"/>
      <c r="G1481" s="267"/>
      <c r="H1481" s="255" t="s">
        <v>904</v>
      </c>
      <c r="I1481" s="256">
        <v>42576</v>
      </c>
      <c r="J1481" s="257">
        <v>30</v>
      </c>
      <c r="K1481" s="258">
        <v>0</v>
      </c>
      <c r="L1481" s="259">
        <v>0</v>
      </c>
      <c r="M1481" s="259">
        <v>0</v>
      </c>
      <c r="N1481" s="259">
        <v>0</v>
      </c>
      <c r="O1481" s="259">
        <v>0</v>
      </c>
      <c r="P1481" s="259">
        <v>0</v>
      </c>
      <c r="Q1481" s="259">
        <v>0</v>
      </c>
      <c r="R1481" s="259">
        <v>0</v>
      </c>
      <c r="S1481" s="259">
        <v>0</v>
      </c>
      <c r="T1481" s="260">
        <v>0</v>
      </c>
      <c r="U1481" s="261">
        <v>17857</v>
      </c>
      <c r="V1481" s="259">
        <v>0</v>
      </c>
      <c r="W1481" s="259">
        <v>0</v>
      </c>
      <c r="X1481" s="259">
        <v>0</v>
      </c>
      <c r="Y1481" s="259">
        <v>17857</v>
      </c>
      <c r="Z1481" s="259">
        <v>0</v>
      </c>
      <c r="AA1481" s="259">
        <v>0</v>
      </c>
      <c r="AB1481" s="259">
        <v>17857</v>
      </c>
      <c r="AC1481" s="259">
        <v>595.23333333333335</v>
      </c>
      <c r="AD1481" s="259">
        <v>248.01388888888891</v>
      </c>
      <c r="AE1481" s="262">
        <v>17608.986111111109</v>
      </c>
      <c r="AF1481" s="258">
        <v>17857</v>
      </c>
      <c r="AG1481" s="259">
        <v>0</v>
      </c>
      <c r="AH1481" s="259">
        <v>0</v>
      </c>
      <c r="AI1481" s="259">
        <v>0</v>
      </c>
      <c r="AJ1481" s="259">
        <v>17857</v>
      </c>
      <c r="AK1481" s="259">
        <v>0</v>
      </c>
      <c r="AL1481" s="259">
        <v>0</v>
      </c>
      <c r="AM1481" s="259">
        <v>17857</v>
      </c>
      <c r="AN1481" s="259">
        <v>248.01388888888891</v>
      </c>
      <c r="AO1481" s="262">
        <v>17608.986111111109</v>
      </c>
      <c r="AP1481" s="247"/>
      <c r="AQ1481" s="263">
        <v>0</v>
      </c>
      <c r="AR1481" s="264">
        <v>0</v>
      </c>
      <c r="AS1481" s="264">
        <v>0</v>
      </c>
      <c r="AT1481" s="264">
        <v>0</v>
      </c>
      <c r="AU1481" s="264">
        <v>0</v>
      </c>
      <c r="AV1481" s="264">
        <v>0</v>
      </c>
      <c r="AW1481" s="264">
        <v>0</v>
      </c>
      <c r="AX1481" s="264">
        <v>0</v>
      </c>
      <c r="AY1481" s="264">
        <v>0</v>
      </c>
      <c r="AZ1481" s="264">
        <v>0</v>
      </c>
      <c r="BA1481" s="264">
        <v>17608.98611093502</v>
      </c>
      <c r="BB1481" s="265">
        <v>0</v>
      </c>
    </row>
    <row r="1482" spans="2:54" s="213" customFormat="1" ht="12.75" x14ac:dyDescent="0.2">
      <c r="B1482" s="266" t="s">
        <v>3406</v>
      </c>
      <c r="C1482" s="267"/>
      <c r="D1482" s="268"/>
      <c r="E1482" s="269" t="s">
        <v>3406</v>
      </c>
      <c r="F1482" s="267"/>
      <c r="G1482" s="267"/>
      <c r="H1482" s="255" t="s">
        <v>3406</v>
      </c>
      <c r="I1482" s="256" t="s">
        <v>3406</v>
      </c>
      <c r="J1482" s="257" t="s">
        <v>3406</v>
      </c>
      <c r="K1482" s="258">
        <v>0</v>
      </c>
      <c r="L1482" s="259">
        <v>0</v>
      </c>
      <c r="M1482" s="259">
        <v>0</v>
      </c>
      <c r="N1482" s="259">
        <v>0</v>
      </c>
      <c r="O1482" s="259">
        <v>0</v>
      </c>
      <c r="P1482" s="259">
        <v>0</v>
      </c>
      <c r="Q1482" s="259">
        <v>0</v>
      </c>
      <c r="R1482" s="259">
        <v>0</v>
      </c>
      <c r="S1482" s="259">
        <v>0</v>
      </c>
      <c r="T1482" s="260">
        <v>0</v>
      </c>
      <c r="U1482" s="261">
        <v>0</v>
      </c>
      <c r="V1482" s="259">
        <v>0</v>
      </c>
      <c r="W1482" s="259">
        <v>0</v>
      </c>
      <c r="X1482" s="259">
        <v>0</v>
      </c>
      <c r="Y1482" s="259">
        <v>0</v>
      </c>
      <c r="Z1482" s="259">
        <v>0</v>
      </c>
      <c r="AA1482" s="259">
        <v>0</v>
      </c>
      <c r="AB1482" s="259">
        <v>0</v>
      </c>
      <c r="AC1482" s="259">
        <v>0</v>
      </c>
      <c r="AD1482" s="259">
        <v>0</v>
      </c>
      <c r="AE1482" s="262">
        <v>0</v>
      </c>
      <c r="AF1482" s="258">
        <v>0</v>
      </c>
      <c r="AG1482" s="259">
        <v>0</v>
      </c>
      <c r="AH1482" s="259">
        <v>0</v>
      </c>
      <c r="AI1482" s="259">
        <v>0</v>
      </c>
      <c r="AJ1482" s="259">
        <v>0</v>
      </c>
      <c r="AK1482" s="259">
        <v>0</v>
      </c>
      <c r="AL1482" s="259">
        <v>0</v>
      </c>
      <c r="AM1482" s="259">
        <v>0</v>
      </c>
      <c r="AN1482" s="259">
        <v>0</v>
      </c>
      <c r="AO1482" s="262">
        <v>0</v>
      </c>
      <c r="AP1482" s="247"/>
      <c r="AQ1482" s="263">
        <v>0</v>
      </c>
      <c r="AR1482" s="264">
        <v>0</v>
      </c>
      <c r="AS1482" s="264">
        <v>0</v>
      </c>
      <c r="AT1482" s="264">
        <v>0</v>
      </c>
      <c r="AU1482" s="264">
        <v>0</v>
      </c>
      <c r="AV1482" s="264">
        <v>0</v>
      </c>
      <c r="AW1482" s="264">
        <v>0</v>
      </c>
      <c r="AX1482" s="264">
        <v>0</v>
      </c>
      <c r="AY1482" s="264">
        <v>0</v>
      </c>
      <c r="AZ1482" s="264">
        <v>0</v>
      </c>
      <c r="BA1482" s="264">
        <v>0</v>
      </c>
      <c r="BB1482" s="265">
        <v>0</v>
      </c>
    </row>
    <row r="1483" spans="2:54" s="213" customFormat="1" ht="12.75" x14ac:dyDescent="0.2">
      <c r="B1483" s="266" t="s">
        <v>3406</v>
      </c>
      <c r="C1483" s="267"/>
      <c r="D1483" s="268"/>
      <c r="E1483" s="269" t="s">
        <v>3406</v>
      </c>
      <c r="F1483" s="267"/>
      <c r="G1483" s="267"/>
      <c r="H1483" s="255" t="s">
        <v>3406</v>
      </c>
      <c r="I1483" s="256" t="s">
        <v>3406</v>
      </c>
      <c r="J1483" s="257" t="s">
        <v>3406</v>
      </c>
      <c r="K1483" s="258">
        <v>0</v>
      </c>
      <c r="L1483" s="259">
        <v>0</v>
      </c>
      <c r="M1483" s="259">
        <v>0</v>
      </c>
      <c r="N1483" s="259">
        <v>0</v>
      </c>
      <c r="O1483" s="259">
        <v>0</v>
      </c>
      <c r="P1483" s="259">
        <v>0</v>
      </c>
      <c r="Q1483" s="259">
        <v>0</v>
      </c>
      <c r="R1483" s="259">
        <v>0</v>
      </c>
      <c r="S1483" s="259">
        <v>0</v>
      </c>
      <c r="T1483" s="260">
        <v>0</v>
      </c>
      <c r="U1483" s="261">
        <v>0</v>
      </c>
      <c r="V1483" s="259">
        <v>0</v>
      </c>
      <c r="W1483" s="259">
        <v>0</v>
      </c>
      <c r="X1483" s="259">
        <v>0</v>
      </c>
      <c r="Y1483" s="259">
        <v>0</v>
      </c>
      <c r="Z1483" s="259">
        <v>0</v>
      </c>
      <c r="AA1483" s="259">
        <v>0</v>
      </c>
      <c r="AB1483" s="259">
        <v>0</v>
      </c>
      <c r="AC1483" s="259">
        <v>0</v>
      </c>
      <c r="AD1483" s="259">
        <v>0</v>
      </c>
      <c r="AE1483" s="262">
        <v>0</v>
      </c>
      <c r="AF1483" s="258">
        <v>0</v>
      </c>
      <c r="AG1483" s="259">
        <v>0</v>
      </c>
      <c r="AH1483" s="259">
        <v>0</v>
      </c>
      <c r="AI1483" s="259">
        <v>0</v>
      </c>
      <c r="AJ1483" s="259">
        <v>0</v>
      </c>
      <c r="AK1483" s="259">
        <v>0</v>
      </c>
      <c r="AL1483" s="259">
        <v>0</v>
      </c>
      <c r="AM1483" s="259">
        <v>0</v>
      </c>
      <c r="AN1483" s="259">
        <v>0</v>
      </c>
      <c r="AO1483" s="262">
        <v>0</v>
      </c>
      <c r="AP1483" s="247"/>
      <c r="AQ1483" s="263">
        <v>0</v>
      </c>
      <c r="AR1483" s="264">
        <v>0</v>
      </c>
      <c r="AS1483" s="264">
        <v>0</v>
      </c>
      <c r="AT1483" s="264">
        <v>0</v>
      </c>
      <c r="AU1483" s="264">
        <v>0</v>
      </c>
      <c r="AV1483" s="264">
        <v>0</v>
      </c>
      <c r="AW1483" s="264">
        <v>0</v>
      </c>
      <c r="AX1483" s="264">
        <v>0</v>
      </c>
      <c r="AY1483" s="264">
        <v>0</v>
      </c>
      <c r="AZ1483" s="264">
        <v>0</v>
      </c>
      <c r="BA1483" s="264">
        <v>0</v>
      </c>
      <c r="BB1483" s="265">
        <v>0</v>
      </c>
    </row>
    <row r="1484" spans="2:54" s="213" customFormat="1" ht="12.75" x14ac:dyDescent="0.2">
      <c r="B1484" s="266" t="s">
        <v>3406</v>
      </c>
      <c r="C1484" s="267"/>
      <c r="D1484" s="268"/>
      <c r="E1484" s="269" t="s">
        <v>3406</v>
      </c>
      <c r="F1484" s="267"/>
      <c r="G1484" s="267"/>
      <c r="H1484" s="255" t="s">
        <v>3406</v>
      </c>
      <c r="I1484" s="256" t="s">
        <v>3406</v>
      </c>
      <c r="J1484" s="257" t="s">
        <v>3406</v>
      </c>
      <c r="K1484" s="258">
        <v>0</v>
      </c>
      <c r="L1484" s="259">
        <v>0</v>
      </c>
      <c r="M1484" s="259">
        <v>0</v>
      </c>
      <c r="N1484" s="259">
        <v>0</v>
      </c>
      <c r="O1484" s="259">
        <v>0</v>
      </c>
      <c r="P1484" s="259">
        <v>0</v>
      </c>
      <c r="Q1484" s="259">
        <v>0</v>
      </c>
      <c r="R1484" s="259">
        <v>0</v>
      </c>
      <c r="S1484" s="259">
        <v>0</v>
      </c>
      <c r="T1484" s="260">
        <v>0</v>
      </c>
      <c r="U1484" s="261">
        <v>0</v>
      </c>
      <c r="V1484" s="259">
        <v>0</v>
      </c>
      <c r="W1484" s="259">
        <v>0</v>
      </c>
      <c r="X1484" s="259">
        <v>0</v>
      </c>
      <c r="Y1484" s="259">
        <v>0</v>
      </c>
      <c r="Z1484" s="259">
        <v>0</v>
      </c>
      <c r="AA1484" s="259">
        <v>0</v>
      </c>
      <c r="AB1484" s="259">
        <v>0</v>
      </c>
      <c r="AC1484" s="259">
        <v>0</v>
      </c>
      <c r="AD1484" s="259">
        <v>0</v>
      </c>
      <c r="AE1484" s="262">
        <v>0</v>
      </c>
      <c r="AF1484" s="258">
        <v>0</v>
      </c>
      <c r="AG1484" s="259">
        <v>0</v>
      </c>
      <c r="AH1484" s="259">
        <v>0</v>
      </c>
      <c r="AI1484" s="259">
        <v>0</v>
      </c>
      <c r="AJ1484" s="259">
        <v>0</v>
      </c>
      <c r="AK1484" s="259">
        <v>0</v>
      </c>
      <c r="AL1484" s="259">
        <v>0</v>
      </c>
      <c r="AM1484" s="259">
        <v>0</v>
      </c>
      <c r="AN1484" s="259">
        <v>0</v>
      </c>
      <c r="AO1484" s="262">
        <v>0</v>
      </c>
      <c r="AP1484" s="247"/>
      <c r="AQ1484" s="263">
        <v>0</v>
      </c>
      <c r="AR1484" s="264">
        <v>0</v>
      </c>
      <c r="AS1484" s="264">
        <v>0</v>
      </c>
      <c r="AT1484" s="264">
        <v>0</v>
      </c>
      <c r="AU1484" s="264">
        <v>0</v>
      </c>
      <c r="AV1484" s="264">
        <v>0</v>
      </c>
      <c r="AW1484" s="264">
        <v>0</v>
      </c>
      <c r="AX1484" s="264">
        <v>0</v>
      </c>
      <c r="AY1484" s="264">
        <v>0</v>
      </c>
      <c r="AZ1484" s="264">
        <v>0</v>
      </c>
      <c r="BA1484" s="264">
        <v>0</v>
      </c>
      <c r="BB1484" s="265">
        <v>0</v>
      </c>
    </row>
    <row r="1485" spans="2:54" s="213" customFormat="1" ht="12.75" x14ac:dyDescent="0.2">
      <c r="B1485" s="266" t="s">
        <v>3406</v>
      </c>
      <c r="C1485" s="267"/>
      <c r="D1485" s="268"/>
      <c r="E1485" s="269" t="s">
        <v>3406</v>
      </c>
      <c r="F1485" s="267"/>
      <c r="G1485" s="267"/>
      <c r="H1485" s="255" t="s">
        <v>3406</v>
      </c>
      <c r="I1485" s="256" t="s">
        <v>3406</v>
      </c>
      <c r="J1485" s="257" t="s">
        <v>3406</v>
      </c>
      <c r="K1485" s="258">
        <v>0</v>
      </c>
      <c r="L1485" s="259">
        <v>0</v>
      </c>
      <c r="M1485" s="259">
        <v>0</v>
      </c>
      <c r="N1485" s="259">
        <v>0</v>
      </c>
      <c r="O1485" s="259">
        <v>0</v>
      </c>
      <c r="P1485" s="259">
        <v>0</v>
      </c>
      <c r="Q1485" s="259">
        <v>0</v>
      </c>
      <c r="R1485" s="259">
        <v>0</v>
      </c>
      <c r="S1485" s="259">
        <v>0</v>
      </c>
      <c r="T1485" s="260">
        <v>0</v>
      </c>
      <c r="U1485" s="261">
        <v>0</v>
      </c>
      <c r="V1485" s="259">
        <v>0</v>
      </c>
      <c r="W1485" s="259">
        <v>0</v>
      </c>
      <c r="X1485" s="259">
        <v>0</v>
      </c>
      <c r="Y1485" s="259">
        <v>0</v>
      </c>
      <c r="Z1485" s="259">
        <v>0</v>
      </c>
      <c r="AA1485" s="259">
        <v>0</v>
      </c>
      <c r="AB1485" s="259">
        <v>0</v>
      </c>
      <c r="AC1485" s="259">
        <v>0</v>
      </c>
      <c r="AD1485" s="259">
        <v>0</v>
      </c>
      <c r="AE1485" s="262">
        <v>0</v>
      </c>
      <c r="AF1485" s="258">
        <v>0</v>
      </c>
      <c r="AG1485" s="259">
        <v>0</v>
      </c>
      <c r="AH1485" s="259">
        <v>0</v>
      </c>
      <c r="AI1485" s="259">
        <v>0</v>
      </c>
      <c r="AJ1485" s="259">
        <v>0</v>
      </c>
      <c r="AK1485" s="259">
        <v>0</v>
      </c>
      <c r="AL1485" s="259">
        <v>0</v>
      </c>
      <c r="AM1485" s="259">
        <v>0</v>
      </c>
      <c r="AN1485" s="259">
        <v>0</v>
      </c>
      <c r="AO1485" s="262">
        <v>0</v>
      </c>
      <c r="AP1485" s="247"/>
      <c r="AQ1485" s="263">
        <v>0</v>
      </c>
      <c r="AR1485" s="264">
        <v>0</v>
      </c>
      <c r="AS1485" s="264">
        <v>0</v>
      </c>
      <c r="AT1485" s="264">
        <v>0</v>
      </c>
      <c r="AU1485" s="264">
        <v>0</v>
      </c>
      <c r="AV1485" s="264">
        <v>0</v>
      </c>
      <c r="AW1485" s="264">
        <v>0</v>
      </c>
      <c r="AX1485" s="264">
        <v>0</v>
      </c>
      <c r="AY1485" s="264">
        <v>0</v>
      </c>
      <c r="AZ1485" s="264">
        <v>0</v>
      </c>
      <c r="BA1485" s="264">
        <v>0</v>
      </c>
      <c r="BB1485" s="265">
        <v>0</v>
      </c>
    </row>
    <row r="1486" spans="2:54" s="213" customFormat="1" ht="12.75" x14ac:dyDescent="0.2">
      <c r="B1486" s="266" t="s">
        <v>3406</v>
      </c>
      <c r="C1486" s="267"/>
      <c r="D1486" s="268"/>
      <c r="E1486" s="269" t="s">
        <v>3406</v>
      </c>
      <c r="F1486" s="267"/>
      <c r="G1486" s="267"/>
      <c r="H1486" s="255" t="s">
        <v>3406</v>
      </c>
      <c r="I1486" s="256" t="s">
        <v>3406</v>
      </c>
      <c r="J1486" s="257" t="s">
        <v>3406</v>
      </c>
      <c r="K1486" s="258">
        <v>0</v>
      </c>
      <c r="L1486" s="259">
        <v>0</v>
      </c>
      <c r="M1486" s="259">
        <v>0</v>
      </c>
      <c r="N1486" s="259">
        <v>0</v>
      </c>
      <c r="O1486" s="259">
        <v>0</v>
      </c>
      <c r="P1486" s="259">
        <v>0</v>
      </c>
      <c r="Q1486" s="259">
        <v>0</v>
      </c>
      <c r="R1486" s="259">
        <v>0</v>
      </c>
      <c r="S1486" s="259">
        <v>0</v>
      </c>
      <c r="T1486" s="260">
        <v>0</v>
      </c>
      <c r="U1486" s="261">
        <v>0</v>
      </c>
      <c r="V1486" s="259">
        <v>0</v>
      </c>
      <c r="W1486" s="259">
        <v>0</v>
      </c>
      <c r="X1486" s="259">
        <v>0</v>
      </c>
      <c r="Y1486" s="259">
        <v>0</v>
      </c>
      <c r="Z1486" s="259">
        <v>0</v>
      </c>
      <c r="AA1486" s="259">
        <v>0</v>
      </c>
      <c r="AB1486" s="259">
        <v>0</v>
      </c>
      <c r="AC1486" s="259">
        <v>0</v>
      </c>
      <c r="AD1486" s="259">
        <v>0</v>
      </c>
      <c r="AE1486" s="262">
        <v>0</v>
      </c>
      <c r="AF1486" s="258">
        <v>0</v>
      </c>
      <c r="AG1486" s="259">
        <v>0</v>
      </c>
      <c r="AH1486" s="259">
        <v>0</v>
      </c>
      <c r="AI1486" s="259">
        <v>0</v>
      </c>
      <c r="AJ1486" s="259">
        <v>0</v>
      </c>
      <c r="AK1486" s="259">
        <v>0</v>
      </c>
      <c r="AL1486" s="259">
        <v>0</v>
      </c>
      <c r="AM1486" s="259">
        <v>0</v>
      </c>
      <c r="AN1486" s="259">
        <v>0</v>
      </c>
      <c r="AO1486" s="262">
        <v>0</v>
      </c>
      <c r="AP1486" s="247"/>
      <c r="AQ1486" s="263">
        <v>0</v>
      </c>
      <c r="AR1486" s="264">
        <v>0</v>
      </c>
      <c r="AS1486" s="264">
        <v>0</v>
      </c>
      <c r="AT1486" s="264">
        <v>0</v>
      </c>
      <c r="AU1486" s="264">
        <v>0</v>
      </c>
      <c r="AV1486" s="264">
        <v>0</v>
      </c>
      <c r="AW1486" s="264">
        <v>0</v>
      </c>
      <c r="AX1486" s="264">
        <v>0</v>
      </c>
      <c r="AY1486" s="264">
        <v>0</v>
      </c>
      <c r="AZ1486" s="264">
        <v>0</v>
      </c>
      <c r="BA1486" s="264">
        <v>0</v>
      </c>
      <c r="BB1486" s="265">
        <v>0</v>
      </c>
    </row>
    <row r="1487" spans="2:54" s="213" customFormat="1" ht="12.75" x14ac:dyDescent="0.2">
      <c r="B1487" s="266" t="s">
        <v>3406</v>
      </c>
      <c r="C1487" s="267"/>
      <c r="D1487" s="268"/>
      <c r="E1487" s="269" t="s">
        <v>3406</v>
      </c>
      <c r="F1487" s="267"/>
      <c r="G1487" s="267"/>
      <c r="H1487" s="255" t="s">
        <v>3406</v>
      </c>
      <c r="I1487" s="256" t="s">
        <v>3406</v>
      </c>
      <c r="J1487" s="257" t="s">
        <v>3406</v>
      </c>
      <c r="K1487" s="258">
        <v>0</v>
      </c>
      <c r="L1487" s="259">
        <v>0</v>
      </c>
      <c r="M1487" s="259">
        <v>0</v>
      </c>
      <c r="N1487" s="259">
        <v>0</v>
      </c>
      <c r="O1487" s="259">
        <v>0</v>
      </c>
      <c r="P1487" s="259">
        <v>0</v>
      </c>
      <c r="Q1487" s="259">
        <v>0</v>
      </c>
      <c r="R1487" s="259">
        <v>0</v>
      </c>
      <c r="S1487" s="259">
        <v>0</v>
      </c>
      <c r="T1487" s="260">
        <v>0</v>
      </c>
      <c r="U1487" s="261">
        <v>0</v>
      </c>
      <c r="V1487" s="259">
        <v>0</v>
      </c>
      <c r="W1487" s="259">
        <v>0</v>
      </c>
      <c r="X1487" s="259">
        <v>0</v>
      </c>
      <c r="Y1487" s="259">
        <v>0</v>
      </c>
      <c r="Z1487" s="259">
        <v>0</v>
      </c>
      <c r="AA1487" s="259">
        <v>0</v>
      </c>
      <c r="AB1487" s="259">
        <v>0</v>
      </c>
      <c r="AC1487" s="259">
        <v>0</v>
      </c>
      <c r="AD1487" s="259">
        <v>0</v>
      </c>
      <c r="AE1487" s="262">
        <v>0</v>
      </c>
      <c r="AF1487" s="258">
        <v>0</v>
      </c>
      <c r="AG1487" s="259">
        <v>0</v>
      </c>
      <c r="AH1487" s="259">
        <v>0</v>
      </c>
      <c r="AI1487" s="259">
        <v>0</v>
      </c>
      <c r="AJ1487" s="259">
        <v>0</v>
      </c>
      <c r="AK1487" s="259">
        <v>0</v>
      </c>
      <c r="AL1487" s="259">
        <v>0</v>
      </c>
      <c r="AM1487" s="259">
        <v>0</v>
      </c>
      <c r="AN1487" s="259">
        <v>0</v>
      </c>
      <c r="AO1487" s="262">
        <v>0</v>
      </c>
      <c r="AP1487" s="247"/>
      <c r="AQ1487" s="263">
        <v>0</v>
      </c>
      <c r="AR1487" s="264">
        <v>0</v>
      </c>
      <c r="AS1487" s="264">
        <v>0</v>
      </c>
      <c r="AT1487" s="264">
        <v>0</v>
      </c>
      <c r="AU1487" s="264">
        <v>0</v>
      </c>
      <c r="AV1487" s="264">
        <v>0</v>
      </c>
      <c r="AW1487" s="264">
        <v>0</v>
      </c>
      <c r="AX1487" s="264">
        <v>0</v>
      </c>
      <c r="AY1487" s="264">
        <v>0</v>
      </c>
      <c r="AZ1487" s="264">
        <v>0</v>
      </c>
      <c r="BA1487" s="264">
        <v>0</v>
      </c>
      <c r="BB1487" s="265">
        <v>0</v>
      </c>
    </row>
    <row r="1488" spans="2:54" s="213" customFormat="1" ht="12.75" x14ac:dyDescent="0.2">
      <c r="B1488" s="266" t="s">
        <v>3406</v>
      </c>
      <c r="C1488" s="267"/>
      <c r="D1488" s="268"/>
      <c r="E1488" s="269" t="s">
        <v>3406</v>
      </c>
      <c r="F1488" s="267"/>
      <c r="G1488" s="267"/>
      <c r="H1488" s="255" t="s">
        <v>3406</v>
      </c>
      <c r="I1488" s="256" t="s">
        <v>3406</v>
      </c>
      <c r="J1488" s="257" t="s">
        <v>3406</v>
      </c>
      <c r="K1488" s="258">
        <v>0</v>
      </c>
      <c r="L1488" s="259">
        <v>0</v>
      </c>
      <c r="M1488" s="259">
        <v>0</v>
      </c>
      <c r="N1488" s="259">
        <v>0</v>
      </c>
      <c r="O1488" s="259">
        <v>0</v>
      </c>
      <c r="P1488" s="259">
        <v>0</v>
      </c>
      <c r="Q1488" s="259">
        <v>0</v>
      </c>
      <c r="R1488" s="259">
        <v>0</v>
      </c>
      <c r="S1488" s="259">
        <v>0</v>
      </c>
      <c r="T1488" s="260">
        <v>0</v>
      </c>
      <c r="U1488" s="261">
        <v>0</v>
      </c>
      <c r="V1488" s="259">
        <v>0</v>
      </c>
      <c r="W1488" s="259">
        <v>0</v>
      </c>
      <c r="X1488" s="259">
        <v>0</v>
      </c>
      <c r="Y1488" s="259">
        <v>0</v>
      </c>
      <c r="Z1488" s="259">
        <v>0</v>
      </c>
      <c r="AA1488" s="259">
        <v>0</v>
      </c>
      <c r="AB1488" s="259">
        <v>0</v>
      </c>
      <c r="AC1488" s="259">
        <v>0</v>
      </c>
      <c r="AD1488" s="259">
        <v>0</v>
      </c>
      <c r="AE1488" s="262">
        <v>0</v>
      </c>
      <c r="AF1488" s="258">
        <v>0</v>
      </c>
      <c r="AG1488" s="259">
        <v>0</v>
      </c>
      <c r="AH1488" s="259">
        <v>0</v>
      </c>
      <c r="AI1488" s="259">
        <v>0</v>
      </c>
      <c r="AJ1488" s="259">
        <v>0</v>
      </c>
      <c r="AK1488" s="259">
        <v>0</v>
      </c>
      <c r="AL1488" s="259">
        <v>0</v>
      </c>
      <c r="AM1488" s="259">
        <v>0</v>
      </c>
      <c r="AN1488" s="259">
        <v>0</v>
      </c>
      <c r="AO1488" s="262">
        <v>0</v>
      </c>
      <c r="AP1488" s="247"/>
      <c r="AQ1488" s="263">
        <v>0</v>
      </c>
      <c r="AR1488" s="264">
        <v>0</v>
      </c>
      <c r="AS1488" s="264">
        <v>0</v>
      </c>
      <c r="AT1488" s="264">
        <v>0</v>
      </c>
      <c r="AU1488" s="264">
        <v>0</v>
      </c>
      <c r="AV1488" s="264">
        <v>0</v>
      </c>
      <c r="AW1488" s="264">
        <v>0</v>
      </c>
      <c r="AX1488" s="264">
        <v>0</v>
      </c>
      <c r="AY1488" s="264">
        <v>0</v>
      </c>
      <c r="AZ1488" s="264">
        <v>0</v>
      </c>
      <c r="BA1488" s="264">
        <v>0</v>
      </c>
      <c r="BB1488" s="265">
        <v>0</v>
      </c>
    </row>
    <row r="1489" spans="2:54" s="213" customFormat="1" ht="12.75" x14ac:dyDescent="0.2">
      <c r="B1489" s="266" t="s">
        <v>3406</v>
      </c>
      <c r="C1489" s="267"/>
      <c r="D1489" s="268"/>
      <c r="E1489" s="269" t="s">
        <v>3406</v>
      </c>
      <c r="F1489" s="267"/>
      <c r="G1489" s="267"/>
      <c r="H1489" s="255" t="s">
        <v>3406</v>
      </c>
      <c r="I1489" s="256" t="s">
        <v>3406</v>
      </c>
      <c r="J1489" s="257" t="s">
        <v>3406</v>
      </c>
      <c r="K1489" s="258">
        <v>0</v>
      </c>
      <c r="L1489" s="259">
        <v>0</v>
      </c>
      <c r="M1489" s="259">
        <v>0</v>
      </c>
      <c r="N1489" s="259">
        <v>0</v>
      </c>
      <c r="O1489" s="259">
        <v>0</v>
      </c>
      <c r="P1489" s="259">
        <v>0</v>
      </c>
      <c r="Q1489" s="259">
        <v>0</v>
      </c>
      <c r="R1489" s="259">
        <v>0</v>
      </c>
      <c r="S1489" s="259">
        <v>0</v>
      </c>
      <c r="T1489" s="260">
        <v>0</v>
      </c>
      <c r="U1489" s="261">
        <v>0</v>
      </c>
      <c r="V1489" s="259">
        <v>0</v>
      </c>
      <c r="W1489" s="259">
        <v>0</v>
      </c>
      <c r="X1489" s="259">
        <v>0</v>
      </c>
      <c r="Y1489" s="259">
        <v>0</v>
      </c>
      <c r="Z1489" s="259">
        <v>0</v>
      </c>
      <c r="AA1489" s="259">
        <v>0</v>
      </c>
      <c r="AB1489" s="259">
        <v>0</v>
      </c>
      <c r="AC1489" s="259">
        <v>0</v>
      </c>
      <c r="AD1489" s="259">
        <v>0</v>
      </c>
      <c r="AE1489" s="262">
        <v>0</v>
      </c>
      <c r="AF1489" s="258">
        <v>0</v>
      </c>
      <c r="AG1489" s="259">
        <v>0</v>
      </c>
      <c r="AH1489" s="259">
        <v>0</v>
      </c>
      <c r="AI1489" s="259">
        <v>0</v>
      </c>
      <c r="AJ1489" s="259">
        <v>0</v>
      </c>
      <c r="AK1489" s="259">
        <v>0</v>
      </c>
      <c r="AL1489" s="259">
        <v>0</v>
      </c>
      <c r="AM1489" s="259">
        <v>0</v>
      </c>
      <c r="AN1489" s="259">
        <v>0</v>
      </c>
      <c r="AO1489" s="262">
        <v>0</v>
      </c>
      <c r="AP1489" s="247"/>
      <c r="AQ1489" s="263">
        <v>0</v>
      </c>
      <c r="AR1489" s="264">
        <v>0</v>
      </c>
      <c r="AS1489" s="264">
        <v>0</v>
      </c>
      <c r="AT1489" s="264">
        <v>0</v>
      </c>
      <c r="AU1489" s="264">
        <v>0</v>
      </c>
      <c r="AV1489" s="264">
        <v>0</v>
      </c>
      <c r="AW1489" s="264">
        <v>0</v>
      </c>
      <c r="AX1489" s="264">
        <v>0</v>
      </c>
      <c r="AY1489" s="264">
        <v>0</v>
      </c>
      <c r="AZ1489" s="264">
        <v>0</v>
      </c>
      <c r="BA1489" s="264">
        <v>0</v>
      </c>
      <c r="BB1489" s="265">
        <v>0</v>
      </c>
    </row>
    <row r="1490" spans="2:54" s="213" customFormat="1" ht="12.75" x14ac:dyDescent="0.2">
      <c r="B1490" s="266" t="s">
        <v>3406</v>
      </c>
      <c r="C1490" s="267"/>
      <c r="D1490" s="268"/>
      <c r="E1490" s="269" t="s">
        <v>3406</v>
      </c>
      <c r="F1490" s="267"/>
      <c r="G1490" s="267"/>
      <c r="H1490" s="255" t="s">
        <v>3406</v>
      </c>
      <c r="I1490" s="256" t="s">
        <v>3406</v>
      </c>
      <c r="J1490" s="257" t="s">
        <v>3406</v>
      </c>
      <c r="K1490" s="258">
        <v>0</v>
      </c>
      <c r="L1490" s="259">
        <v>0</v>
      </c>
      <c r="M1490" s="259">
        <v>0</v>
      </c>
      <c r="N1490" s="259">
        <v>0</v>
      </c>
      <c r="O1490" s="259">
        <v>0</v>
      </c>
      <c r="P1490" s="259">
        <v>0</v>
      </c>
      <c r="Q1490" s="259">
        <v>0</v>
      </c>
      <c r="R1490" s="259">
        <v>0</v>
      </c>
      <c r="S1490" s="259">
        <v>0</v>
      </c>
      <c r="T1490" s="260">
        <v>0</v>
      </c>
      <c r="U1490" s="261">
        <v>0</v>
      </c>
      <c r="V1490" s="259">
        <v>0</v>
      </c>
      <c r="W1490" s="259">
        <v>0</v>
      </c>
      <c r="X1490" s="259">
        <v>0</v>
      </c>
      <c r="Y1490" s="259">
        <v>0</v>
      </c>
      <c r="Z1490" s="259">
        <v>0</v>
      </c>
      <c r="AA1490" s="259">
        <v>0</v>
      </c>
      <c r="AB1490" s="259">
        <v>0</v>
      </c>
      <c r="AC1490" s="259">
        <v>0</v>
      </c>
      <c r="AD1490" s="259">
        <v>0</v>
      </c>
      <c r="AE1490" s="262">
        <v>0</v>
      </c>
      <c r="AF1490" s="258">
        <v>0</v>
      </c>
      <c r="AG1490" s="259">
        <v>0</v>
      </c>
      <c r="AH1490" s="259">
        <v>0</v>
      </c>
      <c r="AI1490" s="259">
        <v>0</v>
      </c>
      <c r="AJ1490" s="259">
        <v>0</v>
      </c>
      <c r="AK1490" s="259">
        <v>0</v>
      </c>
      <c r="AL1490" s="259">
        <v>0</v>
      </c>
      <c r="AM1490" s="259">
        <v>0</v>
      </c>
      <c r="AN1490" s="259">
        <v>0</v>
      </c>
      <c r="AO1490" s="262">
        <v>0</v>
      </c>
      <c r="AP1490" s="247"/>
      <c r="AQ1490" s="263">
        <v>0</v>
      </c>
      <c r="AR1490" s="264">
        <v>0</v>
      </c>
      <c r="AS1490" s="264">
        <v>0</v>
      </c>
      <c r="AT1490" s="264">
        <v>0</v>
      </c>
      <c r="AU1490" s="264">
        <v>0</v>
      </c>
      <c r="AV1490" s="264">
        <v>0</v>
      </c>
      <c r="AW1490" s="264">
        <v>0</v>
      </c>
      <c r="AX1490" s="264">
        <v>0</v>
      </c>
      <c r="AY1490" s="264">
        <v>0</v>
      </c>
      <c r="AZ1490" s="264">
        <v>0</v>
      </c>
      <c r="BA1490" s="264">
        <v>0</v>
      </c>
      <c r="BB1490" s="265">
        <v>0</v>
      </c>
    </row>
    <row r="1491" spans="2:54" s="213" customFormat="1" ht="12.75" x14ac:dyDescent="0.2">
      <c r="B1491" s="266" t="s">
        <v>3406</v>
      </c>
      <c r="C1491" s="267"/>
      <c r="D1491" s="268"/>
      <c r="E1491" s="269" t="s">
        <v>3406</v>
      </c>
      <c r="F1491" s="267"/>
      <c r="G1491" s="267"/>
      <c r="H1491" s="255" t="s">
        <v>3406</v>
      </c>
      <c r="I1491" s="256" t="s">
        <v>3406</v>
      </c>
      <c r="J1491" s="257" t="s">
        <v>3406</v>
      </c>
      <c r="K1491" s="258">
        <v>0</v>
      </c>
      <c r="L1491" s="259">
        <v>0</v>
      </c>
      <c r="M1491" s="259">
        <v>0</v>
      </c>
      <c r="N1491" s="259">
        <v>0</v>
      </c>
      <c r="O1491" s="259">
        <v>0</v>
      </c>
      <c r="P1491" s="259">
        <v>0</v>
      </c>
      <c r="Q1491" s="259">
        <v>0</v>
      </c>
      <c r="R1491" s="259">
        <v>0</v>
      </c>
      <c r="S1491" s="259">
        <v>0</v>
      </c>
      <c r="T1491" s="260">
        <v>0</v>
      </c>
      <c r="U1491" s="261">
        <v>0</v>
      </c>
      <c r="V1491" s="259">
        <v>0</v>
      </c>
      <c r="W1491" s="259">
        <v>0</v>
      </c>
      <c r="X1491" s="259">
        <v>0</v>
      </c>
      <c r="Y1491" s="259">
        <v>0</v>
      </c>
      <c r="Z1491" s="259">
        <v>0</v>
      </c>
      <c r="AA1491" s="259">
        <v>0</v>
      </c>
      <c r="AB1491" s="259">
        <v>0</v>
      </c>
      <c r="AC1491" s="259">
        <v>0</v>
      </c>
      <c r="AD1491" s="259">
        <v>0</v>
      </c>
      <c r="AE1491" s="262">
        <v>0</v>
      </c>
      <c r="AF1491" s="258">
        <v>0</v>
      </c>
      <c r="AG1491" s="259">
        <v>0</v>
      </c>
      <c r="AH1491" s="259">
        <v>0</v>
      </c>
      <c r="AI1491" s="259">
        <v>0</v>
      </c>
      <c r="AJ1491" s="259">
        <v>0</v>
      </c>
      <c r="AK1491" s="259">
        <v>0</v>
      </c>
      <c r="AL1491" s="259">
        <v>0</v>
      </c>
      <c r="AM1491" s="259">
        <v>0</v>
      </c>
      <c r="AN1491" s="259">
        <v>0</v>
      </c>
      <c r="AO1491" s="262">
        <v>0</v>
      </c>
      <c r="AP1491" s="247"/>
      <c r="AQ1491" s="263">
        <v>0</v>
      </c>
      <c r="AR1491" s="264">
        <v>0</v>
      </c>
      <c r="AS1491" s="264">
        <v>0</v>
      </c>
      <c r="AT1491" s="264">
        <v>0</v>
      </c>
      <c r="AU1491" s="264">
        <v>0</v>
      </c>
      <c r="AV1491" s="264">
        <v>0</v>
      </c>
      <c r="AW1491" s="264">
        <v>0</v>
      </c>
      <c r="AX1491" s="264">
        <v>0</v>
      </c>
      <c r="AY1491" s="264">
        <v>0</v>
      </c>
      <c r="AZ1491" s="264">
        <v>0</v>
      </c>
      <c r="BA1491" s="264">
        <v>0</v>
      </c>
      <c r="BB1491" s="265">
        <v>0</v>
      </c>
    </row>
    <row r="1492" spans="2:54" s="213" customFormat="1" ht="12.75" x14ac:dyDescent="0.2">
      <c r="B1492" s="266" t="s">
        <v>3406</v>
      </c>
      <c r="C1492" s="267"/>
      <c r="D1492" s="268"/>
      <c r="E1492" s="269" t="s">
        <v>3406</v>
      </c>
      <c r="F1492" s="267"/>
      <c r="G1492" s="267"/>
      <c r="H1492" s="255" t="s">
        <v>3406</v>
      </c>
      <c r="I1492" s="256" t="s">
        <v>3406</v>
      </c>
      <c r="J1492" s="257" t="s">
        <v>3406</v>
      </c>
      <c r="K1492" s="258">
        <v>0</v>
      </c>
      <c r="L1492" s="259">
        <v>0</v>
      </c>
      <c r="M1492" s="259">
        <v>0</v>
      </c>
      <c r="N1492" s="259">
        <v>0</v>
      </c>
      <c r="O1492" s="259">
        <v>0</v>
      </c>
      <c r="P1492" s="259">
        <v>0</v>
      </c>
      <c r="Q1492" s="259">
        <v>0</v>
      </c>
      <c r="R1492" s="259">
        <v>0</v>
      </c>
      <c r="S1492" s="259">
        <v>0</v>
      </c>
      <c r="T1492" s="260">
        <v>0</v>
      </c>
      <c r="U1492" s="261">
        <v>0</v>
      </c>
      <c r="V1492" s="259">
        <v>0</v>
      </c>
      <c r="W1492" s="259">
        <v>0</v>
      </c>
      <c r="X1492" s="259">
        <v>0</v>
      </c>
      <c r="Y1492" s="259">
        <v>0</v>
      </c>
      <c r="Z1492" s="259">
        <v>0</v>
      </c>
      <c r="AA1492" s="259">
        <v>0</v>
      </c>
      <c r="AB1492" s="259">
        <v>0</v>
      </c>
      <c r="AC1492" s="259">
        <v>0</v>
      </c>
      <c r="AD1492" s="259">
        <v>0</v>
      </c>
      <c r="AE1492" s="262">
        <v>0</v>
      </c>
      <c r="AF1492" s="258">
        <v>0</v>
      </c>
      <c r="AG1492" s="259">
        <v>0</v>
      </c>
      <c r="AH1492" s="259">
        <v>0</v>
      </c>
      <c r="AI1492" s="259">
        <v>0</v>
      </c>
      <c r="AJ1492" s="259">
        <v>0</v>
      </c>
      <c r="AK1492" s="259">
        <v>0</v>
      </c>
      <c r="AL1492" s="259">
        <v>0</v>
      </c>
      <c r="AM1492" s="259">
        <v>0</v>
      </c>
      <c r="AN1492" s="259">
        <v>0</v>
      </c>
      <c r="AO1492" s="262">
        <v>0</v>
      </c>
      <c r="AP1492" s="247"/>
      <c r="AQ1492" s="263">
        <v>0</v>
      </c>
      <c r="AR1492" s="264">
        <v>0</v>
      </c>
      <c r="AS1492" s="264">
        <v>0</v>
      </c>
      <c r="AT1492" s="264">
        <v>0</v>
      </c>
      <c r="AU1492" s="264">
        <v>0</v>
      </c>
      <c r="AV1492" s="264">
        <v>0</v>
      </c>
      <c r="AW1492" s="264">
        <v>0</v>
      </c>
      <c r="AX1492" s="264">
        <v>0</v>
      </c>
      <c r="AY1492" s="264">
        <v>0</v>
      </c>
      <c r="AZ1492" s="264">
        <v>0</v>
      </c>
      <c r="BA1492" s="264">
        <v>0</v>
      </c>
      <c r="BB1492" s="265">
        <v>0</v>
      </c>
    </row>
    <row r="1493" spans="2:54" s="213" customFormat="1" ht="12.75" x14ac:dyDescent="0.2">
      <c r="B1493" s="266" t="s">
        <v>3406</v>
      </c>
      <c r="C1493" s="267"/>
      <c r="D1493" s="268"/>
      <c r="E1493" s="269" t="s">
        <v>3406</v>
      </c>
      <c r="F1493" s="267"/>
      <c r="G1493" s="267"/>
      <c r="H1493" s="255" t="s">
        <v>3406</v>
      </c>
      <c r="I1493" s="256" t="s">
        <v>3406</v>
      </c>
      <c r="J1493" s="257" t="s">
        <v>3406</v>
      </c>
      <c r="K1493" s="258">
        <v>0</v>
      </c>
      <c r="L1493" s="259">
        <v>0</v>
      </c>
      <c r="M1493" s="259">
        <v>0</v>
      </c>
      <c r="N1493" s="259">
        <v>0</v>
      </c>
      <c r="O1493" s="259">
        <v>0</v>
      </c>
      <c r="P1493" s="259">
        <v>0</v>
      </c>
      <c r="Q1493" s="259">
        <v>0</v>
      </c>
      <c r="R1493" s="259">
        <v>0</v>
      </c>
      <c r="S1493" s="259">
        <v>0</v>
      </c>
      <c r="T1493" s="260">
        <v>0</v>
      </c>
      <c r="U1493" s="261">
        <v>0</v>
      </c>
      <c r="V1493" s="259">
        <v>0</v>
      </c>
      <c r="W1493" s="259">
        <v>0</v>
      </c>
      <c r="X1493" s="259">
        <v>0</v>
      </c>
      <c r="Y1493" s="259">
        <v>0</v>
      </c>
      <c r="Z1493" s="259">
        <v>0</v>
      </c>
      <c r="AA1493" s="259">
        <v>0</v>
      </c>
      <c r="AB1493" s="259">
        <v>0</v>
      </c>
      <c r="AC1493" s="259">
        <v>0</v>
      </c>
      <c r="AD1493" s="259">
        <v>0</v>
      </c>
      <c r="AE1493" s="262">
        <v>0</v>
      </c>
      <c r="AF1493" s="258">
        <v>0</v>
      </c>
      <c r="AG1493" s="259">
        <v>0</v>
      </c>
      <c r="AH1493" s="259">
        <v>0</v>
      </c>
      <c r="AI1493" s="259">
        <v>0</v>
      </c>
      <c r="AJ1493" s="259">
        <v>0</v>
      </c>
      <c r="AK1493" s="259">
        <v>0</v>
      </c>
      <c r="AL1493" s="259">
        <v>0</v>
      </c>
      <c r="AM1493" s="259">
        <v>0</v>
      </c>
      <c r="AN1493" s="259">
        <v>0</v>
      </c>
      <c r="AO1493" s="262">
        <v>0</v>
      </c>
      <c r="AP1493" s="247"/>
      <c r="AQ1493" s="263">
        <v>0</v>
      </c>
      <c r="AR1493" s="264">
        <v>0</v>
      </c>
      <c r="AS1493" s="264">
        <v>0</v>
      </c>
      <c r="AT1493" s="264">
        <v>0</v>
      </c>
      <c r="AU1493" s="264">
        <v>0</v>
      </c>
      <c r="AV1493" s="264">
        <v>0</v>
      </c>
      <c r="AW1493" s="264">
        <v>0</v>
      </c>
      <c r="AX1493" s="264">
        <v>0</v>
      </c>
      <c r="AY1493" s="264">
        <v>0</v>
      </c>
      <c r="AZ1493" s="264">
        <v>0</v>
      </c>
      <c r="BA1493" s="264">
        <v>0</v>
      </c>
      <c r="BB1493" s="265">
        <v>0</v>
      </c>
    </row>
    <row r="1494" spans="2:54" s="213" customFormat="1" ht="12.75" x14ac:dyDescent="0.2">
      <c r="B1494" s="266" t="s">
        <v>3406</v>
      </c>
      <c r="C1494" s="267"/>
      <c r="D1494" s="268"/>
      <c r="E1494" s="269" t="s">
        <v>3406</v>
      </c>
      <c r="F1494" s="267"/>
      <c r="G1494" s="267"/>
      <c r="H1494" s="255" t="s">
        <v>3406</v>
      </c>
      <c r="I1494" s="256" t="s">
        <v>3406</v>
      </c>
      <c r="J1494" s="257" t="s">
        <v>3406</v>
      </c>
      <c r="K1494" s="258">
        <v>0</v>
      </c>
      <c r="L1494" s="259">
        <v>0</v>
      </c>
      <c r="M1494" s="259">
        <v>0</v>
      </c>
      <c r="N1494" s="259">
        <v>0</v>
      </c>
      <c r="O1494" s="259">
        <v>0</v>
      </c>
      <c r="P1494" s="259">
        <v>0</v>
      </c>
      <c r="Q1494" s="259">
        <v>0</v>
      </c>
      <c r="R1494" s="259">
        <v>0</v>
      </c>
      <c r="S1494" s="259">
        <v>0</v>
      </c>
      <c r="T1494" s="260">
        <v>0</v>
      </c>
      <c r="U1494" s="261">
        <v>0</v>
      </c>
      <c r="V1494" s="259">
        <v>0</v>
      </c>
      <c r="W1494" s="259">
        <v>0</v>
      </c>
      <c r="X1494" s="259">
        <v>0</v>
      </c>
      <c r="Y1494" s="259">
        <v>0</v>
      </c>
      <c r="Z1494" s="259">
        <v>0</v>
      </c>
      <c r="AA1494" s="259">
        <v>0</v>
      </c>
      <c r="AB1494" s="259">
        <v>0</v>
      </c>
      <c r="AC1494" s="259">
        <v>0</v>
      </c>
      <c r="AD1494" s="259">
        <v>0</v>
      </c>
      <c r="AE1494" s="262">
        <v>0</v>
      </c>
      <c r="AF1494" s="258">
        <v>0</v>
      </c>
      <c r="AG1494" s="259">
        <v>0</v>
      </c>
      <c r="AH1494" s="259">
        <v>0</v>
      </c>
      <c r="AI1494" s="259">
        <v>0</v>
      </c>
      <c r="AJ1494" s="259">
        <v>0</v>
      </c>
      <c r="AK1494" s="259">
        <v>0</v>
      </c>
      <c r="AL1494" s="259">
        <v>0</v>
      </c>
      <c r="AM1494" s="259">
        <v>0</v>
      </c>
      <c r="AN1494" s="259">
        <v>0</v>
      </c>
      <c r="AO1494" s="262">
        <v>0</v>
      </c>
      <c r="AP1494" s="247"/>
      <c r="AQ1494" s="263">
        <v>0</v>
      </c>
      <c r="AR1494" s="264">
        <v>0</v>
      </c>
      <c r="AS1494" s="264">
        <v>0</v>
      </c>
      <c r="AT1494" s="264">
        <v>0</v>
      </c>
      <c r="AU1494" s="264">
        <v>0</v>
      </c>
      <c r="AV1494" s="264">
        <v>0</v>
      </c>
      <c r="AW1494" s="264">
        <v>0</v>
      </c>
      <c r="AX1494" s="264">
        <v>0</v>
      </c>
      <c r="AY1494" s="264">
        <v>0</v>
      </c>
      <c r="AZ1494" s="264">
        <v>0</v>
      </c>
      <c r="BA1494" s="264">
        <v>0</v>
      </c>
      <c r="BB1494" s="265">
        <v>0</v>
      </c>
    </row>
    <row r="1495" spans="2:54" s="213" customFormat="1" ht="12.75" x14ac:dyDescent="0.2">
      <c r="B1495" s="266" t="s">
        <v>3406</v>
      </c>
      <c r="C1495" s="267"/>
      <c r="D1495" s="268"/>
      <c r="E1495" s="269" t="s">
        <v>3406</v>
      </c>
      <c r="F1495" s="267"/>
      <c r="G1495" s="267"/>
      <c r="H1495" s="255" t="s">
        <v>3406</v>
      </c>
      <c r="I1495" s="256" t="s">
        <v>3406</v>
      </c>
      <c r="J1495" s="257" t="s">
        <v>3406</v>
      </c>
      <c r="K1495" s="258">
        <v>0</v>
      </c>
      <c r="L1495" s="259">
        <v>0</v>
      </c>
      <c r="M1495" s="259">
        <v>0</v>
      </c>
      <c r="N1495" s="259">
        <v>0</v>
      </c>
      <c r="O1495" s="259">
        <v>0</v>
      </c>
      <c r="P1495" s="259">
        <v>0</v>
      </c>
      <c r="Q1495" s="259">
        <v>0</v>
      </c>
      <c r="R1495" s="259">
        <v>0</v>
      </c>
      <c r="S1495" s="259">
        <v>0</v>
      </c>
      <c r="T1495" s="260">
        <v>0</v>
      </c>
      <c r="U1495" s="261">
        <v>0</v>
      </c>
      <c r="V1495" s="259">
        <v>0</v>
      </c>
      <c r="W1495" s="259">
        <v>0</v>
      </c>
      <c r="X1495" s="259">
        <v>0</v>
      </c>
      <c r="Y1495" s="259">
        <v>0</v>
      </c>
      <c r="Z1495" s="259">
        <v>0</v>
      </c>
      <c r="AA1495" s="259">
        <v>0</v>
      </c>
      <c r="AB1495" s="259">
        <v>0</v>
      </c>
      <c r="AC1495" s="259">
        <v>0</v>
      </c>
      <c r="AD1495" s="259">
        <v>0</v>
      </c>
      <c r="AE1495" s="262">
        <v>0</v>
      </c>
      <c r="AF1495" s="258">
        <v>0</v>
      </c>
      <c r="AG1495" s="259">
        <v>0</v>
      </c>
      <c r="AH1495" s="259">
        <v>0</v>
      </c>
      <c r="AI1495" s="259">
        <v>0</v>
      </c>
      <c r="AJ1495" s="259">
        <v>0</v>
      </c>
      <c r="AK1495" s="259">
        <v>0</v>
      </c>
      <c r="AL1495" s="259">
        <v>0</v>
      </c>
      <c r="AM1495" s="259">
        <v>0</v>
      </c>
      <c r="AN1495" s="259">
        <v>0</v>
      </c>
      <c r="AO1495" s="262">
        <v>0</v>
      </c>
      <c r="AP1495" s="247"/>
      <c r="AQ1495" s="263">
        <v>0</v>
      </c>
      <c r="AR1495" s="264">
        <v>0</v>
      </c>
      <c r="AS1495" s="264">
        <v>0</v>
      </c>
      <c r="AT1495" s="264">
        <v>0</v>
      </c>
      <c r="AU1495" s="264">
        <v>0</v>
      </c>
      <c r="AV1495" s="264">
        <v>0</v>
      </c>
      <c r="AW1495" s="264">
        <v>0</v>
      </c>
      <c r="AX1495" s="264">
        <v>0</v>
      </c>
      <c r="AY1495" s="264">
        <v>0</v>
      </c>
      <c r="AZ1495" s="264">
        <v>0</v>
      </c>
      <c r="BA1495" s="264">
        <v>0</v>
      </c>
      <c r="BB1495" s="265">
        <v>0</v>
      </c>
    </row>
    <row r="1496" spans="2:54" s="213" customFormat="1" ht="12.75" x14ac:dyDescent="0.2">
      <c r="B1496" s="266" t="s">
        <v>3406</v>
      </c>
      <c r="C1496" s="267"/>
      <c r="D1496" s="268"/>
      <c r="E1496" s="269" t="s">
        <v>3406</v>
      </c>
      <c r="F1496" s="267"/>
      <c r="G1496" s="267"/>
      <c r="H1496" s="255" t="s">
        <v>3406</v>
      </c>
      <c r="I1496" s="256" t="s">
        <v>3406</v>
      </c>
      <c r="J1496" s="257" t="s">
        <v>3406</v>
      </c>
      <c r="K1496" s="258">
        <v>0</v>
      </c>
      <c r="L1496" s="259">
        <v>0</v>
      </c>
      <c r="M1496" s="259">
        <v>0</v>
      </c>
      <c r="N1496" s="259">
        <v>0</v>
      </c>
      <c r="O1496" s="259">
        <v>0</v>
      </c>
      <c r="P1496" s="259">
        <v>0</v>
      </c>
      <c r="Q1496" s="259">
        <v>0</v>
      </c>
      <c r="R1496" s="259">
        <v>0</v>
      </c>
      <c r="S1496" s="259">
        <v>0</v>
      </c>
      <c r="T1496" s="260">
        <v>0</v>
      </c>
      <c r="U1496" s="261">
        <v>0</v>
      </c>
      <c r="V1496" s="259">
        <v>0</v>
      </c>
      <c r="W1496" s="259">
        <v>0</v>
      </c>
      <c r="X1496" s="259">
        <v>0</v>
      </c>
      <c r="Y1496" s="259">
        <v>0</v>
      </c>
      <c r="Z1496" s="259">
        <v>0</v>
      </c>
      <c r="AA1496" s="259">
        <v>0</v>
      </c>
      <c r="AB1496" s="259">
        <v>0</v>
      </c>
      <c r="AC1496" s="259">
        <v>0</v>
      </c>
      <c r="AD1496" s="259">
        <v>0</v>
      </c>
      <c r="AE1496" s="262">
        <v>0</v>
      </c>
      <c r="AF1496" s="258">
        <v>0</v>
      </c>
      <c r="AG1496" s="259">
        <v>0</v>
      </c>
      <c r="AH1496" s="259">
        <v>0</v>
      </c>
      <c r="AI1496" s="259">
        <v>0</v>
      </c>
      <c r="AJ1496" s="259">
        <v>0</v>
      </c>
      <c r="AK1496" s="259">
        <v>0</v>
      </c>
      <c r="AL1496" s="259">
        <v>0</v>
      </c>
      <c r="AM1496" s="259">
        <v>0</v>
      </c>
      <c r="AN1496" s="259">
        <v>0</v>
      </c>
      <c r="AO1496" s="262">
        <v>0</v>
      </c>
      <c r="AP1496" s="247"/>
      <c r="AQ1496" s="263">
        <v>0</v>
      </c>
      <c r="AR1496" s="264">
        <v>0</v>
      </c>
      <c r="AS1496" s="264">
        <v>0</v>
      </c>
      <c r="AT1496" s="264">
        <v>0</v>
      </c>
      <c r="AU1496" s="264">
        <v>0</v>
      </c>
      <c r="AV1496" s="264">
        <v>0</v>
      </c>
      <c r="AW1496" s="264">
        <v>0</v>
      </c>
      <c r="AX1496" s="264">
        <v>0</v>
      </c>
      <c r="AY1496" s="264">
        <v>0</v>
      </c>
      <c r="AZ1496" s="264">
        <v>0</v>
      </c>
      <c r="BA1496" s="264">
        <v>0</v>
      </c>
      <c r="BB1496" s="265">
        <v>0</v>
      </c>
    </row>
    <row r="1497" spans="2:54" s="213" customFormat="1" ht="12.75" x14ac:dyDescent="0.2">
      <c r="B1497" s="266" t="s">
        <v>3406</v>
      </c>
      <c r="C1497" s="267"/>
      <c r="D1497" s="268"/>
      <c r="E1497" s="269" t="s">
        <v>3406</v>
      </c>
      <c r="F1497" s="267"/>
      <c r="G1497" s="267"/>
      <c r="H1497" s="255" t="s">
        <v>3406</v>
      </c>
      <c r="I1497" s="256" t="s">
        <v>3406</v>
      </c>
      <c r="J1497" s="257" t="s">
        <v>3406</v>
      </c>
      <c r="K1497" s="258">
        <v>0</v>
      </c>
      <c r="L1497" s="259">
        <v>0</v>
      </c>
      <c r="M1497" s="259">
        <v>0</v>
      </c>
      <c r="N1497" s="259">
        <v>0</v>
      </c>
      <c r="O1497" s="259">
        <v>0</v>
      </c>
      <c r="P1497" s="259">
        <v>0</v>
      </c>
      <c r="Q1497" s="259">
        <v>0</v>
      </c>
      <c r="R1497" s="259">
        <v>0</v>
      </c>
      <c r="S1497" s="259">
        <v>0</v>
      </c>
      <c r="T1497" s="260">
        <v>0</v>
      </c>
      <c r="U1497" s="261">
        <v>0</v>
      </c>
      <c r="V1497" s="259">
        <v>0</v>
      </c>
      <c r="W1497" s="259">
        <v>0</v>
      </c>
      <c r="X1497" s="259">
        <v>0</v>
      </c>
      <c r="Y1497" s="259">
        <v>0</v>
      </c>
      <c r="Z1497" s="259">
        <v>0</v>
      </c>
      <c r="AA1497" s="259">
        <v>0</v>
      </c>
      <c r="AB1497" s="259">
        <v>0</v>
      </c>
      <c r="AC1497" s="259">
        <v>0</v>
      </c>
      <c r="AD1497" s="259">
        <v>0</v>
      </c>
      <c r="AE1497" s="262">
        <v>0</v>
      </c>
      <c r="AF1497" s="258">
        <v>0</v>
      </c>
      <c r="AG1497" s="259">
        <v>0</v>
      </c>
      <c r="AH1497" s="259">
        <v>0</v>
      </c>
      <c r="AI1497" s="259">
        <v>0</v>
      </c>
      <c r="AJ1497" s="259">
        <v>0</v>
      </c>
      <c r="AK1497" s="259">
        <v>0</v>
      </c>
      <c r="AL1497" s="259">
        <v>0</v>
      </c>
      <c r="AM1497" s="259">
        <v>0</v>
      </c>
      <c r="AN1497" s="259">
        <v>0</v>
      </c>
      <c r="AO1497" s="262">
        <v>0</v>
      </c>
      <c r="AP1497" s="247"/>
      <c r="AQ1497" s="263">
        <v>0</v>
      </c>
      <c r="AR1497" s="264">
        <v>0</v>
      </c>
      <c r="AS1497" s="264">
        <v>0</v>
      </c>
      <c r="AT1497" s="264">
        <v>0</v>
      </c>
      <c r="AU1497" s="264">
        <v>0</v>
      </c>
      <c r="AV1497" s="264">
        <v>0</v>
      </c>
      <c r="AW1497" s="264">
        <v>0</v>
      </c>
      <c r="AX1497" s="264">
        <v>0</v>
      </c>
      <c r="AY1497" s="264">
        <v>0</v>
      </c>
      <c r="AZ1497" s="264">
        <v>0</v>
      </c>
      <c r="BA1497" s="264">
        <v>0</v>
      </c>
      <c r="BB1497" s="265">
        <v>0</v>
      </c>
    </row>
    <row r="1498" spans="2:54" s="213" customFormat="1" ht="12.75" x14ac:dyDescent="0.2">
      <c r="B1498" s="266" t="s">
        <v>3406</v>
      </c>
      <c r="C1498" s="267"/>
      <c r="D1498" s="268"/>
      <c r="E1498" s="269" t="s">
        <v>3406</v>
      </c>
      <c r="F1498" s="267"/>
      <c r="G1498" s="267"/>
      <c r="H1498" s="255" t="s">
        <v>3406</v>
      </c>
      <c r="I1498" s="256" t="s">
        <v>3406</v>
      </c>
      <c r="J1498" s="257" t="s">
        <v>3406</v>
      </c>
      <c r="K1498" s="258">
        <v>0</v>
      </c>
      <c r="L1498" s="259">
        <v>0</v>
      </c>
      <c r="M1498" s="259">
        <v>0</v>
      </c>
      <c r="N1498" s="259">
        <v>0</v>
      </c>
      <c r="O1498" s="259">
        <v>0</v>
      </c>
      <c r="P1498" s="259">
        <v>0</v>
      </c>
      <c r="Q1498" s="259">
        <v>0</v>
      </c>
      <c r="R1498" s="259">
        <v>0</v>
      </c>
      <c r="S1498" s="259">
        <v>0</v>
      </c>
      <c r="T1498" s="260">
        <v>0</v>
      </c>
      <c r="U1498" s="261">
        <v>0</v>
      </c>
      <c r="V1498" s="259">
        <v>0</v>
      </c>
      <c r="W1498" s="259">
        <v>0</v>
      </c>
      <c r="X1498" s="259">
        <v>0</v>
      </c>
      <c r="Y1498" s="259">
        <v>0</v>
      </c>
      <c r="Z1498" s="259">
        <v>0</v>
      </c>
      <c r="AA1498" s="259">
        <v>0</v>
      </c>
      <c r="AB1498" s="259">
        <v>0</v>
      </c>
      <c r="AC1498" s="259">
        <v>0</v>
      </c>
      <c r="AD1498" s="259">
        <v>0</v>
      </c>
      <c r="AE1498" s="262">
        <v>0</v>
      </c>
      <c r="AF1498" s="258">
        <v>0</v>
      </c>
      <c r="AG1498" s="259">
        <v>0</v>
      </c>
      <c r="AH1498" s="259">
        <v>0</v>
      </c>
      <c r="AI1498" s="259">
        <v>0</v>
      </c>
      <c r="AJ1498" s="259">
        <v>0</v>
      </c>
      <c r="AK1498" s="259">
        <v>0</v>
      </c>
      <c r="AL1498" s="259">
        <v>0</v>
      </c>
      <c r="AM1498" s="259">
        <v>0</v>
      </c>
      <c r="AN1498" s="259">
        <v>0</v>
      </c>
      <c r="AO1498" s="262">
        <v>0</v>
      </c>
      <c r="AP1498" s="247"/>
      <c r="AQ1498" s="263">
        <v>0</v>
      </c>
      <c r="AR1498" s="264">
        <v>0</v>
      </c>
      <c r="AS1498" s="264">
        <v>0</v>
      </c>
      <c r="AT1498" s="264">
        <v>0</v>
      </c>
      <c r="AU1498" s="264">
        <v>0</v>
      </c>
      <c r="AV1498" s="264">
        <v>0</v>
      </c>
      <c r="AW1498" s="264">
        <v>0</v>
      </c>
      <c r="AX1498" s="264">
        <v>0</v>
      </c>
      <c r="AY1498" s="264">
        <v>0</v>
      </c>
      <c r="AZ1498" s="264">
        <v>0</v>
      </c>
      <c r="BA1498" s="264">
        <v>0</v>
      </c>
      <c r="BB1498" s="265">
        <v>0</v>
      </c>
    </row>
    <row r="1499" spans="2:54" s="213" customFormat="1" ht="12.75" x14ac:dyDescent="0.2">
      <c r="B1499" s="266" t="s">
        <v>3406</v>
      </c>
      <c r="C1499" s="267"/>
      <c r="D1499" s="268"/>
      <c r="E1499" s="269" t="s">
        <v>3406</v>
      </c>
      <c r="F1499" s="267"/>
      <c r="G1499" s="267"/>
      <c r="H1499" s="255" t="s">
        <v>3406</v>
      </c>
      <c r="I1499" s="256" t="s">
        <v>3406</v>
      </c>
      <c r="J1499" s="257" t="s">
        <v>3406</v>
      </c>
      <c r="K1499" s="258">
        <v>0</v>
      </c>
      <c r="L1499" s="259">
        <v>0</v>
      </c>
      <c r="M1499" s="259">
        <v>0</v>
      </c>
      <c r="N1499" s="259">
        <v>0</v>
      </c>
      <c r="O1499" s="259">
        <v>0</v>
      </c>
      <c r="P1499" s="259">
        <v>0</v>
      </c>
      <c r="Q1499" s="259">
        <v>0</v>
      </c>
      <c r="R1499" s="259">
        <v>0</v>
      </c>
      <c r="S1499" s="259">
        <v>0</v>
      </c>
      <c r="T1499" s="260">
        <v>0</v>
      </c>
      <c r="U1499" s="261">
        <v>0</v>
      </c>
      <c r="V1499" s="259">
        <v>0</v>
      </c>
      <c r="W1499" s="259">
        <v>0</v>
      </c>
      <c r="X1499" s="259">
        <v>0</v>
      </c>
      <c r="Y1499" s="259">
        <v>0</v>
      </c>
      <c r="Z1499" s="259">
        <v>0</v>
      </c>
      <c r="AA1499" s="259">
        <v>0</v>
      </c>
      <c r="AB1499" s="259">
        <v>0</v>
      </c>
      <c r="AC1499" s="259">
        <v>0</v>
      </c>
      <c r="AD1499" s="259">
        <v>0</v>
      </c>
      <c r="AE1499" s="262">
        <v>0</v>
      </c>
      <c r="AF1499" s="258">
        <v>0</v>
      </c>
      <c r="AG1499" s="259">
        <v>0</v>
      </c>
      <c r="AH1499" s="259">
        <v>0</v>
      </c>
      <c r="AI1499" s="259">
        <v>0</v>
      </c>
      <c r="AJ1499" s="259">
        <v>0</v>
      </c>
      <c r="AK1499" s="259">
        <v>0</v>
      </c>
      <c r="AL1499" s="259">
        <v>0</v>
      </c>
      <c r="AM1499" s="259">
        <v>0</v>
      </c>
      <c r="AN1499" s="259">
        <v>0</v>
      </c>
      <c r="AO1499" s="262">
        <v>0</v>
      </c>
      <c r="AP1499" s="247"/>
      <c r="AQ1499" s="263">
        <v>0</v>
      </c>
      <c r="AR1499" s="264">
        <v>0</v>
      </c>
      <c r="AS1499" s="264">
        <v>0</v>
      </c>
      <c r="AT1499" s="264">
        <v>0</v>
      </c>
      <c r="AU1499" s="264">
        <v>0</v>
      </c>
      <c r="AV1499" s="264">
        <v>0</v>
      </c>
      <c r="AW1499" s="264">
        <v>0</v>
      </c>
      <c r="AX1499" s="264">
        <v>0</v>
      </c>
      <c r="AY1499" s="264">
        <v>0</v>
      </c>
      <c r="AZ1499" s="264">
        <v>0</v>
      </c>
      <c r="BA1499" s="264">
        <v>0</v>
      </c>
      <c r="BB1499" s="265">
        <v>0</v>
      </c>
    </row>
    <row r="1500" spans="2:54" s="213" customFormat="1" ht="12.75" x14ac:dyDescent="0.2">
      <c r="B1500" s="266" t="s">
        <v>3406</v>
      </c>
      <c r="C1500" s="267"/>
      <c r="D1500" s="268"/>
      <c r="E1500" s="269" t="s">
        <v>3406</v>
      </c>
      <c r="F1500" s="267"/>
      <c r="G1500" s="267"/>
      <c r="H1500" s="255" t="s">
        <v>3406</v>
      </c>
      <c r="I1500" s="256" t="s">
        <v>3406</v>
      </c>
      <c r="J1500" s="257" t="s">
        <v>3406</v>
      </c>
      <c r="K1500" s="258">
        <v>0</v>
      </c>
      <c r="L1500" s="259">
        <v>0</v>
      </c>
      <c r="M1500" s="259">
        <v>0</v>
      </c>
      <c r="N1500" s="259">
        <v>0</v>
      </c>
      <c r="O1500" s="259">
        <v>0</v>
      </c>
      <c r="P1500" s="259">
        <v>0</v>
      </c>
      <c r="Q1500" s="259">
        <v>0</v>
      </c>
      <c r="R1500" s="259">
        <v>0</v>
      </c>
      <c r="S1500" s="259">
        <v>0</v>
      </c>
      <c r="T1500" s="260">
        <v>0</v>
      </c>
      <c r="U1500" s="261">
        <v>0</v>
      </c>
      <c r="V1500" s="259">
        <v>0</v>
      </c>
      <c r="W1500" s="259">
        <v>0</v>
      </c>
      <c r="X1500" s="259">
        <v>0</v>
      </c>
      <c r="Y1500" s="259">
        <v>0</v>
      </c>
      <c r="Z1500" s="259">
        <v>0</v>
      </c>
      <c r="AA1500" s="259">
        <v>0</v>
      </c>
      <c r="AB1500" s="259">
        <v>0</v>
      </c>
      <c r="AC1500" s="259">
        <v>0</v>
      </c>
      <c r="AD1500" s="259">
        <v>0</v>
      </c>
      <c r="AE1500" s="262">
        <v>0</v>
      </c>
      <c r="AF1500" s="258">
        <v>0</v>
      </c>
      <c r="AG1500" s="259">
        <v>0</v>
      </c>
      <c r="AH1500" s="259">
        <v>0</v>
      </c>
      <c r="AI1500" s="259">
        <v>0</v>
      </c>
      <c r="AJ1500" s="259">
        <v>0</v>
      </c>
      <c r="AK1500" s="259">
        <v>0</v>
      </c>
      <c r="AL1500" s="259">
        <v>0</v>
      </c>
      <c r="AM1500" s="259">
        <v>0</v>
      </c>
      <c r="AN1500" s="259">
        <v>0</v>
      </c>
      <c r="AO1500" s="262">
        <v>0</v>
      </c>
      <c r="AP1500" s="247"/>
      <c r="AQ1500" s="263">
        <v>0</v>
      </c>
      <c r="AR1500" s="264">
        <v>0</v>
      </c>
      <c r="AS1500" s="264">
        <v>0</v>
      </c>
      <c r="AT1500" s="264">
        <v>0</v>
      </c>
      <c r="AU1500" s="264">
        <v>0</v>
      </c>
      <c r="AV1500" s="264">
        <v>0</v>
      </c>
      <c r="AW1500" s="264">
        <v>0</v>
      </c>
      <c r="AX1500" s="264">
        <v>0</v>
      </c>
      <c r="AY1500" s="264">
        <v>0</v>
      </c>
      <c r="AZ1500" s="264">
        <v>0</v>
      </c>
      <c r="BA1500" s="264">
        <v>0</v>
      </c>
      <c r="BB1500" s="265">
        <v>0</v>
      </c>
    </row>
    <row r="1501" spans="2:54" s="213" customFormat="1" ht="12.75" x14ac:dyDescent="0.2">
      <c r="B1501" s="266" t="s">
        <v>3406</v>
      </c>
      <c r="C1501" s="267"/>
      <c r="D1501" s="268"/>
      <c r="E1501" s="269" t="s">
        <v>3406</v>
      </c>
      <c r="F1501" s="267"/>
      <c r="G1501" s="267"/>
      <c r="H1501" s="255" t="s">
        <v>3406</v>
      </c>
      <c r="I1501" s="256" t="s">
        <v>3406</v>
      </c>
      <c r="J1501" s="257" t="s">
        <v>3406</v>
      </c>
      <c r="K1501" s="258">
        <v>0</v>
      </c>
      <c r="L1501" s="259">
        <v>0</v>
      </c>
      <c r="M1501" s="259">
        <v>0</v>
      </c>
      <c r="N1501" s="259">
        <v>0</v>
      </c>
      <c r="O1501" s="259">
        <v>0</v>
      </c>
      <c r="P1501" s="259">
        <v>0</v>
      </c>
      <c r="Q1501" s="259">
        <v>0</v>
      </c>
      <c r="R1501" s="259">
        <v>0</v>
      </c>
      <c r="S1501" s="259">
        <v>0</v>
      </c>
      <c r="T1501" s="260">
        <v>0</v>
      </c>
      <c r="U1501" s="261">
        <v>0</v>
      </c>
      <c r="V1501" s="259">
        <v>0</v>
      </c>
      <c r="W1501" s="259">
        <v>0</v>
      </c>
      <c r="X1501" s="259">
        <v>0</v>
      </c>
      <c r="Y1501" s="259">
        <v>0</v>
      </c>
      <c r="Z1501" s="259">
        <v>0</v>
      </c>
      <c r="AA1501" s="259">
        <v>0</v>
      </c>
      <c r="AB1501" s="259">
        <v>0</v>
      </c>
      <c r="AC1501" s="259">
        <v>0</v>
      </c>
      <c r="AD1501" s="259">
        <v>0</v>
      </c>
      <c r="AE1501" s="262">
        <v>0</v>
      </c>
      <c r="AF1501" s="258">
        <v>0</v>
      </c>
      <c r="AG1501" s="259">
        <v>0</v>
      </c>
      <c r="AH1501" s="259">
        <v>0</v>
      </c>
      <c r="AI1501" s="259">
        <v>0</v>
      </c>
      <c r="AJ1501" s="259">
        <v>0</v>
      </c>
      <c r="AK1501" s="259">
        <v>0</v>
      </c>
      <c r="AL1501" s="259">
        <v>0</v>
      </c>
      <c r="AM1501" s="259">
        <v>0</v>
      </c>
      <c r="AN1501" s="259">
        <v>0</v>
      </c>
      <c r="AO1501" s="262">
        <v>0</v>
      </c>
      <c r="AP1501" s="247"/>
      <c r="AQ1501" s="263">
        <v>0</v>
      </c>
      <c r="AR1501" s="264">
        <v>0</v>
      </c>
      <c r="AS1501" s="264">
        <v>0</v>
      </c>
      <c r="AT1501" s="264">
        <v>0</v>
      </c>
      <c r="AU1501" s="264">
        <v>0</v>
      </c>
      <c r="AV1501" s="264">
        <v>0</v>
      </c>
      <c r="AW1501" s="264">
        <v>0</v>
      </c>
      <c r="AX1501" s="264">
        <v>0</v>
      </c>
      <c r="AY1501" s="264">
        <v>0</v>
      </c>
      <c r="AZ1501" s="264">
        <v>0</v>
      </c>
      <c r="BA1501" s="264">
        <v>0</v>
      </c>
      <c r="BB1501" s="265">
        <v>0</v>
      </c>
    </row>
    <row r="1502" spans="2:54" s="213" customFormat="1" ht="12.75" customHeight="1" thickBot="1" x14ac:dyDescent="0.25">
      <c r="B1502" s="270"/>
      <c r="C1502" s="271"/>
      <c r="D1502" s="272"/>
      <c r="E1502" s="273"/>
      <c r="F1502" s="271"/>
      <c r="G1502" s="271"/>
      <c r="H1502" s="274"/>
      <c r="I1502" s="275"/>
      <c r="J1502" s="276"/>
      <c r="K1502" s="277"/>
      <c r="L1502" s="278"/>
      <c r="M1502" s="278"/>
      <c r="N1502" s="278"/>
      <c r="O1502" s="278"/>
      <c r="P1502" s="278"/>
      <c r="Q1502" s="278"/>
      <c r="R1502" s="278"/>
      <c r="S1502" s="278"/>
      <c r="T1502" s="279"/>
      <c r="U1502" s="280"/>
      <c r="V1502" s="278"/>
      <c r="W1502" s="278"/>
      <c r="X1502" s="278"/>
      <c r="Y1502" s="278"/>
      <c r="Z1502" s="278"/>
      <c r="AA1502" s="278"/>
      <c r="AB1502" s="278"/>
      <c r="AC1502" s="278"/>
      <c r="AD1502" s="278"/>
      <c r="AE1502" s="281"/>
      <c r="AF1502" s="277"/>
      <c r="AG1502" s="278"/>
      <c r="AH1502" s="278"/>
      <c r="AI1502" s="278"/>
      <c r="AJ1502" s="278"/>
      <c r="AK1502" s="278"/>
      <c r="AL1502" s="278"/>
      <c r="AM1502" s="278"/>
      <c r="AN1502" s="278"/>
      <c r="AO1502" s="281"/>
      <c r="AP1502" s="247"/>
      <c r="AQ1502" s="282"/>
      <c r="AR1502" s="283"/>
      <c r="AS1502" s="283"/>
      <c r="AT1502" s="283"/>
      <c r="AU1502" s="283"/>
      <c r="AV1502" s="283"/>
      <c r="AW1502" s="283"/>
      <c r="AX1502" s="283"/>
      <c r="AY1502" s="283"/>
      <c r="AZ1502" s="283"/>
      <c r="BA1502" s="283"/>
      <c r="BB1502" s="284"/>
    </row>
    <row r="1503" spans="2:54" x14ac:dyDescent="0.25">
      <c r="C1503" s="286"/>
      <c r="D1503" s="286"/>
      <c r="E1503" s="286"/>
      <c r="F1503" s="286"/>
      <c r="G1503" s="286"/>
    </row>
    <row r="1504" spans="2:54" x14ac:dyDescent="0.25">
      <c r="C1504" s="286"/>
      <c r="D1504" s="286"/>
      <c r="E1504" s="286"/>
      <c r="F1504" s="286"/>
      <c r="G1504" s="286"/>
    </row>
    <row r="1505" spans="2:36" x14ac:dyDescent="0.25">
      <c r="B1505" s="202" t="s">
        <v>278</v>
      </c>
    </row>
    <row r="1506" spans="2:36" x14ac:dyDescent="0.25">
      <c r="B1506" s="202" t="s">
        <v>279</v>
      </c>
      <c r="C1506" s="202"/>
      <c r="D1506" s="202"/>
      <c r="E1506" s="202"/>
      <c r="F1506" s="202"/>
      <c r="G1506" s="202"/>
      <c r="H1506" s="202"/>
      <c r="I1506" s="202"/>
      <c r="J1506" s="202"/>
      <c r="K1506" s="202"/>
      <c r="L1506" s="202"/>
      <c r="M1506" s="202"/>
      <c r="N1506" s="202"/>
      <c r="O1506" s="202"/>
      <c r="U1506" s="202"/>
      <c r="V1506" s="202"/>
      <c r="W1506" s="202"/>
      <c r="X1506" s="202"/>
      <c r="Y1506" s="202"/>
      <c r="AF1506" s="202"/>
      <c r="AG1506" s="202"/>
      <c r="AH1506" s="202"/>
      <c r="AI1506" s="202"/>
      <c r="AJ1506" s="202"/>
    </row>
    <row r="1507" spans="2:36" x14ac:dyDescent="0.25">
      <c r="B1507" s="202" t="s">
        <v>280</v>
      </c>
      <c r="C1507" s="202"/>
      <c r="D1507" s="202"/>
      <c r="E1507" s="202"/>
      <c r="F1507" s="202"/>
      <c r="G1507" s="202"/>
      <c r="H1507" s="202"/>
      <c r="I1507" s="202"/>
      <c r="J1507" s="202"/>
      <c r="K1507" s="202"/>
      <c r="L1507" s="202"/>
      <c r="M1507" s="202"/>
      <c r="N1507" s="202"/>
      <c r="O1507" s="202"/>
      <c r="U1507" s="202"/>
      <c r="V1507" s="202"/>
      <c r="W1507" s="202"/>
      <c r="X1507" s="202"/>
      <c r="Y1507" s="202"/>
      <c r="AF1507" s="202"/>
      <c r="AG1507" s="202"/>
      <c r="AH1507" s="202"/>
      <c r="AI1507" s="202"/>
      <c r="AJ1507" s="202"/>
    </row>
    <row r="1508" spans="2:36" x14ac:dyDescent="0.25">
      <c r="B1508" s="287" t="s">
        <v>281</v>
      </c>
      <c r="C1508" s="202"/>
      <c r="D1508" s="202"/>
      <c r="E1508" s="202"/>
      <c r="F1508" s="202"/>
      <c r="G1508" s="202"/>
      <c r="H1508" s="202"/>
      <c r="I1508" s="202"/>
      <c r="J1508" s="202"/>
      <c r="K1508" s="202"/>
      <c r="L1508" s="202"/>
      <c r="M1508" s="202"/>
      <c r="N1508" s="202"/>
      <c r="O1508" s="202"/>
      <c r="U1508" s="202"/>
      <c r="V1508" s="202"/>
      <c r="W1508" s="202"/>
      <c r="X1508" s="202"/>
      <c r="Y1508" s="202"/>
      <c r="AF1508" s="202"/>
      <c r="AG1508" s="202"/>
      <c r="AH1508" s="202"/>
      <c r="AI1508" s="202"/>
      <c r="AJ1508" s="202"/>
    </row>
    <row r="1509" spans="2:36" x14ac:dyDescent="0.25">
      <c r="B1509" s="202" t="s">
        <v>282</v>
      </c>
      <c r="C1509" s="202"/>
      <c r="D1509" s="202"/>
      <c r="E1509" s="202"/>
      <c r="F1509" s="202"/>
      <c r="G1509" s="202"/>
      <c r="H1509" s="202"/>
      <c r="I1509" s="202"/>
      <c r="J1509" s="202"/>
      <c r="K1509" s="202"/>
      <c r="L1509" s="202"/>
      <c r="M1509" s="202"/>
      <c r="N1509" s="202"/>
      <c r="O1509" s="202"/>
      <c r="U1509" s="202"/>
      <c r="V1509" s="202"/>
      <c r="W1509" s="202"/>
      <c r="X1509" s="202"/>
      <c r="Y1509" s="202"/>
      <c r="AF1509" s="202"/>
      <c r="AG1509" s="202"/>
      <c r="AH1509" s="202"/>
      <c r="AI1509" s="202"/>
      <c r="AJ1509" s="202"/>
    </row>
    <row r="1510" spans="2:36" x14ac:dyDescent="0.25">
      <c r="B1510" s="202"/>
      <c r="C1510" s="202"/>
      <c r="D1510" s="202"/>
      <c r="E1510" s="202"/>
      <c r="F1510" s="202"/>
      <c r="G1510" s="202"/>
      <c r="H1510" s="202"/>
      <c r="I1510" s="202"/>
      <c r="J1510" s="202"/>
      <c r="K1510" s="202"/>
      <c r="L1510" s="202"/>
      <c r="M1510" s="202"/>
      <c r="N1510" s="202"/>
      <c r="O1510" s="202"/>
      <c r="U1510" s="202"/>
      <c r="V1510" s="202"/>
      <c r="W1510" s="202"/>
      <c r="X1510" s="202"/>
      <c r="Y1510" s="202"/>
      <c r="AF1510" s="202"/>
      <c r="AG1510" s="202"/>
      <c r="AH1510" s="202"/>
      <c r="AI1510" s="202"/>
      <c r="AJ1510" s="202"/>
    </row>
    <row r="1511" spans="2:36" s="288" customFormat="1" ht="12.75" x14ac:dyDescent="0.2"/>
    <row r="1512" spans="2:36" s="288" customFormat="1" ht="12.75" x14ac:dyDescent="0.2">
      <c r="B1512" s="288" t="s">
        <v>58</v>
      </c>
      <c r="D1512" s="288" t="s">
        <v>606</v>
      </c>
      <c r="F1512" s="289"/>
      <c r="G1512" s="290"/>
      <c r="J1512" s="288" t="s">
        <v>607</v>
      </c>
      <c r="N1512" s="291"/>
    </row>
    <row r="1513" spans="2:36" s="288" customFormat="1" ht="12.75" x14ac:dyDescent="0.2"/>
    <row r="1527" spans="12:33" x14ac:dyDescent="0.25">
      <c r="L1527" s="292"/>
      <c r="V1527" s="292"/>
      <c r="AG1527" s="292"/>
    </row>
  </sheetData>
  <mergeCells count="77">
    <mergeCell ref="B5:D5"/>
    <mergeCell ref="E5:F5"/>
    <mergeCell ref="G5:I5"/>
    <mergeCell ref="J5:M5"/>
    <mergeCell ref="B6:D6"/>
    <mergeCell ref="E6:F6"/>
    <mergeCell ref="G6:I6"/>
    <mergeCell ref="J6:M6"/>
    <mergeCell ref="B7:D7"/>
    <mergeCell ref="E7:F7"/>
    <mergeCell ref="G7:I7"/>
    <mergeCell ref="J7:M7"/>
    <mergeCell ref="B8:D8"/>
    <mergeCell ref="E8:F8"/>
    <mergeCell ref="G8:I8"/>
    <mergeCell ref="J8:M8"/>
    <mergeCell ref="B9:D9"/>
    <mergeCell ref="E9:F9"/>
    <mergeCell ref="G9:I9"/>
    <mergeCell ref="J9:M9"/>
    <mergeCell ref="B10:D10"/>
    <mergeCell ref="E10:F10"/>
    <mergeCell ref="G10:I10"/>
    <mergeCell ref="J10:M10"/>
    <mergeCell ref="B11:D11"/>
    <mergeCell ref="E11:F11"/>
    <mergeCell ref="G11:I11"/>
    <mergeCell ref="J11:M11"/>
    <mergeCell ref="B12:D12"/>
    <mergeCell ref="E12:F12"/>
    <mergeCell ref="G12:I12"/>
    <mergeCell ref="J12:M12"/>
    <mergeCell ref="B14:T14"/>
    <mergeCell ref="E17:G17"/>
    <mergeCell ref="E18:G18"/>
    <mergeCell ref="AQ23:BB23"/>
    <mergeCell ref="B24:G27"/>
    <mergeCell ref="H24:H27"/>
    <mergeCell ref="I24:I27"/>
    <mergeCell ref="J24:J26"/>
    <mergeCell ref="K24:T24"/>
    <mergeCell ref="U24:AE24"/>
    <mergeCell ref="AK25:AK26"/>
    <mergeCell ref="AZ24:AZ26"/>
    <mergeCell ref="BA24:BA28"/>
    <mergeCell ref="BB24:BB28"/>
    <mergeCell ref="K25:K26"/>
    <mergeCell ref="L25:O25"/>
    <mergeCell ref="P25:P26"/>
    <mergeCell ref="Q25:Q26"/>
    <mergeCell ref="R25:T25"/>
    <mergeCell ref="U25:U26"/>
    <mergeCell ref="V25:Y25"/>
    <mergeCell ref="AX24:AY26"/>
    <mergeCell ref="AL25:AL26"/>
    <mergeCell ref="AM25:AO25"/>
    <mergeCell ref="Z25:Z26"/>
    <mergeCell ref="AA25:AA26"/>
    <mergeCell ref="AB25:AE25"/>
    <mergeCell ref="AF25:AF26"/>
    <mergeCell ref="AG25:AJ25"/>
    <mergeCell ref="AF24:AO24"/>
    <mergeCell ref="AQ24:AR26"/>
    <mergeCell ref="AS24:AS26"/>
    <mergeCell ref="AT24:AT26"/>
    <mergeCell ref="AU24:AW26"/>
    <mergeCell ref="AZ27:AZ28"/>
    <mergeCell ref="B28:G28"/>
    <mergeCell ref="AQ27:AQ28"/>
    <mergeCell ref="AR27:AR28"/>
    <mergeCell ref="AS27:AS28"/>
    <mergeCell ref="AT27:AT28"/>
    <mergeCell ref="AU27:AU28"/>
    <mergeCell ref="AV27:AV28"/>
    <mergeCell ref="AW27:AW28"/>
    <mergeCell ref="AX27:AX28"/>
    <mergeCell ref="AY27:AY28"/>
  </mergeCells>
  <printOptions horizontalCentered="1"/>
  <pageMargins left="0.31496062992125984" right="0.31496062992125984" top="0.94488188976377963" bottom="0.74803149606299213" header="0.31496062992125984" footer="0.31496062992125984"/>
  <pageSetup scale="31" fitToHeight="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0" tint="-0.34998626667073579"/>
    <outlinePr summaryBelow="0" summaryRight="0"/>
    <pageSetUpPr fitToPage="1"/>
  </sheetPr>
  <dimension ref="A1:AH173"/>
  <sheetViews>
    <sheetView zoomScale="85" zoomScaleNormal="85" zoomScaleSheetLayoutView="85" workbookViewId="0">
      <selection activeCell="K41" sqref="K41"/>
    </sheetView>
  </sheetViews>
  <sheetFormatPr defaultRowHeight="12.75" outlineLevelRow="1" x14ac:dyDescent="0.2"/>
  <cols>
    <col min="1" max="1" width="4.140625" style="71" customWidth="1"/>
    <col min="2" max="2" width="9.140625" style="71"/>
    <col min="3" max="5" width="11" style="71" customWidth="1"/>
    <col min="6" max="6" width="16.5703125" style="71" customWidth="1"/>
    <col min="7" max="7" width="16.42578125" style="71" customWidth="1"/>
    <col min="8" max="8" width="6.5703125" style="71" customWidth="1"/>
    <col min="9" max="9" width="16.42578125" style="71" customWidth="1"/>
    <col min="10" max="10" width="6.5703125" style="71" customWidth="1"/>
    <col min="11" max="11" width="16.42578125" style="71" customWidth="1"/>
    <col min="12" max="12" width="6.5703125" style="71" customWidth="1"/>
    <col min="13" max="13" width="16.42578125" style="71" customWidth="1"/>
    <col min="14" max="14" width="6.5703125" style="71" customWidth="1"/>
    <col min="15" max="15" width="16.42578125" style="71" customWidth="1"/>
    <col min="16" max="16" width="6.5703125" style="71" customWidth="1"/>
    <col min="17" max="17" width="10.28515625" style="71" customWidth="1"/>
    <col min="18" max="223" width="9.140625" style="71"/>
    <col min="224" max="224" width="2" style="71" customWidth="1"/>
    <col min="225" max="225" width="9.140625" style="71"/>
    <col min="226" max="228" width="11" style="71" customWidth="1"/>
    <col min="229" max="229" width="16.5703125" style="71" customWidth="1"/>
    <col min="230" max="230" width="16.42578125" style="71" customWidth="1"/>
    <col min="231" max="231" width="6.5703125" style="71" customWidth="1"/>
    <col min="232" max="232" width="16.42578125" style="71" customWidth="1"/>
    <col min="233" max="233" width="6.5703125" style="71" customWidth="1"/>
    <col min="234" max="234" width="16.42578125" style="71" customWidth="1"/>
    <col min="235" max="235" width="6.5703125" style="71" customWidth="1"/>
    <col min="236" max="236" width="16.42578125" style="71" customWidth="1"/>
    <col min="237" max="237" width="6.5703125" style="71" customWidth="1"/>
    <col min="238" max="238" width="16.42578125" style="71" customWidth="1"/>
    <col min="239" max="239" width="6.5703125" style="71" customWidth="1"/>
    <col min="240" max="240" width="11" style="71" customWidth="1"/>
    <col min="241" max="241" width="4.5703125" style="71" customWidth="1"/>
    <col min="242" max="479" width="9.140625" style="71"/>
    <col min="480" max="480" width="2" style="71" customWidth="1"/>
    <col min="481" max="481" width="9.140625" style="71"/>
    <col min="482" max="484" width="11" style="71" customWidth="1"/>
    <col min="485" max="485" width="16.5703125" style="71" customWidth="1"/>
    <col min="486" max="486" width="16.42578125" style="71" customWidth="1"/>
    <col min="487" max="487" width="6.5703125" style="71" customWidth="1"/>
    <col min="488" max="488" width="16.42578125" style="71" customWidth="1"/>
    <col min="489" max="489" width="6.5703125" style="71" customWidth="1"/>
    <col min="490" max="490" width="16.42578125" style="71" customWidth="1"/>
    <col min="491" max="491" width="6.5703125" style="71" customWidth="1"/>
    <col min="492" max="492" width="16.42578125" style="71" customWidth="1"/>
    <col min="493" max="493" width="6.5703125" style="71" customWidth="1"/>
    <col min="494" max="494" width="16.42578125" style="71" customWidth="1"/>
    <col min="495" max="495" width="6.5703125" style="71" customWidth="1"/>
    <col min="496" max="496" width="11" style="71" customWidth="1"/>
    <col min="497" max="497" width="4.5703125" style="71" customWidth="1"/>
    <col min="498" max="735" width="9.140625" style="71"/>
    <col min="736" max="736" width="2" style="71" customWidth="1"/>
    <col min="737" max="737" width="9.140625" style="71"/>
    <col min="738" max="740" width="11" style="71" customWidth="1"/>
    <col min="741" max="741" width="16.5703125" style="71" customWidth="1"/>
    <col min="742" max="742" width="16.42578125" style="71" customWidth="1"/>
    <col min="743" max="743" width="6.5703125" style="71" customWidth="1"/>
    <col min="744" max="744" width="16.42578125" style="71" customWidth="1"/>
    <col min="745" max="745" width="6.5703125" style="71" customWidth="1"/>
    <col min="746" max="746" width="16.42578125" style="71" customWidth="1"/>
    <col min="747" max="747" width="6.5703125" style="71" customWidth="1"/>
    <col min="748" max="748" width="16.42578125" style="71" customWidth="1"/>
    <col min="749" max="749" width="6.5703125" style="71" customWidth="1"/>
    <col min="750" max="750" width="16.42578125" style="71" customWidth="1"/>
    <col min="751" max="751" width="6.5703125" style="71" customWidth="1"/>
    <col min="752" max="752" width="11" style="71" customWidth="1"/>
    <col min="753" max="753" width="4.5703125" style="71" customWidth="1"/>
    <col min="754" max="991" width="9.140625" style="71"/>
    <col min="992" max="992" width="2" style="71" customWidth="1"/>
    <col min="993" max="993" width="9.140625" style="71"/>
    <col min="994" max="996" width="11" style="71" customWidth="1"/>
    <col min="997" max="997" width="16.5703125" style="71" customWidth="1"/>
    <col min="998" max="998" width="16.42578125" style="71" customWidth="1"/>
    <col min="999" max="999" width="6.5703125" style="71" customWidth="1"/>
    <col min="1000" max="1000" width="16.42578125" style="71" customWidth="1"/>
    <col min="1001" max="1001" width="6.5703125" style="71" customWidth="1"/>
    <col min="1002" max="1002" width="16.42578125" style="71" customWidth="1"/>
    <col min="1003" max="1003" width="6.5703125" style="71" customWidth="1"/>
    <col min="1004" max="1004" width="16.42578125" style="71" customWidth="1"/>
    <col min="1005" max="1005" width="6.5703125" style="71" customWidth="1"/>
    <col min="1006" max="1006" width="16.42578125" style="71" customWidth="1"/>
    <col min="1007" max="1007" width="6.5703125" style="71" customWidth="1"/>
    <col min="1008" max="1008" width="11" style="71" customWidth="1"/>
    <col min="1009" max="1009" width="4.5703125" style="71" customWidth="1"/>
    <col min="1010" max="1247" width="9.140625" style="71"/>
    <col min="1248" max="1248" width="2" style="71" customWidth="1"/>
    <col min="1249" max="1249" width="9.140625" style="71"/>
    <col min="1250" max="1252" width="11" style="71" customWidth="1"/>
    <col min="1253" max="1253" width="16.5703125" style="71" customWidth="1"/>
    <col min="1254" max="1254" width="16.42578125" style="71" customWidth="1"/>
    <col min="1255" max="1255" width="6.5703125" style="71" customWidth="1"/>
    <col min="1256" max="1256" width="16.42578125" style="71" customWidth="1"/>
    <col min="1257" max="1257" width="6.5703125" style="71" customWidth="1"/>
    <col min="1258" max="1258" width="16.42578125" style="71" customWidth="1"/>
    <col min="1259" max="1259" width="6.5703125" style="71" customWidth="1"/>
    <col min="1260" max="1260" width="16.42578125" style="71" customWidth="1"/>
    <col min="1261" max="1261" width="6.5703125" style="71" customWidth="1"/>
    <col min="1262" max="1262" width="16.42578125" style="71" customWidth="1"/>
    <col min="1263" max="1263" width="6.5703125" style="71" customWidth="1"/>
    <col min="1264" max="1264" width="11" style="71" customWidth="1"/>
    <col min="1265" max="1265" width="4.5703125" style="71" customWidth="1"/>
    <col min="1266" max="1503" width="9.140625" style="71"/>
    <col min="1504" max="1504" width="2" style="71" customWidth="1"/>
    <col min="1505" max="1505" width="9.140625" style="71"/>
    <col min="1506" max="1508" width="11" style="71" customWidth="1"/>
    <col min="1509" max="1509" width="16.5703125" style="71" customWidth="1"/>
    <col min="1510" max="1510" width="16.42578125" style="71" customWidth="1"/>
    <col min="1511" max="1511" width="6.5703125" style="71" customWidth="1"/>
    <col min="1512" max="1512" width="16.42578125" style="71" customWidth="1"/>
    <col min="1513" max="1513" width="6.5703125" style="71" customWidth="1"/>
    <col min="1514" max="1514" width="16.42578125" style="71" customWidth="1"/>
    <col min="1515" max="1515" width="6.5703125" style="71" customWidth="1"/>
    <col min="1516" max="1516" width="16.42578125" style="71" customWidth="1"/>
    <col min="1517" max="1517" width="6.5703125" style="71" customWidth="1"/>
    <col min="1518" max="1518" width="16.42578125" style="71" customWidth="1"/>
    <col min="1519" max="1519" width="6.5703125" style="71" customWidth="1"/>
    <col min="1520" max="1520" width="11" style="71" customWidth="1"/>
    <col min="1521" max="1521" width="4.5703125" style="71" customWidth="1"/>
    <col min="1522" max="1759" width="9.140625" style="71"/>
    <col min="1760" max="1760" width="2" style="71" customWidth="1"/>
    <col min="1761" max="1761" width="9.140625" style="71"/>
    <col min="1762" max="1764" width="11" style="71" customWidth="1"/>
    <col min="1765" max="1765" width="16.5703125" style="71" customWidth="1"/>
    <col min="1766" max="1766" width="16.42578125" style="71" customWidth="1"/>
    <col min="1767" max="1767" width="6.5703125" style="71" customWidth="1"/>
    <col min="1768" max="1768" width="16.42578125" style="71" customWidth="1"/>
    <col min="1769" max="1769" width="6.5703125" style="71" customWidth="1"/>
    <col min="1770" max="1770" width="16.42578125" style="71" customWidth="1"/>
    <col min="1771" max="1771" width="6.5703125" style="71" customWidth="1"/>
    <col min="1772" max="1772" width="16.42578125" style="71" customWidth="1"/>
    <col min="1773" max="1773" width="6.5703125" style="71" customWidth="1"/>
    <col min="1774" max="1774" width="16.42578125" style="71" customWidth="1"/>
    <col min="1775" max="1775" width="6.5703125" style="71" customWidth="1"/>
    <col min="1776" max="1776" width="11" style="71" customWidth="1"/>
    <col min="1777" max="1777" width="4.5703125" style="71" customWidth="1"/>
    <col min="1778" max="2015" width="9.140625" style="71"/>
    <col min="2016" max="2016" width="2" style="71" customWidth="1"/>
    <col min="2017" max="2017" width="9.140625" style="71"/>
    <col min="2018" max="2020" width="11" style="71" customWidth="1"/>
    <col min="2021" max="2021" width="16.5703125" style="71" customWidth="1"/>
    <col min="2022" max="2022" width="16.42578125" style="71" customWidth="1"/>
    <col min="2023" max="2023" width="6.5703125" style="71" customWidth="1"/>
    <col min="2024" max="2024" width="16.42578125" style="71" customWidth="1"/>
    <col min="2025" max="2025" width="6.5703125" style="71" customWidth="1"/>
    <col min="2026" max="2026" width="16.42578125" style="71" customWidth="1"/>
    <col min="2027" max="2027" width="6.5703125" style="71" customWidth="1"/>
    <col min="2028" max="2028" width="16.42578125" style="71" customWidth="1"/>
    <col min="2029" max="2029" width="6.5703125" style="71" customWidth="1"/>
    <col min="2030" max="2030" width="16.42578125" style="71" customWidth="1"/>
    <col min="2031" max="2031" width="6.5703125" style="71" customWidth="1"/>
    <col min="2032" max="2032" width="11" style="71" customWidth="1"/>
    <col min="2033" max="2033" width="4.5703125" style="71" customWidth="1"/>
    <col min="2034" max="2271" width="9.140625" style="71"/>
    <col min="2272" max="2272" width="2" style="71" customWidth="1"/>
    <col min="2273" max="2273" width="9.140625" style="71"/>
    <col min="2274" max="2276" width="11" style="71" customWidth="1"/>
    <col min="2277" max="2277" width="16.5703125" style="71" customWidth="1"/>
    <col min="2278" max="2278" width="16.42578125" style="71" customWidth="1"/>
    <col min="2279" max="2279" width="6.5703125" style="71" customWidth="1"/>
    <col min="2280" max="2280" width="16.42578125" style="71" customWidth="1"/>
    <col min="2281" max="2281" width="6.5703125" style="71" customWidth="1"/>
    <col min="2282" max="2282" width="16.42578125" style="71" customWidth="1"/>
    <col min="2283" max="2283" width="6.5703125" style="71" customWidth="1"/>
    <col min="2284" max="2284" width="16.42578125" style="71" customWidth="1"/>
    <col min="2285" max="2285" width="6.5703125" style="71" customWidth="1"/>
    <col min="2286" max="2286" width="16.42578125" style="71" customWidth="1"/>
    <col min="2287" max="2287" width="6.5703125" style="71" customWidth="1"/>
    <col min="2288" max="2288" width="11" style="71" customWidth="1"/>
    <col min="2289" max="2289" width="4.5703125" style="71" customWidth="1"/>
    <col min="2290" max="2527" width="9.140625" style="71"/>
    <col min="2528" max="2528" width="2" style="71" customWidth="1"/>
    <col min="2529" max="2529" width="9.140625" style="71"/>
    <col min="2530" max="2532" width="11" style="71" customWidth="1"/>
    <col min="2533" max="2533" width="16.5703125" style="71" customWidth="1"/>
    <col min="2534" max="2534" width="16.42578125" style="71" customWidth="1"/>
    <col min="2535" max="2535" width="6.5703125" style="71" customWidth="1"/>
    <col min="2536" max="2536" width="16.42578125" style="71" customWidth="1"/>
    <col min="2537" max="2537" width="6.5703125" style="71" customWidth="1"/>
    <col min="2538" max="2538" width="16.42578125" style="71" customWidth="1"/>
    <col min="2539" max="2539" width="6.5703125" style="71" customWidth="1"/>
    <col min="2540" max="2540" width="16.42578125" style="71" customWidth="1"/>
    <col min="2541" max="2541" width="6.5703125" style="71" customWidth="1"/>
    <col min="2542" max="2542" width="16.42578125" style="71" customWidth="1"/>
    <col min="2543" max="2543" width="6.5703125" style="71" customWidth="1"/>
    <col min="2544" max="2544" width="11" style="71" customWidth="1"/>
    <col min="2545" max="2545" width="4.5703125" style="71" customWidth="1"/>
    <col min="2546" max="2783" width="9.140625" style="71"/>
    <col min="2784" max="2784" width="2" style="71" customWidth="1"/>
    <col min="2785" max="2785" width="9.140625" style="71"/>
    <col min="2786" max="2788" width="11" style="71" customWidth="1"/>
    <col min="2789" max="2789" width="16.5703125" style="71" customWidth="1"/>
    <col min="2790" max="2790" width="16.42578125" style="71" customWidth="1"/>
    <col min="2791" max="2791" width="6.5703125" style="71" customWidth="1"/>
    <col min="2792" max="2792" width="16.42578125" style="71" customWidth="1"/>
    <col min="2793" max="2793" width="6.5703125" style="71" customWidth="1"/>
    <col min="2794" max="2794" width="16.42578125" style="71" customWidth="1"/>
    <col min="2795" max="2795" width="6.5703125" style="71" customWidth="1"/>
    <col min="2796" max="2796" width="16.42578125" style="71" customWidth="1"/>
    <col min="2797" max="2797" width="6.5703125" style="71" customWidth="1"/>
    <col min="2798" max="2798" width="16.42578125" style="71" customWidth="1"/>
    <col min="2799" max="2799" width="6.5703125" style="71" customWidth="1"/>
    <col min="2800" max="2800" width="11" style="71" customWidth="1"/>
    <col min="2801" max="2801" width="4.5703125" style="71" customWidth="1"/>
    <col min="2802" max="3039" width="9.140625" style="71"/>
    <col min="3040" max="3040" width="2" style="71" customWidth="1"/>
    <col min="3041" max="3041" width="9.140625" style="71"/>
    <col min="3042" max="3044" width="11" style="71" customWidth="1"/>
    <col min="3045" max="3045" width="16.5703125" style="71" customWidth="1"/>
    <col min="3046" max="3046" width="16.42578125" style="71" customWidth="1"/>
    <col min="3047" max="3047" width="6.5703125" style="71" customWidth="1"/>
    <col min="3048" max="3048" width="16.42578125" style="71" customWidth="1"/>
    <col min="3049" max="3049" width="6.5703125" style="71" customWidth="1"/>
    <col min="3050" max="3050" width="16.42578125" style="71" customWidth="1"/>
    <col min="3051" max="3051" width="6.5703125" style="71" customWidth="1"/>
    <col min="3052" max="3052" width="16.42578125" style="71" customWidth="1"/>
    <col min="3053" max="3053" width="6.5703125" style="71" customWidth="1"/>
    <col min="3054" max="3054" width="16.42578125" style="71" customWidth="1"/>
    <col min="3055" max="3055" width="6.5703125" style="71" customWidth="1"/>
    <col min="3056" max="3056" width="11" style="71" customWidth="1"/>
    <col min="3057" max="3057" width="4.5703125" style="71" customWidth="1"/>
    <col min="3058" max="3295" width="9.140625" style="71"/>
    <col min="3296" max="3296" width="2" style="71" customWidth="1"/>
    <col min="3297" max="3297" width="9.140625" style="71"/>
    <col min="3298" max="3300" width="11" style="71" customWidth="1"/>
    <col min="3301" max="3301" width="16.5703125" style="71" customWidth="1"/>
    <col min="3302" max="3302" width="16.42578125" style="71" customWidth="1"/>
    <col min="3303" max="3303" width="6.5703125" style="71" customWidth="1"/>
    <col min="3304" max="3304" width="16.42578125" style="71" customWidth="1"/>
    <col min="3305" max="3305" width="6.5703125" style="71" customWidth="1"/>
    <col min="3306" max="3306" width="16.42578125" style="71" customWidth="1"/>
    <col min="3307" max="3307" width="6.5703125" style="71" customWidth="1"/>
    <col min="3308" max="3308" width="16.42578125" style="71" customWidth="1"/>
    <col min="3309" max="3309" width="6.5703125" style="71" customWidth="1"/>
    <col min="3310" max="3310" width="16.42578125" style="71" customWidth="1"/>
    <col min="3311" max="3311" width="6.5703125" style="71" customWidth="1"/>
    <col min="3312" max="3312" width="11" style="71" customWidth="1"/>
    <col min="3313" max="3313" width="4.5703125" style="71" customWidth="1"/>
    <col min="3314" max="3551" width="9.140625" style="71"/>
    <col min="3552" max="3552" width="2" style="71" customWidth="1"/>
    <col min="3553" max="3553" width="9.140625" style="71"/>
    <col min="3554" max="3556" width="11" style="71" customWidth="1"/>
    <col min="3557" max="3557" width="16.5703125" style="71" customWidth="1"/>
    <col min="3558" max="3558" width="16.42578125" style="71" customWidth="1"/>
    <col min="3559" max="3559" width="6.5703125" style="71" customWidth="1"/>
    <col min="3560" max="3560" width="16.42578125" style="71" customWidth="1"/>
    <col min="3561" max="3561" width="6.5703125" style="71" customWidth="1"/>
    <col min="3562" max="3562" width="16.42578125" style="71" customWidth="1"/>
    <col min="3563" max="3563" width="6.5703125" style="71" customWidth="1"/>
    <col min="3564" max="3564" width="16.42578125" style="71" customWidth="1"/>
    <col min="3565" max="3565" width="6.5703125" style="71" customWidth="1"/>
    <col min="3566" max="3566" width="16.42578125" style="71" customWidth="1"/>
    <col min="3567" max="3567" width="6.5703125" style="71" customWidth="1"/>
    <col min="3568" max="3568" width="11" style="71" customWidth="1"/>
    <col min="3569" max="3569" width="4.5703125" style="71" customWidth="1"/>
    <col min="3570" max="3807" width="9.140625" style="71"/>
    <col min="3808" max="3808" width="2" style="71" customWidth="1"/>
    <col min="3809" max="3809" width="9.140625" style="71"/>
    <col min="3810" max="3812" width="11" style="71" customWidth="1"/>
    <col min="3813" max="3813" width="16.5703125" style="71" customWidth="1"/>
    <col min="3814" max="3814" width="16.42578125" style="71" customWidth="1"/>
    <col min="3815" max="3815" width="6.5703125" style="71" customWidth="1"/>
    <col min="3816" max="3816" width="16.42578125" style="71" customWidth="1"/>
    <col min="3817" max="3817" width="6.5703125" style="71" customWidth="1"/>
    <col min="3818" max="3818" width="16.42578125" style="71" customWidth="1"/>
    <col min="3819" max="3819" width="6.5703125" style="71" customWidth="1"/>
    <col min="3820" max="3820" width="16.42578125" style="71" customWidth="1"/>
    <col min="3821" max="3821" width="6.5703125" style="71" customWidth="1"/>
    <col min="3822" max="3822" width="16.42578125" style="71" customWidth="1"/>
    <col min="3823" max="3823" width="6.5703125" style="71" customWidth="1"/>
    <col min="3824" max="3824" width="11" style="71" customWidth="1"/>
    <col min="3825" max="3825" width="4.5703125" style="71" customWidth="1"/>
    <col min="3826" max="4063" width="9.140625" style="71"/>
    <col min="4064" max="4064" width="2" style="71" customWidth="1"/>
    <col min="4065" max="4065" width="9.140625" style="71"/>
    <col min="4066" max="4068" width="11" style="71" customWidth="1"/>
    <col min="4069" max="4069" width="16.5703125" style="71" customWidth="1"/>
    <col min="4070" max="4070" width="16.42578125" style="71" customWidth="1"/>
    <col min="4071" max="4071" width="6.5703125" style="71" customWidth="1"/>
    <col min="4072" max="4072" width="16.42578125" style="71" customWidth="1"/>
    <col min="4073" max="4073" width="6.5703125" style="71" customWidth="1"/>
    <col min="4074" max="4074" width="16.42578125" style="71" customWidth="1"/>
    <col min="4075" max="4075" width="6.5703125" style="71" customWidth="1"/>
    <col min="4076" max="4076" width="16.42578125" style="71" customWidth="1"/>
    <col min="4077" max="4077" width="6.5703125" style="71" customWidth="1"/>
    <col min="4078" max="4078" width="16.42578125" style="71" customWidth="1"/>
    <col min="4079" max="4079" width="6.5703125" style="71" customWidth="1"/>
    <col min="4080" max="4080" width="11" style="71" customWidth="1"/>
    <col min="4081" max="4081" width="4.5703125" style="71" customWidth="1"/>
    <col min="4082" max="4319" width="9.140625" style="71"/>
    <col min="4320" max="4320" width="2" style="71" customWidth="1"/>
    <col min="4321" max="4321" width="9.140625" style="71"/>
    <col min="4322" max="4324" width="11" style="71" customWidth="1"/>
    <col min="4325" max="4325" width="16.5703125" style="71" customWidth="1"/>
    <col min="4326" max="4326" width="16.42578125" style="71" customWidth="1"/>
    <col min="4327" max="4327" width="6.5703125" style="71" customWidth="1"/>
    <col min="4328" max="4328" width="16.42578125" style="71" customWidth="1"/>
    <col min="4329" max="4329" width="6.5703125" style="71" customWidth="1"/>
    <col min="4330" max="4330" width="16.42578125" style="71" customWidth="1"/>
    <col min="4331" max="4331" width="6.5703125" style="71" customWidth="1"/>
    <col min="4332" max="4332" width="16.42578125" style="71" customWidth="1"/>
    <col min="4333" max="4333" width="6.5703125" style="71" customWidth="1"/>
    <col min="4334" max="4334" width="16.42578125" style="71" customWidth="1"/>
    <col min="4335" max="4335" width="6.5703125" style="71" customWidth="1"/>
    <col min="4336" max="4336" width="11" style="71" customWidth="1"/>
    <col min="4337" max="4337" width="4.5703125" style="71" customWidth="1"/>
    <col min="4338" max="4575" width="9.140625" style="71"/>
    <col min="4576" max="4576" width="2" style="71" customWidth="1"/>
    <col min="4577" max="4577" width="9.140625" style="71"/>
    <col min="4578" max="4580" width="11" style="71" customWidth="1"/>
    <col min="4581" max="4581" width="16.5703125" style="71" customWidth="1"/>
    <col min="4582" max="4582" width="16.42578125" style="71" customWidth="1"/>
    <col min="4583" max="4583" width="6.5703125" style="71" customWidth="1"/>
    <col min="4584" max="4584" width="16.42578125" style="71" customWidth="1"/>
    <col min="4585" max="4585" width="6.5703125" style="71" customWidth="1"/>
    <col min="4586" max="4586" width="16.42578125" style="71" customWidth="1"/>
    <col min="4587" max="4587" width="6.5703125" style="71" customWidth="1"/>
    <col min="4588" max="4588" width="16.42578125" style="71" customWidth="1"/>
    <col min="4589" max="4589" width="6.5703125" style="71" customWidth="1"/>
    <col min="4590" max="4590" width="16.42578125" style="71" customWidth="1"/>
    <col min="4591" max="4591" width="6.5703125" style="71" customWidth="1"/>
    <col min="4592" max="4592" width="11" style="71" customWidth="1"/>
    <col min="4593" max="4593" width="4.5703125" style="71" customWidth="1"/>
    <col min="4594" max="4831" width="9.140625" style="71"/>
    <col min="4832" max="4832" width="2" style="71" customWidth="1"/>
    <col min="4833" max="4833" width="9.140625" style="71"/>
    <col min="4834" max="4836" width="11" style="71" customWidth="1"/>
    <col min="4837" max="4837" width="16.5703125" style="71" customWidth="1"/>
    <col min="4838" max="4838" width="16.42578125" style="71" customWidth="1"/>
    <col min="4839" max="4839" width="6.5703125" style="71" customWidth="1"/>
    <col min="4840" max="4840" width="16.42578125" style="71" customWidth="1"/>
    <col min="4841" max="4841" width="6.5703125" style="71" customWidth="1"/>
    <col min="4842" max="4842" width="16.42578125" style="71" customWidth="1"/>
    <col min="4843" max="4843" width="6.5703125" style="71" customWidth="1"/>
    <col min="4844" max="4844" width="16.42578125" style="71" customWidth="1"/>
    <col min="4845" max="4845" width="6.5703125" style="71" customWidth="1"/>
    <col min="4846" max="4846" width="16.42578125" style="71" customWidth="1"/>
    <col min="4847" max="4847" width="6.5703125" style="71" customWidth="1"/>
    <col min="4848" max="4848" width="11" style="71" customWidth="1"/>
    <col min="4849" max="4849" width="4.5703125" style="71" customWidth="1"/>
    <col min="4850" max="5087" width="9.140625" style="71"/>
    <col min="5088" max="5088" width="2" style="71" customWidth="1"/>
    <col min="5089" max="5089" width="9.140625" style="71"/>
    <col min="5090" max="5092" width="11" style="71" customWidth="1"/>
    <col min="5093" max="5093" width="16.5703125" style="71" customWidth="1"/>
    <col min="5094" max="5094" width="16.42578125" style="71" customWidth="1"/>
    <col min="5095" max="5095" width="6.5703125" style="71" customWidth="1"/>
    <col min="5096" max="5096" width="16.42578125" style="71" customWidth="1"/>
    <col min="5097" max="5097" width="6.5703125" style="71" customWidth="1"/>
    <col min="5098" max="5098" width="16.42578125" style="71" customWidth="1"/>
    <col min="5099" max="5099" width="6.5703125" style="71" customWidth="1"/>
    <col min="5100" max="5100" width="16.42578125" style="71" customWidth="1"/>
    <col min="5101" max="5101" width="6.5703125" style="71" customWidth="1"/>
    <col min="5102" max="5102" width="16.42578125" style="71" customWidth="1"/>
    <col min="5103" max="5103" width="6.5703125" style="71" customWidth="1"/>
    <col min="5104" max="5104" width="11" style="71" customWidth="1"/>
    <col min="5105" max="5105" width="4.5703125" style="71" customWidth="1"/>
    <col min="5106" max="5343" width="9.140625" style="71"/>
    <col min="5344" max="5344" width="2" style="71" customWidth="1"/>
    <col min="5345" max="5345" width="9.140625" style="71"/>
    <col min="5346" max="5348" width="11" style="71" customWidth="1"/>
    <col min="5349" max="5349" width="16.5703125" style="71" customWidth="1"/>
    <col min="5350" max="5350" width="16.42578125" style="71" customWidth="1"/>
    <col min="5351" max="5351" width="6.5703125" style="71" customWidth="1"/>
    <col min="5352" max="5352" width="16.42578125" style="71" customWidth="1"/>
    <col min="5353" max="5353" width="6.5703125" style="71" customWidth="1"/>
    <col min="5354" max="5354" width="16.42578125" style="71" customWidth="1"/>
    <col min="5355" max="5355" width="6.5703125" style="71" customWidth="1"/>
    <col min="5356" max="5356" width="16.42578125" style="71" customWidth="1"/>
    <col min="5357" max="5357" width="6.5703125" style="71" customWidth="1"/>
    <col min="5358" max="5358" width="16.42578125" style="71" customWidth="1"/>
    <col min="5359" max="5359" width="6.5703125" style="71" customWidth="1"/>
    <col min="5360" max="5360" width="11" style="71" customWidth="1"/>
    <col min="5361" max="5361" width="4.5703125" style="71" customWidth="1"/>
    <col min="5362" max="5599" width="9.140625" style="71"/>
    <col min="5600" max="5600" width="2" style="71" customWidth="1"/>
    <col min="5601" max="5601" width="9.140625" style="71"/>
    <col min="5602" max="5604" width="11" style="71" customWidth="1"/>
    <col min="5605" max="5605" width="16.5703125" style="71" customWidth="1"/>
    <col min="5606" max="5606" width="16.42578125" style="71" customWidth="1"/>
    <col min="5607" max="5607" width="6.5703125" style="71" customWidth="1"/>
    <col min="5608" max="5608" width="16.42578125" style="71" customWidth="1"/>
    <col min="5609" max="5609" width="6.5703125" style="71" customWidth="1"/>
    <col min="5610" max="5610" width="16.42578125" style="71" customWidth="1"/>
    <col min="5611" max="5611" width="6.5703125" style="71" customWidth="1"/>
    <col min="5612" max="5612" width="16.42578125" style="71" customWidth="1"/>
    <col min="5613" max="5613" width="6.5703125" style="71" customWidth="1"/>
    <col min="5614" max="5614" width="16.42578125" style="71" customWidth="1"/>
    <col min="5615" max="5615" width="6.5703125" style="71" customWidth="1"/>
    <col min="5616" max="5616" width="11" style="71" customWidth="1"/>
    <col min="5617" max="5617" width="4.5703125" style="71" customWidth="1"/>
    <col min="5618" max="5855" width="9.140625" style="71"/>
    <col min="5856" max="5856" width="2" style="71" customWidth="1"/>
    <col min="5857" max="5857" width="9.140625" style="71"/>
    <col min="5858" max="5860" width="11" style="71" customWidth="1"/>
    <col min="5861" max="5861" width="16.5703125" style="71" customWidth="1"/>
    <col min="5862" max="5862" width="16.42578125" style="71" customWidth="1"/>
    <col min="5863" max="5863" width="6.5703125" style="71" customWidth="1"/>
    <col min="5864" max="5864" width="16.42578125" style="71" customWidth="1"/>
    <col min="5865" max="5865" width="6.5703125" style="71" customWidth="1"/>
    <col min="5866" max="5866" width="16.42578125" style="71" customWidth="1"/>
    <col min="5867" max="5867" width="6.5703125" style="71" customWidth="1"/>
    <col min="5868" max="5868" width="16.42578125" style="71" customWidth="1"/>
    <col min="5869" max="5869" width="6.5703125" style="71" customWidth="1"/>
    <col min="5870" max="5870" width="16.42578125" style="71" customWidth="1"/>
    <col min="5871" max="5871" width="6.5703125" style="71" customWidth="1"/>
    <col min="5872" max="5872" width="11" style="71" customWidth="1"/>
    <col min="5873" max="5873" width="4.5703125" style="71" customWidth="1"/>
    <col min="5874" max="6111" width="9.140625" style="71"/>
    <col min="6112" max="6112" width="2" style="71" customWidth="1"/>
    <col min="6113" max="6113" width="9.140625" style="71"/>
    <col min="6114" max="6116" width="11" style="71" customWidth="1"/>
    <col min="6117" max="6117" width="16.5703125" style="71" customWidth="1"/>
    <col min="6118" max="6118" width="16.42578125" style="71" customWidth="1"/>
    <col min="6119" max="6119" width="6.5703125" style="71" customWidth="1"/>
    <col min="6120" max="6120" width="16.42578125" style="71" customWidth="1"/>
    <col min="6121" max="6121" width="6.5703125" style="71" customWidth="1"/>
    <col min="6122" max="6122" width="16.42578125" style="71" customWidth="1"/>
    <col min="6123" max="6123" width="6.5703125" style="71" customWidth="1"/>
    <col min="6124" max="6124" width="16.42578125" style="71" customWidth="1"/>
    <col min="6125" max="6125" width="6.5703125" style="71" customWidth="1"/>
    <col min="6126" max="6126" width="16.42578125" style="71" customWidth="1"/>
    <col min="6127" max="6127" width="6.5703125" style="71" customWidth="1"/>
    <col min="6128" max="6128" width="11" style="71" customWidth="1"/>
    <col min="6129" max="6129" width="4.5703125" style="71" customWidth="1"/>
    <col min="6130" max="6367" width="9.140625" style="71"/>
    <col min="6368" max="6368" width="2" style="71" customWidth="1"/>
    <col min="6369" max="6369" width="9.140625" style="71"/>
    <col min="6370" max="6372" width="11" style="71" customWidth="1"/>
    <col min="6373" max="6373" width="16.5703125" style="71" customWidth="1"/>
    <col min="6374" max="6374" width="16.42578125" style="71" customWidth="1"/>
    <col min="6375" max="6375" width="6.5703125" style="71" customWidth="1"/>
    <col min="6376" max="6376" width="16.42578125" style="71" customWidth="1"/>
    <col min="6377" max="6377" width="6.5703125" style="71" customWidth="1"/>
    <col min="6378" max="6378" width="16.42578125" style="71" customWidth="1"/>
    <col min="6379" max="6379" width="6.5703125" style="71" customWidth="1"/>
    <col min="6380" max="6380" width="16.42578125" style="71" customWidth="1"/>
    <col min="6381" max="6381" width="6.5703125" style="71" customWidth="1"/>
    <col min="6382" max="6382" width="16.42578125" style="71" customWidth="1"/>
    <col min="6383" max="6383" width="6.5703125" style="71" customWidth="1"/>
    <col min="6384" max="6384" width="11" style="71" customWidth="1"/>
    <col min="6385" max="6385" width="4.5703125" style="71" customWidth="1"/>
    <col min="6386" max="6623" width="9.140625" style="71"/>
    <col min="6624" max="6624" width="2" style="71" customWidth="1"/>
    <col min="6625" max="6625" width="9.140625" style="71"/>
    <col min="6626" max="6628" width="11" style="71" customWidth="1"/>
    <col min="6629" max="6629" width="16.5703125" style="71" customWidth="1"/>
    <col min="6630" max="6630" width="16.42578125" style="71" customWidth="1"/>
    <col min="6631" max="6631" width="6.5703125" style="71" customWidth="1"/>
    <col min="6632" max="6632" width="16.42578125" style="71" customWidth="1"/>
    <col min="6633" max="6633" width="6.5703125" style="71" customWidth="1"/>
    <col min="6634" max="6634" width="16.42578125" style="71" customWidth="1"/>
    <col min="6635" max="6635" width="6.5703125" style="71" customWidth="1"/>
    <col min="6636" max="6636" width="16.42578125" style="71" customWidth="1"/>
    <col min="6637" max="6637" width="6.5703125" style="71" customWidth="1"/>
    <col min="6638" max="6638" width="16.42578125" style="71" customWidth="1"/>
    <col min="6639" max="6639" width="6.5703125" style="71" customWidth="1"/>
    <col min="6640" max="6640" width="11" style="71" customWidth="1"/>
    <col min="6641" max="6641" width="4.5703125" style="71" customWidth="1"/>
    <col min="6642" max="6879" width="9.140625" style="71"/>
    <col min="6880" max="6880" width="2" style="71" customWidth="1"/>
    <col min="6881" max="6881" width="9.140625" style="71"/>
    <col min="6882" max="6884" width="11" style="71" customWidth="1"/>
    <col min="6885" max="6885" width="16.5703125" style="71" customWidth="1"/>
    <col min="6886" max="6886" width="16.42578125" style="71" customWidth="1"/>
    <col min="6887" max="6887" width="6.5703125" style="71" customWidth="1"/>
    <col min="6888" max="6888" width="16.42578125" style="71" customWidth="1"/>
    <col min="6889" max="6889" width="6.5703125" style="71" customWidth="1"/>
    <col min="6890" max="6890" width="16.42578125" style="71" customWidth="1"/>
    <col min="6891" max="6891" width="6.5703125" style="71" customWidth="1"/>
    <col min="6892" max="6892" width="16.42578125" style="71" customWidth="1"/>
    <col min="6893" max="6893" width="6.5703125" style="71" customWidth="1"/>
    <col min="6894" max="6894" width="16.42578125" style="71" customWidth="1"/>
    <col min="6895" max="6895" width="6.5703125" style="71" customWidth="1"/>
    <col min="6896" max="6896" width="11" style="71" customWidth="1"/>
    <col min="6897" max="6897" width="4.5703125" style="71" customWidth="1"/>
    <col min="6898" max="7135" width="9.140625" style="71"/>
    <col min="7136" max="7136" width="2" style="71" customWidth="1"/>
    <col min="7137" max="7137" width="9.140625" style="71"/>
    <col min="7138" max="7140" width="11" style="71" customWidth="1"/>
    <col min="7141" max="7141" width="16.5703125" style="71" customWidth="1"/>
    <col min="7142" max="7142" width="16.42578125" style="71" customWidth="1"/>
    <col min="7143" max="7143" width="6.5703125" style="71" customWidth="1"/>
    <col min="7144" max="7144" width="16.42578125" style="71" customWidth="1"/>
    <col min="7145" max="7145" width="6.5703125" style="71" customWidth="1"/>
    <col min="7146" max="7146" width="16.42578125" style="71" customWidth="1"/>
    <col min="7147" max="7147" width="6.5703125" style="71" customWidth="1"/>
    <col min="7148" max="7148" width="16.42578125" style="71" customWidth="1"/>
    <col min="7149" max="7149" width="6.5703125" style="71" customWidth="1"/>
    <col min="7150" max="7150" width="16.42578125" style="71" customWidth="1"/>
    <col min="7151" max="7151" width="6.5703125" style="71" customWidth="1"/>
    <col min="7152" max="7152" width="11" style="71" customWidth="1"/>
    <col min="7153" max="7153" width="4.5703125" style="71" customWidth="1"/>
    <col min="7154" max="7391" width="9.140625" style="71"/>
    <col min="7392" max="7392" width="2" style="71" customWidth="1"/>
    <col min="7393" max="7393" width="9.140625" style="71"/>
    <col min="7394" max="7396" width="11" style="71" customWidth="1"/>
    <col min="7397" max="7397" width="16.5703125" style="71" customWidth="1"/>
    <col min="7398" max="7398" width="16.42578125" style="71" customWidth="1"/>
    <col min="7399" max="7399" width="6.5703125" style="71" customWidth="1"/>
    <col min="7400" max="7400" width="16.42578125" style="71" customWidth="1"/>
    <col min="7401" max="7401" width="6.5703125" style="71" customWidth="1"/>
    <col min="7402" max="7402" width="16.42578125" style="71" customWidth="1"/>
    <col min="7403" max="7403" width="6.5703125" style="71" customWidth="1"/>
    <col min="7404" max="7404" width="16.42578125" style="71" customWidth="1"/>
    <col min="7405" max="7405" width="6.5703125" style="71" customWidth="1"/>
    <col min="7406" max="7406" width="16.42578125" style="71" customWidth="1"/>
    <col min="7407" max="7407" width="6.5703125" style="71" customWidth="1"/>
    <col min="7408" max="7408" width="11" style="71" customWidth="1"/>
    <col min="7409" max="7409" width="4.5703125" style="71" customWidth="1"/>
    <col min="7410" max="7647" width="9.140625" style="71"/>
    <col min="7648" max="7648" width="2" style="71" customWidth="1"/>
    <col min="7649" max="7649" width="9.140625" style="71"/>
    <col min="7650" max="7652" width="11" style="71" customWidth="1"/>
    <col min="7653" max="7653" width="16.5703125" style="71" customWidth="1"/>
    <col min="7654" max="7654" width="16.42578125" style="71" customWidth="1"/>
    <col min="7655" max="7655" width="6.5703125" style="71" customWidth="1"/>
    <col min="7656" max="7656" width="16.42578125" style="71" customWidth="1"/>
    <col min="7657" max="7657" width="6.5703125" style="71" customWidth="1"/>
    <col min="7658" max="7658" width="16.42578125" style="71" customWidth="1"/>
    <col min="7659" max="7659" width="6.5703125" style="71" customWidth="1"/>
    <col min="7660" max="7660" width="16.42578125" style="71" customWidth="1"/>
    <col min="7661" max="7661" width="6.5703125" style="71" customWidth="1"/>
    <col min="7662" max="7662" width="16.42578125" style="71" customWidth="1"/>
    <col min="7663" max="7663" width="6.5703125" style="71" customWidth="1"/>
    <col min="7664" max="7664" width="11" style="71" customWidth="1"/>
    <col min="7665" max="7665" width="4.5703125" style="71" customWidth="1"/>
    <col min="7666" max="7903" width="9.140625" style="71"/>
    <col min="7904" max="7904" width="2" style="71" customWidth="1"/>
    <col min="7905" max="7905" width="9.140625" style="71"/>
    <col min="7906" max="7908" width="11" style="71" customWidth="1"/>
    <col min="7909" max="7909" width="16.5703125" style="71" customWidth="1"/>
    <col min="7910" max="7910" width="16.42578125" style="71" customWidth="1"/>
    <col min="7911" max="7911" width="6.5703125" style="71" customWidth="1"/>
    <col min="7912" max="7912" width="16.42578125" style="71" customWidth="1"/>
    <col min="7913" max="7913" width="6.5703125" style="71" customWidth="1"/>
    <col min="7914" max="7914" width="16.42578125" style="71" customWidth="1"/>
    <col min="7915" max="7915" width="6.5703125" style="71" customWidth="1"/>
    <col min="7916" max="7916" width="16.42578125" style="71" customWidth="1"/>
    <col min="7917" max="7917" width="6.5703125" style="71" customWidth="1"/>
    <col min="7918" max="7918" width="16.42578125" style="71" customWidth="1"/>
    <col min="7919" max="7919" width="6.5703125" style="71" customWidth="1"/>
    <col min="7920" max="7920" width="11" style="71" customWidth="1"/>
    <col min="7921" max="7921" width="4.5703125" style="71" customWidth="1"/>
    <col min="7922" max="8159" width="9.140625" style="71"/>
    <col min="8160" max="8160" width="2" style="71" customWidth="1"/>
    <col min="8161" max="8161" width="9.140625" style="71"/>
    <col min="8162" max="8164" width="11" style="71" customWidth="1"/>
    <col min="8165" max="8165" width="16.5703125" style="71" customWidth="1"/>
    <col min="8166" max="8166" width="16.42578125" style="71" customWidth="1"/>
    <col min="8167" max="8167" width="6.5703125" style="71" customWidth="1"/>
    <col min="8168" max="8168" width="16.42578125" style="71" customWidth="1"/>
    <col min="8169" max="8169" width="6.5703125" style="71" customWidth="1"/>
    <col min="8170" max="8170" width="16.42578125" style="71" customWidth="1"/>
    <col min="8171" max="8171" width="6.5703125" style="71" customWidth="1"/>
    <col min="8172" max="8172" width="16.42578125" style="71" customWidth="1"/>
    <col min="8173" max="8173" width="6.5703125" style="71" customWidth="1"/>
    <col min="8174" max="8174" width="16.42578125" style="71" customWidth="1"/>
    <col min="8175" max="8175" width="6.5703125" style="71" customWidth="1"/>
    <col min="8176" max="8176" width="11" style="71" customWidth="1"/>
    <col min="8177" max="8177" width="4.5703125" style="71" customWidth="1"/>
    <col min="8178" max="8415" width="9.140625" style="71"/>
    <col min="8416" max="8416" width="2" style="71" customWidth="1"/>
    <col min="8417" max="8417" width="9.140625" style="71"/>
    <col min="8418" max="8420" width="11" style="71" customWidth="1"/>
    <col min="8421" max="8421" width="16.5703125" style="71" customWidth="1"/>
    <col min="8422" max="8422" width="16.42578125" style="71" customWidth="1"/>
    <col min="8423" max="8423" width="6.5703125" style="71" customWidth="1"/>
    <col min="8424" max="8424" width="16.42578125" style="71" customWidth="1"/>
    <col min="8425" max="8425" width="6.5703125" style="71" customWidth="1"/>
    <col min="8426" max="8426" width="16.42578125" style="71" customWidth="1"/>
    <col min="8427" max="8427" width="6.5703125" style="71" customWidth="1"/>
    <col min="8428" max="8428" width="16.42578125" style="71" customWidth="1"/>
    <col min="8429" max="8429" width="6.5703125" style="71" customWidth="1"/>
    <col min="8430" max="8430" width="16.42578125" style="71" customWidth="1"/>
    <col min="8431" max="8431" width="6.5703125" style="71" customWidth="1"/>
    <col min="8432" max="8432" width="11" style="71" customWidth="1"/>
    <col min="8433" max="8433" width="4.5703125" style="71" customWidth="1"/>
    <col min="8434" max="8671" width="9.140625" style="71"/>
    <col min="8672" max="8672" width="2" style="71" customWidth="1"/>
    <col min="8673" max="8673" width="9.140625" style="71"/>
    <col min="8674" max="8676" width="11" style="71" customWidth="1"/>
    <col min="8677" max="8677" width="16.5703125" style="71" customWidth="1"/>
    <col min="8678" max="8678" width="16.42578125" style="71" customWidth="1"/>
    <col min="8679" max="8679" width="6.5703125" style="71" customWidth="1"/>
    <col min="8680" max="8680" width="16.42578125" style="71" customWidth="1"/>
    <col min="8681" max="8681" width="6.5703125" style="71" customWidth="1"/>
    <col min="8682" max="8682" width="16.42578125" style="71" customWidth="1"/>
    <col min="8683" max="8683" width="6.5703125" style="71" customWidth="1"/>
    <col min="8684" max="8684" width="16.42578125" style="71" customWidth="1"/>
    <col min="8685" max="8685" width="6.5703125" style="71" customWidth="1"/>
    <col min="8686" max="8686" width="16.42578125" style="71" customWidth="1"/>
    <col min="8687" max="8687" width="6.5703125" style="71" customWidth="1"/>
    <col min="8688" max="8688" width="11" style="71" customWidth="1"/>
    <col min="8689" max="8689" width="4.5703125" style="71" customWidth="1"/>
    <col min="8690" max="8927" width="9.140625" style="71"/>
    <col min="8928" max="8928" width="2" style="71" customWidth="1"/>
    <col min="8929" max="8929" width="9.140625" style="71"/>
    <col min="8930" max="8932" width="11" style="71" customWidth="1"/>
    <col min="8933" max="8933" width="16.5703125" style="71" customWidth="1"/>
    <col min="8934" max="8934" width="16.42578125" style="71" customWidth="1"/>
    <col min="8935" max="8935" width="6.5703125" style="71" customWidth="1"/>
    <col min="8936" max="8936" width="16.42578125" style="71" customWidth="1"/>
    <col min="8937" max="8937" width="6.5703125" style="71" customWidth="1"/>
    <col min="8938" max="8938" width="16.42578125" style="71" customWidth="1"/>
    <col min="8939" max="8939" width="6.5703125" style="71" customWidth="1"/>
    <col min="8940" max="8940" width="16.42578125" style="71" customWidth="1"/>
    <col min="8941" max="8941" width="6.5703125" style="71" customWidth="1"/>
    <col min="8942" max="8942" width="16.42578125" style="71" customWidth="1"/>
    <col min="8943" max="8943" width="6.5703125" style="71" customWidth="1"/>
    <col min="8944" max="8944" width="11" style="71" customWidth="1"/>
    <col min="8945" max="8945" width="4.5703125" style="71" customWidth="1"/>
    <col min="8946" max="9183" width="9.140625" style="71"/>
    <col min="9184" max="9184" width="2" style="71" customWidth="1"/>
    <col min="9185" max="9185" width="9.140625" style="71"/>
    <col min="9186" max="9188" width="11" style="71" customWidth="1"/>
    <col min="9189" max="9189" width="16.5703125" style="71" customWidth="1"/>
    <col min="9190" max="9190" width="16.42578125" style="71" customWidth="1"/>
    <col min="9191" max="9191" width="6.5703125" style="71" customWidth="1"/>
    <col min="9192" max="9192" width="16.42578125" style="71" customWidth="1"/>
    <col min="9193" max="9193" width="6.5703125" style="71" customWidth="1"/>
    <col min="9194" max="9194" width="16.42578125" style="71" customWidth="1"/>
    <col min="9195" max="9195" width="6.5703125" style="71" customWidth="1"/>
    <col min="9196" max="9196" width="16.42578125" style="71" customWidth="1"/>
    <col min="9197" max="9197" width="6.5703125" style="71" customWidth="1"/>
    <col min="9198" max="9198" width="16.42578125" style="71" customWidth="1"/>
    <col min="9199" max="9199" width="6.5703125" style="71" customWidth="1"/>
    <col min="9200" max="9200" width="11" style="71" customWidth="1"/>
    <col min="9201" max="9201" width="4.5703125" style="71" customWidth="1"/>
    <col min="9202" max="9439" width="9.140625" style="71"/>
    <col min="9440" max="9440" width="2" style="71" customWidth="1"/>
    <col min="9441" max="9441" width="9.140625" style="71"/>
    <col min="9442" max="9444" width="11" style="71" customWidth="1"/>
    <col min="9445" max="9445" width="16.5703125" style="71" customWidth="1"/>
    <col min="9446" max="9446" width="16.42578125" style="71" customWidth="1"/>
    <col min="9447" max="9447" width="6.5703125" style="71" customWidth="1"/>
    <col min="9448" max="9448" width="16.42578125" style="71" customWidth="1"/>
    <col min="9449" max="9449" width="6.5703125" style="71" customWidth="1"/>
    <col min="9450" max="9450" width="16.42578125" style="71" customWidth="1"/>
    <col min="9451" max="9451" width="6.5703125" style="71" customWidth="1"/>
    <col min="9452" max="9452" width="16.42578125" style="71" customWidth="1"/>
    <col min="9453" max="9453" width="6.5703125" style="71" customWidth="1"/>
    <col min="9454" max="9454" width="16.42578125" style="71" customWidth="1"/>
    <col min="9455" max="9455" width="6.5703125" style="71" customWidth="1"/>
    <col min="9456" max="9456" width="11" style="71" customWidth="1"/>
    <col min="9457" max="9457" width="4.5703125" style="71" customWidth="1"/>
    <col min="9458" max="9695" width="9.140625" style="71"/>
    <col min="9696" max="9696" width="2" style="71" customWidth="1"/>
    <col min="9697" max="9697" width="9.140625" style="71"/>
    <col min="9698" max="9700" width="11" style="71" customWidth="1"/>
    <col min="9701" max="9701" width="16.5703125" style="71" customWidth="1"/>
    <col min="9702" max="9702" width="16.42578125" style="71" customWidth="1"/>
    <col min="9703" max="9703" width="6.5703125" style="71" customWidth="1"/>
    <col min="9704" max="9704" width="16.42578125" style="71" customWidth="1"/>
    <col min="9705" max="9705" width="6.5703125" style="71" customWidth="1"/>
    <col min="9706" max="9706" width="16.42578125" style="71" customWidth="1"/>
    <col min="9707" max="9707" width="6.5703125" style="71" customWidth="1"/>
    <col min="9708" max="9708" width="16.42578125" style="71" customWidth="1"/>
    <col min="9709" max="9709" width="6.5703125" style="71" customWidth="1"/>
    <col min="9710" max="9710" width="16.42578125" style="71" customWidth="1"/>
    <col min="9711" max="9711" width="6.5703125" style="71" customWidth="1"/>
    <col min="9712" max="9712" width="11" style="71" customWidth="1"/>
    <col min="9713" max="9713" width="4.5703125" style="71" customWidth="1"/>
    <col min="9714" max="9951" width="9.140625" style="71"/>
    <col min="9952" max="9952" width="2" style="71" customWidth="1"/>
    <col min="9953" max="9953" width="9.140625" style="71"/>
    <col min="9954" max="9956" width="11" style="71" customWidth="1"/>
    <col min="9957" max="9957" width="16.5703125" style="71" customWidth="1"/>
    <col min="9958" max="9958" width="16.42578125" style="71" customWidth="1"/>
    <col min="9959" max="9959" width="6.5703125" style="71" customWidth="1"/>
    <col min="9960" max="9960" width="16.42578125" style="71" customWidth="1"/>
    <col min="9961" max="9961" width="6.5703125" style="71" customWidth="1"/>
    <col min="9962" max="9962" width="16.42578125" style="71" customWidth="1"/>
    <col min="9963" max="9963" width="6.5703125" style="71" customWidth="1"/>
    <col min="9964" max="9964" width="16.42578125" style="71" customWidth="1"/>
    <col min="9965" max="9965" width="6.5703125" style="71" customWidth="1"/>
    <col min="9966" max="9966" width="16.42578125" style="71" customWidth="1"/>
    <col min="9967" max="9967" width="6.5703125" style="71" customWidth="1"/>
    <col min="9968" max="9968" width="11" style="71" customWidth="1"/>
    <col min="9969" max="9969" width="4.5703125" style="71" customWidth="1"/>
    <col min="9970" max="10207" width="9.140625" style="71"/>
    <col min="10208" max="10208" width="2" style="71" customWidth="1"/>
    <col min="10209" max="10209" width="9.140625" style="71"/>
    <col min="10210" max="10212" width="11" style="71" customWidth="1"/>
    <col min="10213" max="10213" width="16.5703125" style="71" customWidth="1"/>
    <col min="10214" max="10214" width="16.42578125" style="71" customWidth="1"/>
    <col min="10215" max="10215" width="6.5703125" style="71" customWidth="1"/>
    <col min="10216" max="10216" width="16.42578125" style="71" customWidth="1"/>
    <col min="10217" max="10217" width="6.5703125" style="71" customWidth="1"/>
    <col min="10218" max="10218" width="16.42578125" style="71" customWidth="1"/>
    <col min="10219" max="10219" width="6.5703125" style="71" customWidth="1"/>
    <col min="10220" max="10220" width="16.42578125" style="71" customWidth="1"/>
    <col min="10221" max="10221" width="6.5703125" style="71" customWidth="1"/>
    <col min="10222" max="10222" width="16.42578125" style="71" customWidth="1"/>
    <col min="10223" max="10223" width="6.5703125" style="71" customWidth="1"/>
    <col min="10224" max="10224" width="11" style="71" customWidth="1"/>
    <col min="10225" max="10225" width="4.5703125" style="71" customWidth="1"/>
    <col min="10226" max="10463" width="9.140625" style="71"/>
    <col min="10464" max="10464" width="2" style="71" customWidth="1"/>
    <col min="10465" max="10465" width="9.140625" style="71"/>
    <col min="10466" max="10468" width="11" style="71" customWidth="1"/>
    <col min="10469" max="10469" width="16.5703125" style="71" customWidth="1"/>
    <col min="10470" max="10470" width="16.42578125" style="71" customWidth="1"/>
    <col min="10471" max="10471" width="6.5703125" style="71" customWidth="1"/>
    <col min="10472" max="10472" width="16.42578125" style="71" customWidth="1"/>
    <col min="10473" max="10473" width="6.5703125" style="71" customWidth="1"/>
    <col min="10474" max="10474" width="16.42578125" style="71" customWidth="1"/>
    <col min="10475" max="10475" width="6.5703125" style="71" customWidth="1"/>
    <col min="10476" max="10476" width="16.42578125" style="71" customWidth="1"/>
    <col min="10477" max="10477" width="6.5703125" style="71" customWidth="1"/>
    <col min="10478" max="10478" width="16.42578125" style="71" customWidth="1"/>
    <col min="10479" max="10479" width="6.5703125" style="71" customWidth="1"/>
    <col min="10480" max="10480" width="11" style="71" customWidth="1"/>
    <col min="10481" max="10481" width="4.5703125" style="71" customWidth="1"/>
    <col min="10482" max="10719" width="9.140625" style="71"/>
    <col min="10720" max="10720" width="2" style="71" customWidth="1"/>
    <col min="10721" max="10721" width="9.140625" style="71"/>
    <col min="10722" max="10724" width="11" style="71" customWidth="1"/>
    <col min="10725" max="10725" width="16.5703125" style="71" customWidth="1"/>
    <col min="10726" max="10726" width="16.42578125" style="71" customWidth="1"/>
    <col min="10727" max="10727" width="6.5703125" style="71" customWidth="1"/>
    <col min="10728" max="10728" width="16.42578125" style="71" customWidth="1"/>
    <col min="10729" max="10729" width="6.5703125" style="71" customWidth="1"/>
    <col min="10730" max="10730" width="16.42578125" style="71" customWidth="1"/>
    <col min="10731" max="10731" width="6.5703125" style="71" customWidth="1"/>
    <col min="10732" max="10732" width="16.42578125" style="71" customWidth="1"/>
    <col min="10733" max="10733" width="6.5703125" style="71" customWidth="1"/>
    <col min="10734" max="10734" width="16.42578125" style="71" customWidth="1"/>
    <col min="10735" max="10735" width="6.5703125" style="71" customWidth="1"/>
    <col min="10736" max="10736" width="11" style="71" customWidth="1"/>
    <col min="10737" max="10737" width="4.5703125" style="71" customWidth="1"/>
    <col min="10738" max="10975" width="9.140625" style="71"/>
    <col min="10976" max="10976" width="2" style="71" customWidth="1"/>
    <col min="10977" max="10977" width="9.140625" style="71"/>
    <col min="10978" max="10980" width="11" style="71" customWidth="1"/>
    <col min="10981" max="10981" width="16.5703125" style="71" customWidth="1"/>
    <col min="10982" max="10982" width="16.42578125" style="71" customWidth="1"/>
    <col min="10983" max="10983" width="6.5703125" style="71" customWidth="1"/>
    <col min="10984" max="10984" width="16.42578125" style="71" customWidth="1"/>
    <col min="10985" max="10985" width="6.5703125" style="71" customWidth="1"/>
    <col min="10986" max="10986" width="16.42578125" style="71" customWidth="1"/>
    <col min="10987" max="10987" width="6.5703125" style="71" customWidth="1"/>
    <col min="10988" max="10988" width="16.42578125" style="71" customWidth="1"/>
    <col min="10989" max="10989" width="6.5703125" style="71" customWidth="1"/>
    <col min="10990" max="10990" width="16.42578125" style="71" customWidth="1"/>
    <col min="10991" max="10991" width="6.5703125" style="71" customWidth="1"/>
    <col min="10992" max="10992" width="11" style="71" customWidth="1"/>
    <col min="10993" max="10993" width="4.5703125" style="71" customWidth="1"/>
    <col min="10994" max="11231" width="9.140625" style="71"/>
    <col min="11232" max="11232" width="2" style="71" customWidth="1"/>
    <col min="11233" max="11233" width="9.140625" style="71"/>
    <col min="11234" max="11236" width="11" style="71" customWidth="1"/>
    <col min="11237" max="11237" width="16.5703125" style="71" customWidth="1"/>
    <col min="11238" max="11238" width="16.42578125" style="71" customWidth="1"/>
    <col min="11239" max="11239" width="6.5703125" style="71" customWidth="1"/>
    <col min="11240" max="11240" width="16.42578125" style="71" customWidth="1"/>
    <col min="11241" max="11241" width="6.5703125" style="71" customWidth="1"/>
    <col min="11242" max="11242" width="16.42578125" style="71" customWidth="1"/>
    <col min="11243" max="11243" width="6.5703125" style="71" customWidth="1"/>
    <col min="11244" max="11244" width="16.42578125" style="71" customWidth="1"/>
    <col min="11245" max="11245" width="6.5703125" style="71" customWidth="1"/>
    <col min="11246" max="11246" width="16.42578125" style="71" customWidth="1"/>
    <col min="11247" max="11247" width="6.5703125" style="71" customWidth="1"/>
    <col min="11248" max="11248" width="11" style="71" customWidth="1"/>
    <col min="11249" max="11249" width="4.5703125" style="71" customWidth="1"/>
    <col min="11250" max="11487" width="9.140625" style="71"/>
    <col min="11488" max="11488" width="2" style="71" customWidth="1"/>
    <col min="11489" max="11489" width="9.140625" style="71"/>
    <col min="11490" max="11492" width="11" style="71" customWidth="1"/>
    <col min="11493" max="11493" width="16.5703125" style="71" customWidth="1"/>
    <col min="11494" max="11494" width="16.42578125" style="71" customWidth="1"/>
    <col min="11495" max="11495" width="6.5703125" style="71" customWidth="1"/>
    <col min="11496" max="11496" width="16.42578125" style="71" customWidth="1"/>
    <col min="11497" max="11497" width="6.5703125" style="71" customWidth="1"/>
    <col min="11498" max="11498" width="16.42578125" style="71" customWidth="1"/>
    <col min="11499" max="11499" width="6.5703125" style="71" customWidth="1"/>
    <col min="11500" max="11500" width="16.42578125" style="71" customWidth="1"/>
    <col min="11501" max="11501" width="6.5703125" style="71" customWidth="1"/>
    <col min="11502" max="11502" width="16.42578125" style="71" customWidth="1"/>
    <col min="11503" max="11503" width="6.5703125" style="71" customWidth="1"/>
    <col min="11504" max="11504" width="11" style="71" customWidth="1"/>
    <col min="11505" max="11505" width="4.5703125" style="71" customWidth="1"/>
    <col min="11506" max="11743" width="9.140625" style="71"/>
    <col min="11744" max="11744" width="2" style="71" customWidth="1"/>
    <col min="11745" max="11745" width="9.140625" style="71"/>
    <col min="11746" max="11748" width="11" style="71" customWidth="1"/>
    <col min="11749" max="11749" width="16.5703125" style="71" customWidth="1"/>
    <col min="11750" max="11750" width="16.42578125" style="71" customWidth="1"/>
    <col min="11751" max="11751" width="6.5703125" style="71" customWidth="1"/>
    <col min="11752" max="11752" width="16.42578125" style="71" customWidth="1"/>
    <col min="11753" max="11753" width="6.5703125" style="71" customWidth="1"/>
    <col min="11754" max="11754" width="16.42578125" style="71" customWidth="1"/>
    <col min="11755" max="11755" width="6.5703125" style="71" customWidth="1"/>
    <col min="11756" max="11756" width="16.42578125" style="71" customWidth="1"/>
    <col min="11757" max="11757" width="6.5703125" style="71" customWidth="1"/>
    <col min="11758" max="11758" width="16.42578125" style="71" customWidth="1"/>
    <col min="11759" max="11759" width="6.5703125" style="71" customWidth="1"/>
    <col min="11760" max="11760" width="11" style="71" customWidth="1"/>
    <col min="11761" max="11761" width="4.5703125" style="71" customWidth="1"/>
    <col min="11762" max="11999" width="9.140625" style="71"/>
    <col min="12000" max="12000" width="2" style="71" customWidth="1"/>
    <col min="12001" max="12001" width="9.140625" style="71"/>
    <col min="12002" max="12004" width="11" style="71" customWidth="1"/>
    <col min="12005" max="12005" width="16.5703125" style="71" customWidth="1"/>
    <col min="12006" max="12006" width="16.42578125" style="71" customWidth="1"/>
    <col min="12007" max="12007" width="6.5703125" style="71" customWidth="1"/>
    <col min="12008" max="12008" width="16.42578125" style="71" customWidth="1"/>
    <col min="12009" max="12009" width="6.5703125" style="71" customWidth="1"/>
    <col min="12010" max="12010" width="16.42578125" style="71" customWidth="1"/>
    <col min="12011" max="12011" width="6.5703125" style="71" customWidth="1"/>
    <col min="12012" max="12012" width="16.42578125" style="71" customWidth="1"/>
    <col min="12013" max="12013" width="6.5703125" style="71" customWidth="1"/>
    <col min="12014" max="12014" width="16.42578125" style="71" customWidth="1"/>
    <col min="12015" max="12015" width="6.5703125" style="71" customWidth="1"/>
    <col min="12016" max="12016" width="11" style="71" customWidth="1"/>
    <col min="12017" max="12017" width="4.5703125" style="71" customWidth="1"/>
    <col min="12018" max="12255" width="9.140625" style="71"/>
    <col min="12256" max="12256" width="2" style="71" customWidth="1"/>
    <col min="12257" max="12257" width="9.140625" style="71"/>
    <col min="12258" max="12260" width="11" style="71" customWidth="1"/>
    <col min="12261" max="12261" width="16.5703125" style="71" customWidth="1"/>
    <col min="12262" max="12262" width="16.42578125" style="71" customWidth="1"/>
    <col min="12263" max="12263" width="6.5703125" style="71" customWidth="1"/>
    <col min="12264" max="12264" width="16.42578125" style="71" customWidth="1"/>
    <col min="12265" max="12265" width="6.5703125" style="71" customWidth="1"/>
    <col min="12266" max="12266" width="16.42578125" style="71" customWidth="1"/>
    <col min="12267" max="12267" width="6.5703125" style="71" customWidth="1"/>
    <col min="12268" max="12268" width="16.42578125" style="71" customWidth="1"/>
    <col min="12269" max="12269" width="6.5703125" style="71" customWidth="1"/>
    <col min="12270" max="12270" width="16.42578125" style="71" customWidth="1"/>
    <col min="12271" max="12271" width="6.5703125" style="71" customWidth="1"/>
    <col min="12272" max="12272" width="11" style="71" customWidth="1"/>
    <col min="12273" max="12273" width="4.5703125" style="71" customWidth="1"/>
    <col min="12274" max="12511" width="9.140625" style="71"/>
    <col min="12512" max="12512" width="2" style="71" customWidth="1"/>
    <col min="12513" max="12513" width="9.140625" style="71"/>
    <col min="12514" max="12516" width="11" style="71" customWidth="1"/>
    <col min="12517" max="12517" width="16.5703125" style="71" customWidth="1"/>
    <col min="12518" max="12518" width="16.42578125" style="71" customWidth="1"/>
    <col min="12519" max="12519" width="6.5703125" style="71" customWidth="1"/>
    <col min="12520" max="12520" width="16.42578125" style="71" customWidth="1"/>
    <col min="12521" max="12521" width="6.5703125" style="71" customWidth="1"/>
    <col min="12522" max="12522" width="16.42578125" style="71" customWidth="1"/>
    <col min="12523" max="12523" width="6.5703125" style="71" customWidth="1"/>
    <col min="12524" max="12524" width="16.42578125" style="71" customWidth="1"/>
    <col min="12525" max="12525" width="6.5703125" style="71" customWidth="1"/>
    <col min="12526" max="12526" width="16.42578125" style="71" customWidth="1"/>
    <col min="12527" max="12527" width="6.5703125" style="71" customWidth="1"/>
    <col min="12528" max="12528" width="11" style="71" customWidth="1"/>
    <col min="12529" max="12529" width="4.5703125" style="71" customWidth="1"/>
    <col min="12530" max="12767" width="9.140625" style="71"/>
    <col min="12768" max="12768" width="2" style="71" customWidth="1"/>
    <col min="12769" max="12769" width="9.140625" style="71"/>
    <col min="12770" max="12772" width="11" style="71" customWidth="1"/>
    <col min="12773" max="12773" width="16.5703125" style="71" customWidth="1"/>
    <col min="12774" max="12774" width="16.42578125" style="71" customWidth="1"/>
    <col min="12775" max="12775" width="6.5703125" style="71" customWidth="1"/>
    <col min="12776" max="12776" width="16.42578125" style="71" customWidth="1"/>
    <col min="12777" max="12777" width="6.5703125" style="71" customWidth="1"/>
    <col min="12778" max="12778" width="16.42578125" style="71" customWidth="1"/>
    <col min="12779" max="12779" width="6.5703125" style="71" customWidth="1"/>
    <col min="12780" max="12780" width="16.42578125" style="71" customWidth="1"/>
    <col min="12781" max="12781" width="6.5703125" style="71" customWidth="1"/>
    <col min="12782" max="12782" width="16.42578125" style="71" customWidth="1"/>
    <col min="12783" max="12783" width="6.5703125" style="71" customWidth="1"/>
    <col min="12784" max="12784" width="11" style="71" customWidth="1"/>
    <col min="12785" max="12785" width="4.5703125" style="71" customWidth="1"/>
    <col min="12786" max="13023" width="9.140625" style="71"/>
    <col min="13024" max="13024" width="2" style="71" customWidth="1"/>
    <col min="13025" max="13025" width="9.140625" style="71"/>
    <col min="13026" max="13028" width="11" style="71" customWidth="1"/>
    <col min="13029" max="13029" width="16.5703125" style="71" customWidth="1"/>
    <col min="13030" max="13030" width="16.42578125" style="71" customWidth="1"/>
    <col min="13031" max="13031" width="6.5703125" style="71" customWidth="1"/>
    <col min="13032" max="13032" width="16.42578125" style="71" customWidth="1"/>
    <col min="13033" max="13033" width="6.5703125" style="71" customWidth="1"/>
    <col min="13034" max="13034" width="16.42578125" style="71" customWidth="1"/>
    <col min="13035" max="13035" width="6.5703125" style="71" customWidth="1"/>
    <col min="13036" max="13036" width="16.42578125" style="71" customWidth="1"/>
    <col min="13037" max="13037" width="6.5703125" style="71" customWidth="1"/>
    <col min="13038" max="13038" width="16.42578125" style="71" customWidth="1"/>
    <col min="13039" max="13039" width="6.5703125" style="71" customWidth="1"/>
    <col min="13040" max="13040" width="11" style="71" customWidth="1"/>
    <col min="13041" max="13041" width="4.5703125" style="71" customWidth="1"/>
    <col min="13042" max="13279" width="9.140625" style="71"/>
    <col min="13280" max="13280" width="2" style="71" customWidth="1"/>
    <col min="13281" max="13281" width="9.140625" style="71"/>
    <col min="13282" max="13284" width="11" style="71" customWidth="1"/>
    <col min="13285" max="13285" width="16.5703125" style="71" customWidth="1"/>
    <col min="13286" max="13286" width="16.42578125" style="71" customWidth="1"/>
    <col min="13287" max="13287" width="6.5703125" style="71" customWidth="1"/>
    <col min="13288" max="13288" width="16.42578125" style="71" customWidth="1"/>
    <col min="13289" max="13289" width="6.5703125" style="71" customWidth="1"/>
    <col min="13290" max="13290" width="16.42578125" style="71" customWidth="1"/>
    <col min="13291" max="13291" width="6.5703125" style="71" customWidth="1"/>
    <col min="13292" max="13292" width="16.42578125" style="71" customWidth="1"/>
    <col min="13293" max="13293" width="6.5703125" style="71" customWidth="1"/>
    <col min="13294" max="13294" width="16.42578125" style="71" customWidth="1"/>
    <col min="13295" max="13295" width="6.5703125" style="71" customWidth="1"/>
    <col min="13296" max="13296" width="11" style="71" customWidth="1"/>
    <col min="13297" max="13297" width="4.5703125" style="71" customWidth="1"/>
    <col min="13298" max="13535" width="9.140625" style="71"/>
    <col min="13536" max="13536" width="2" style="71" customWidth="1"/>
    <col min="13537" max="13537" width="9.140625" style="71"/>
    <col min="13538" max="13540" width="11" style="71" customWidth="1"/>
    <col min="13541" max="13541" width="16.5703125" style="71" customWidth="1"/>
    <col min="13542" max="13542" width="16.42578125" style="71" customWidth="1"/>
    <col min="13543" max="13543" width="6.5703125" style="71" customWidth="1"/>
    <col min="13544" max="13544" width="16.42578125" style="71" customWidth="1"/>
    <col min="13545" max="13545" width="6.5703125" style="71" customWidth="1"/>
    <col min="13546" max="13546" width="16.42578125" style="71" customWidth="1"/>
    <col min="13547" max="13547" width="6.5703125" style="71" customWidth="1"/>
    <col min="13548" max="13548" width="16.42578125" style="71" customWidth="1"/>
    <col min="13549" max="13549" width="6.5703125" style="71" customWidth="1"/>
    <col min="13550" max="13550" width="16.42578125" style="71" customWidth="1"/>
    <col min="13551" max="13551" width="6.5703125" style="71" customWidth="1"/>
    <col min="13552" max="13552" width="11" style="71" customWidth="1"/>
    <col min="13553" max="13553" width="4.5703125" style="71" customWidth="1"/>
    <col min="13554" max="13791" width="9.140625" style="71"/>
    <col min="13792" max="13792" width="2" style="71" customWidth="1"/>
    <col min="13793" max="13793" width="9.140625" style="71"/>
    <col min="13794" max="13796" width="11" style="71" customWidth="1"/>
    <col min="13797" max="13797" width="16.5703125" style="71" customWidth="1"/>
    <col min="13798" max="13798" width="16.42578125" style="71" customWidth="1"/>
    <col min="13799" max="13799" width="6.5703125" style="71" customWidth="1"/>
    <col min="13800" max="13800" width="16.42578125" style="71" customWidth="1"/>
    <col min="13801" max="13801" width="6.5703125" style="71" customWidth="1"/>
    <col min="13802" max="13802" width="16.42578125" style="71" customWidth="1"/>
    <col min="13803" max="13803" width="6.5703125" style="71" customWidth="1"/>
    <col min="13804" max="13804" width="16.42578125" style="71" customWidth="1"/>
    <col min="13805" max="13805" width="6.5703125" style="71" customWidth="1"/>
    <col min="13806" max="13806" width="16.42578125" style="71" customWidth="1"/>
    <col min="13807" max="13807" width="6.5703125" style="71" customWidth="1"/>
    <col min="13808" max="13808" width="11" style="71" customWidth="1"/>
    <col min="13809" max="13809" width="4.5703125" style="71" customWidth="1"/>
    <col min="13810" max="14047" width="9.140625" style="71"/>
    <col min="14048" max="14048" width="2" style="71" customWidth="1"/>
    <col min="14049" max="14049" width="9.140625" style="71"/>
    <col min="14050" max="14052" width="11" style="71" customWidth="1"/>
    <col min="14053" max="14053" width="16.5703125" style="71" customWidth="1"/>
    <col min="14054" max="14054" width="16.42578125" style="71" customWidth="1"/>
    <col min="14055" max="14055" width="6.5703125" style="71" customWidth="1"/>
    <col min="14056" max="14056" width="16.42578125" style="71" customWidth="1"/>
    <col min="14057" max="14057" width="6.5703125" style="71" customWidth="1"/>
    <col min="14058" max="14058" width="16.42578125" style="71" customWidth="1"/>
    <col min="14059" max="14059" width="6.5703125" style="71" customWidth="1"/>
    <col min="14060" max="14060" width="16.42578125" style="71" customWidth="1"/>
    <col min="14061" max="14061" width="6.5703125" style="71" customWidth="1"/>
    <col min="14062" max="14062" width="16.42578125" style="71" customWidth="1"/>
    <col min="14063" max="14063" width="6.5703125" style="71" customWidth="1"/>
    <col min="14064" max="14064" width="11" style="71" customWidth="1"/>
    <col min="14065" max="14065" width="4.5703125" style="71" customWidth="1"/>
    <col min="14066" max="14303" width="9.140625" style="71"/>
    <col min="14304" max="14304" width="2" style="71" customWidth="1"/>
    <col min="14305" max="14305" width="9.140625" style="71"/>
    <col min="14306" max="14308" width="11" style="71" customWidth="1"/>
    <col min="14309" max="14309" width="16.5703125" style="71" customWidth="1"/>
    <col min="14310" max="14310" width="16.42578125" style="71" customWidth="1"/>
    <col min="14311" max="14311" width="6.5703125" style="71" customWidth="1"/>
    <col min="14312" max="14312" width="16.42578125" style="71" customWidth="1"/>
    <col min="14313" max="14313" width="6.5703125" style="71" customWidth="1"/>
    <col min="14314" max="14314" width="16.42578125" style="71" customWidth="1"/>
    <col min="14315" max="14315" width="6.5703125" style="71" customWidth="1"/>
    <col min="14316" max="14316" width="16.42578125" style="71" customWidth="1"/>
    <col min="14317" max="14317" width="6.5703125" style="71" customWidth="1"/>
    <col min="14318" max="14318" width="16.42578125" style="71" customWidth="1"/>
    <col min="14319" max="14319" width="6.5703125" style="71" customWidth="1"/>
    <col min="14320" max="14320" width="11" style="71" customWidth="1"/>
    <col min="14321" max="14321" width="4.5703125" style="71" customWidth="1"/>
    <col min="14322" max="14559" width="9.140625" style="71"/>
    <col min="14560" max="14560" width="2" style="71" customWidth="1"/>
    <col min="14561" max="14561" width="9.140625" style="71"/>
    <col min="14562" max="14564" width="11" style="71" customWidth="1"/>
    <col min="14565" max="14565" width="16.5703125" style="71" customWidth="1"/>
    <col min="14566" max="14566" width="16.42578125" style="71" customWidth="1"/>
    <col min="14567" max="14567" width="6.5703125" style="71" customWidth="1"/>
    <col min="14568" max="14568" width="16.42578125" style="71" customWidth="1"/>
    <col min="14569" max="14569" width="6.5703125" style="71" customWidth="1"/>
    <col min="14570" max="14570" width="16.42578125" style="71" customWidth="1"/>
    <col min="14571" max="14571" width="6.5703125" style="71" customWidth="1"/>
    <col min="14572" max="14572" width="16.42578125" style="71" customWidth="1"/>
    <col min="14573" max="14573" width="6.5703125" style="71" customWidth="1"/>
    <col min="14574" max="14574" width="16.42578125" style="71" customWidth="1"/>
    <col min="14575" max="14575" width="6.5703125" style="71" customWidth="1"/>
    <col min="14576" max="14576" width="11" style="71" customWidth="1"/>
    <col min="14577" max="14577" width="4.5703125" style="71" customWidth="1"/>
    <col min="14578" max="14815" width="9.140625" style="71"/>
    <col min="14816" max="14816" width="2" style="71" customWidth="1"/>
    <col min="14817" max="14817" width="9.140625" style="71"/>
    <col min="14818" max="14820" width="11" style="71" customWidth="1"/>
    <col min="14821" max="14821" width="16.5703125" style="71" customWidth="1"/>
    <col min="14822" max="14822" width="16.42578125" style="71" customWidth="1"/>
    <col min="14823" max="14823" width="6.5703125" style="71" customWidth="1"/>
    <col min="14824" max="14824" width="16.42578125" style="71" customWidth="1"/>
    <col min="14825" max="14825" width="6.5703125" style="71" customWidth="1"/>
    <col min="14826" max="14826" width="16.42578125" style="71" customWidth="1"/>
    <col min="14827" max="14827" width="6.5703125" style="71" customWidth="1"/>
    <col min="14828" max="14828" width="16.42578125" style="71" customWidth="1"/>
    <col min="14829" max="14829" width="6.5703125" style="71" customWidth="1"/>
    <col min="14830" max="14830" width="16.42578125" style="71" customWidth="1"/>
    <col min="14831" max="14831" width="6.5703125" style="71" customWidth="1"/>
    <col min="14832" max="14832" width="11" style="71" customWidth="1"/>
    <col min="14833" max="14833" width="4.5703125" style="71" customWidth="1"/>
    <col min="14834" max="15071" width="9.140625" style="71"/>
    <col min="15072" max="15072" width="2" style="71" customWidth="1"/>
    <col min="15073" max="15073" width="9.140625" style="71"/>
    <col min="15074" max="15076" width="11" style="71" customWidth="1"/>
    <col min="15077" max="15077" width="16.5703125" style="71" customWidth="1"/>
    <col min="15078" max="15078" width="16.42578125" style="71" customWidth="1"/>
    <col min="15079" max="15079" width="6.5703125" style="71" customWidth="1"/>
    <col min="15080" max="15080" width="16.42578125" style="71" customWidth="1"/>
    <col min="15081" max="15081" width="6.5703125" style="71" customWidth="1"/>
    <col min="15082" max="15082" width="16.42578125" style="71" customWidth="1"/>
    <col min="15083" max="15083" width="6.5703125" style="71" customWidth="1"/>
    <col min="15084" max="15084" width="16.42578125" style="71" customWidth="1"/>
    <col min="15085" max="15085" width="6.5703125" style="71" customWidth="1"/>
    <col min="15086" max="15086" width="16.42578125" style="71" customWidth="1"/>
    <col min="15087" max="15087" width="6.5703125" style="71" customWidth="1"/>
    <col min="15088" max="15088" width="11" style="71" customWidth="1"/>
    <col min="15089" max="15089" width="4.5703125" style="71" customWidth="1"/>
    <col min="15090" max="15327" width="9.140625" style="71"/>
    <col min="15328" max="15328" width="2" style="71" customWidth="1"/>
    <col min="15329" max="15329" width="9.140625" style="71"/>
    <col min="15330" max="15332" width="11" style="71" customWidth="1"/>
    <col min="15333" max="15333" width="16.5703125" style="71" customWidth="1"/>
    <col min="15334" max="15334" width="16.42578125" style="71" customWidth="1"/>
    <col min="15335" max="15335" width="6.5703125" style="71" customWidth="1"/>
    <col min="15336" max="15336" width="16.42578125" style="71" customWidth="1"/>
    <col min="15337" max="15337" width="6.5703125" style="71" customWidth="1"/>
    <col min="15338" max="15338" width="16.42578125" style="71" customWidth="1"/>
    <col min="15339" max="15339" width="6.5703125" style="71" customWidth="1"/>
    <col min="15340" max="15340" width="16.42578125" style="71" customWidth="1"/>
    <col min="15341" max="15341" width="6.5703125" style="71" customWidth="1"/>
    <col min="15342" max="15342" width="16.42578125" style="71" customWidth="1"/>
    <col min="15343" max="15343" width="6.5703125" style="71" customWidth="1"/>
    <col min="15344" max="15344" width="11" style="71" customWidth="1"/>
    <col min="15345" max="15345" width="4.5703125" style="71" customWidth="1"/>
    <col min="15346" max="15583" width="9.140625" style="71"/>
    <col min="15584" max="15584" width="2" style="71" customWidth="1"/>
    <col min="15585" max="15585" width="9.140625" style="71"/>
    <col min="15586" max="15588" width="11" style="71" customWidth="1"/>
    <col min="15589" max="15589" width="16.5703125" style="71" customWidth="1"/>
    <col min="15590" max="15590" width="16.42578125" style="71" customWidth="1"/>
    <col min="15591" max="15591" width="6.5703125" style="71" customWidth="1"/>
    <col min="15592" max="15592" width="16.42578125" style="71" customWidth="1"/>
    <col min="15593" max="15593" width="6.5703125" style="71" customWidth="1"/>
    <col min="15594" max="15594" width="16.42578125" style="71" customWidth="1"/>
    <col min="15595" max="15595" width="6.5703125" style="71" customWidth="1"/>
    <col min="15596" max="15596" width="16.42578125" style="71" customWidth="1"/>
    <col min="15597" max="15597" width="6.5703125" style="71" customWidth="1"/>
    <col min="15598" max="15598" width="16.42578125" style="71" customWidth="1"/>
    <col min="15599" max="15599" width="6.5703125" style="71" customWidth="1"/>
    <col min="15600" max="15600" width="11" style="71" customWidth="1"/>
    <col min="15601" max="15601" width="4.5703125" style="71" customWidth="1"/>
    <col min="15602" max="15839" width="9.140625" style="71"/>
    <col min="15840" max="15840" width="2" style="71" customWidth="1"/>
    <col min="15841" max="15841" width="9.140625" style="71"/>
    <col min="15842" max="15844" width="11" style="71" customWidth="1"/>
    <col min="15845" max="15845" width="16.5703125" style="71" customWidth="1"/>
    <col min="15846" max="15846" width="16.42578125" style="71" customWidth="1"/>
    <col min="15847" max="15847" width="6.5703125" style="71" customWidth="1"/>
    <col min="15848" max="15848" width="16.42578125" style="71" customWidth="1"/>
    <col min="15849" max="15849" width="6.5703125" style="71" customWidth="1"/>
    <col min="15850" max="15850" width="16.42578125" style="71" customWidth="1"/>
    <col min="15851" max="15851" width="6.5703125" style="71" customWidth="1"/>
    <col min="15852" max="15852" width="16.42578125" style="71" customWidth="1"/>
    <col min="15853" max="15853" width="6.5703125" style="71" customWidth="1"/>
    <col min="15854" max="15854" width="16.42578125" style="71" customWidth="1"/>
    <col min="15855" max="15855" width="6.5703125" style="71" customWidth="1"/>
    <col min="15856" max="15856" width="11" style="71" customWidth="1"/>
    <col min="15857" max="15857" width="4.5703125" style="71" customWidth="1"/>
    <col min="15858" max="16095" width="9.140625" style="71"/>
    <col min="16096" max="16096" width="2" style="71" customWidth="1"/>
    <col min="16097" max="16097" width="9.140625" style="71"/>
    <col min="16098" max="16100" width="11" style="71" customWidth="1"/>
    <col min="16101" max="16101" width="16.5703125" style="71" customWidth="1"/>
    <col min="16102" max="16102" width="16.42578125" style="71" customWidth="1"/>
    <col min="16103" max="16103" width="6.5703125" style="71" customWidth="1"/>
    <col min="16104" max="16104" width="16.42578125" style="71" customWidth="1"/>
    <col min="16105" max="16105" width="6.5703125" style="71" customWidth="1"/>
    <col min="16106" max="16106" width="16.42578125" style="71" customWidth="1"/>
    <col min="16107" max="16107" width="6.5703125" style="71" customWidth="1"/>
    <col min="16108" max="16108" width="16.42578125" style="71" customWidth="1"/>
    <col min="16109" max="16109" width="6.5703125" style="71" customWidth="1"/>
    <col min="16110" max="16110" width="16.42578125" style="71" customWidth="1"/>
    <col min="16111" max="16111" width="6.5703125" style="71" customWidth="1"/>
    <col min="16112" max="16112" width="11" style="71" customWidth="1"/>
    <col min="16113" max="16113" width="4.5703125" style="71" customWidth="1"/>
    <col min="16114" max="16384" width="9.140625" style="71"/>
  </cols>
  <sheetData>
    <row r="1" spans="2:16" collapsed="1" x14ac:dyDescent="0.2"/>
    <row r="2" spans="2:16" hidden="1" outlineLevel="1" x14ac:dyDescent="0.2">
      <c r="B2" s="1"/>
      <c r="H2" s="71" t="s">
        <v>0</v>
      </c>
    </row>
    <row r="3" spans="2:16" hidden="1" outlineLevel="1" x14ac:dyDescent="0.2">
      <c r="H3" s="71" t="s">
        <v>284</v>
      </c>
    </row>
    <row r="4" spans="2:16" hidden="1" outlineLevel="1" x14ac:dyDescent="0.2"/>
    <row r="5" spans="2:16" hidden="1" outlineLevel="1" x14ac:dyDescent="0.2">
      <c r="B5" s="934" t="s">
        <v>2</v>
      </c>
      <c r="C5" s="935"/>
      <c r="D5" s="936"/>
      <c r="E5" s="687"/>
      <c r="F5" s="687"/>
      <c r="G5" s="934" t="s">
        <v>3</v>
      </c>
      <c r="H5" s="935"/>
      <c r="I5" s="936"/>
      <c r="J5" s="682"/>
      <c r="K5" s="641"/>
      <c r="L5" s="641"/>
      <c r="M5" s="683"/>
      <c r="N5" s="294"/>
      <c r="O5" s="294"/>
    </row>
    <row r="6" spans="2:16" hidden="1" outlineLevel="1" x14ac:dyDescent="0.2">
      <c r="B6" s="934" t="s">
        <v>4</v>
      </c>
      <c r="C6" s="935"/>
      <c r="D6" s="936"/>
      <c r="E6" s="682" t="s">
        <v>594</v>
      </c>
      <c r="F6" s="683"/>
      <c r="G6" s="934" t="s">
        <v>5</v>
      </c>
      <c r="H6" s="935"/>
      <c r="I6" s="936"/>
      <c r="J6" s="682" t="s">
        <v>599</v>
      </c>
      <c r="K6" s="641"/>
      <c r="L6" s="641"/>
      <c r="M6" s="683"/>
      <c r="N6" s="294"/>
      <c r="O6" s="294"/>
    </row>
    <row r="7" spans="2:16" hidden="1" outlineLevel="1" x14ac:dyDescent="0.2">
      <c r="B7" s="934" t="s">
        <v>6</v>
      </c>
      <c r="C7" s="935"/>
      <c r="D7" s="936"/>
      <c r="E7" s="682">
        <v>186442084</v>
      </c>
      <c r="F7" s="683"/>
      <c r="G7" s="934" t="s">
        <v>7</v>
      </c>
      <c r="H7" s="935"/>
      <c r="I7" s="936"/>
      <c r="J7" s="682" t="s">
        <v>600</v>
      </c>
      <c r="K7" s="641"/>
      <c r="L7" s="641"/>
      <c r="M7" s="683"/>
      <c r="N7" s="294"/>
      <c r="O7" s="294"/>
    </row>
    <row r="8" spans="2:16" hidden="1" outlineLevel="1" x14ac:dyDescent="0.2">
      <c r="B8" s="934" t="s">
        <v>8</v>
      </c>
      <c r="C8" s="935"/>
      <c r="D8" s="936"/>
      <c r="E8" s="682" t="s">
        <v>595</v>
      </c>
      <c r="F8" s="683"/>
      <c r="G8" s="934" t="s">
        <v>9</v>
      </c>
      <c r="H8" s="935"/>
      <c r="I8" s="936"/>
      <c r="J8" s="682" t="s">
        <v>601</v>
      </c>
      <c r="K8" s="641"/>
      <c r="L8" s="641"/>
      <c r="M8" s="683"/>
      <c r="N8" s="294"/>
      <c r="O8" s="294"/>
    </row>
    <row r="9" spans="2:16" hidden="1" outlineLevel="1" x14ac:dyDescent="0.2">
      <c r="B9" s="934" t="s">
        <v>9</v>
      </c>
      <c r="C9" s="935"/>
      <c r="D9" s="936"/>
      <c r="E9" s="682" t="s">
        <v>596</v>
      </c>
      <c r="F9" s="683"/>
      <c r="G9" s="934" t="s">
        <v>10</v>
      </c>
      <c r="H9" s="935"/>
      <c r="I9" s="936"/>
      <c r="J9" s="682" t="s">
        <v>596</v>
      </c>
      <c r="K9" s="641"/>
      <c r="L9" s="641"/>
      <c r="M9" s="683"/>
      <c r="N9" s="294"/>
      <c r="O9" s="294"/>
    </row>
    <row r="10" spans="2:16" hidden="1" outlineLevel="1" x14ac:dyDescent="0.2">
      <c r="B10" s="934" t="s">
        <v>10</v>
      </c>
      <c r="C10" s="935"/>
      <c r="D10" s="936"/>
      <c r="E10" s="682" t="s">
        <v>596</v>
      </c>
      <c r="F10" s="683"/>
      <c r="G10" s="934" t="s">
        <v>11</v>
      </c>
      <c r="H10" s="935"/>
      <c r="I10" s="936"/>
      <c r="J10" s="682" t="s">
        <v>602</v>
      </c>
      <c r="K10" s="641"/>
      <c r="L10" s="641"/>
      <c r="M10" s="683"/>
      <c r="N10" s="294"/>
      <c r="O10" s="294"/>
    </row>
    <row r="11" spans="2:16" hidden="1" outlineLevel="1" x14ac:dyDescent="0.2">
      <c r="B11" s="934" t="s">
        <v>12</v>
      </c>
      <c r="C11" s="935"/>
      <c r="D11" s="936"/>
      <c r="E11" s="682" t="s">
        <v>597</v>
      </c>
      <c r="F11" s="683"/>
      <c r="G11" s="937"/>
      <c r="H11" s="938"/>
      <c r="I11" s="939"/>
      <c r="J11" s="682"/>
      <c r="K11" s="641"/>
      <c r="L11" s="641"/>
      <c r="M11" s="683"/>
      <c r="N11" s="294"/>
      <c r="O11" s="294"/>
    </row>
    <row r="12" spans="2:16" hidden="1" outlineLevel="1" x14ac:dyDescent="0.2">
      <c r="B12" s="934" t="s">
        <v>11</v>
      </c>
      <c r="C12" s="935"/>
      <c r="D12" s="936"/>
      <c r="E12" s="682" t="s">
        <v>598</v>
      </c>
      <c r="F12" s="683"/>
      <c r="G12" s="937"/>
      <c r="H12" s="938"/>
      <c r="I12" s="939"/>
      <c r="J12" s="682"/>
      <c r="K12" s="641"/>
      <c r="L12" s="641"/>
      <c r="M12" s="683"/>
      <c r="N12" s="294"/>
      <c r="O12" s="294"/>
    </row>
    <row r="13" spans="2:16" hidden="1" outlineLevel="1" x14ac:dyDescent="0.2"/>
    <row r="14" spans="2:16" s="295" customFormat="1" ht="15.75" x14ac:dyDescent="0.25">
      <c r="B14" s="918" t="s">
        <v>611</v>
      </c>
      <c r="C14" s="918"/>
      <c r="D14" s="918"/>
      <c r="E14" s="918"/>
      <c r="F14" s="918"/>
      <c r="G14" s="918"/>
      <c r="H14" s="918"/>
      <c r="I14" s="918"/>
      <c r="J14" s="918"/>
      <c r="K14" s="918"/>
      <c r="L14" s="918"/>
      <c r="M14" s="918"/>
      <c r="N14" s="918"/>
      <c r="O14" s="918"/>
      <c r="P14" s="918"/>
    </row>
    <row r="15" spans="2:16" x14ac:dyDescent="0.2">
      <c r="D15" s="296"/>
      <c r="E15" s="296"/>
      <c r="F15" s="296"/>
      <c r="G15" s="296"/>
      <c r="H15" s="296"/>
      <c r="I15" s="296"/>
      <c r="J15" s="296"/>
      <c r="K15" s="296"/>
      <c r="L15" s="296"/>
      <c r="M15" s="296"/>
      <c r="N15" s="296"/>
      <c r="O15" s="296"/>
      <c r="P15" s="296"/>
    </row>
    <row r="17" spans="1:19" x14ac:dyDescent="0.2">
      <c r="E17" s="762">
        <v>42795</v>
      </c>
      <c r="F17" s="762"/>
      <c r="G17" s="762"/>
    </row>
    <row r="18" spans="1:19" x14ac:dyDescent="0.2">
      <c r="E18" s="678" t="s">
        <v>14</v>
      </c>
      <c r="F18" s="678"/>
      <c r="G18" s="678"/>
    </row>
    <row r="20" spans="1:19" x14ac:dyDescent="0.2">
      <c r="B20" s="919" t="s">
        <v>15</v>
      </c>
      <c r="C20" s="919"/>
      <c r="D20" s="919"/>
      <c r="E20" s="919"/>
      <c r="F20" s="919"/>
    </row>
    <row r="21" spans="1:19" x14ac:dyDescent="0.2">
      <c r="B21" s="920"/>
      <c r="C21" s="920"/>
      <c r="D21" s="920"/>
      <c r="E21" s="920"/>
      <c r="F21" s="920"/>
    </row>
    <row r="22" spans="1:19" ht="13.5" thickBot="1" x14ac:dyDescent="0.25"/>
    <row r="23" spans="1:19" s="297" customFormat="1" ht="12.75" customHeight="1" x14ac:dyDescent="0.25">
      <c r="B23" s="921"/>
      <c r="C23" s="924" t="s">
        <v>285</v>
      </c>
      <c r="D23" s="925"/>
      <c r="E23" s="925"/>
      <c r="F23" s="926"/>
      <c r="G23" s="924" t="s">
        <v>286</v>
      </c>
      <c r="H23" s="926"/>
      <c r="I23" s="924" t="s">
        <v>287</v>
      </c>
      <c r="J23" s="926"/>
      <c r="K23" s="924" t="s">
        <v>288</v>
      </c>
      <c r="L23" s="926"/>
      <c r="M23" s="900" t="s">
        <v>289</v>
      </c>
      <c r="N23" s="901"/>
      <c r="O23" s="904" t="s">
        <v>290</v>
      </c>
      <c r="P23" s="905"/>
    </row>
    <row r="24" spans="1:19" s="297" customFormat="1" x14ac:dyDescent="0.25">
      <c r="B24" s="922"/>
      <c r="C24" s="927"/>
      <c r="D24" s="928"/>
      <c r="E24" s="928"/>
      <c r="F24" s="929"/>
      <c r="G24" s="927"/>
      <c r="H24" s="929"/>
      <c r="I24" s="927"/>
      <c r="J24" s="929"/>
      <c r="K24" s="927"/>
      <c r="L24" s="929"/>
      <c r="M24" s="902"/>
      <c r="N24" s="903"/>
      <c r="O24" s="906"/>
      <c r="P24" s="907"/>
    </row>
    <row r="25" spans="1:19" s="297" customFormat="1" x14ac:dyDescent="0.25">
      <c r="B25" s="922"/>
      <c r="C25" s="908" t="s">
        <v>291</v>
      </c>
      <c r="D25" s="909"/>
      <c r="E25" s="909"/>
      <c r="F25" s="910"/>
      <c r="G25" s="914" t="s">
        <v>252</v>
      </c>
      <c r="H25" s="916" t="s">
        <v>292</v>
      </c>
      <c r="I25" s="914" t="s">
        <v>252</v>
      </c>
      <c r="J25" s="916" t="s">
        <v>292</v>
      </c>
      <c r="K25" s="914" t="s">
        <v>252</v>
      </c>
      <c r="L25" s="916" t="s">
        <v>292</v>
      </c>
      <c r="M25" s="914" t="s">
        <v>252</v>
      </c>
      <c r="N25" s="916" t="s">
        <v>292</v>
      </c>
      <c r="O25" s="930" t="s">
        <v>252</v>
      </c>
      <c r="P25" s="932" t="s">
        <v>292</v>
      </c>
    </row>
    <row r="26" spans="1:19" s="297" customFormat="1" ht="13.5" thickBot="1" x14ac:dyDescent="0.3">
      <c r="B26" s="923"/>
      <c r="C26" s="911"/>
      <c r="D26" s="912"/>
      <c r="E26" s="912"/>
      <c r="F26" s="913"/>
      <c r="G26" s="915"/>
      <c r="H26" s="917"/>
      <c r="I26" s="915"/>
      <c r="J26" s="917"/>
      <c r="K26" s="915"/>
      <c r="L26" s="917"/>
      <c r="M26" s="915"/>
      <c r="N26" s="917"/>
      <c r="O26" s="931"/>
      <c r="P26" s="933"/>
    </row>
    <row r="27" spans="1:19" s="74" customFormat="1" x14ac:dyDescent="0.2">
      <c r="A27" s="297"/>
      <c r="B27" s="298" t="s">
        <v>84</v>
      </c>
      <c r="C27" s="899" t="s">
        <v>293</v>
      </c>
      <c r="D27" s="897"/>
      <c r="E27" s="897"/>
      <c r="F27" s="898"/>
      <c r="G27" s="299"/>
      <c r="H27" s="300"/>
      <c r="I27" s="300"/>
      <c r="J27" s="300"/>
      <c r="K27" s="300"/>
      <c r="L27" s="300"/>
      <c r="M27" s="301"/>
      <c r="N27" s="302"/>
      <c r="O27" s="303"/>
      <c r="P27" s="304"/>
    </row>
    <row r="28" spans="1:19" x14ac:dyDescent="0.2">
      <c r="A28" s="297"/>
      <c r="B28" s="305" t="s">
        <v>142</v>
      </c>
      <c r="C28" s="895" t="s">
        <v>294</v>
      </c>
      <c r="D28" s="895"/>
      <c r="E28" s="895"/>
      <c r="F28" s="896"/>
      <c r="G28" s="306">
        <v>0</v>
      </c>
      <c r="H28" s="307">
        <f>G28/(G$161+0.0000000000001)</f>
        <v>0</v>
      </c>
      <c r="I28" s="306">
        <v>0</v>
      </c>
      <c r="J28" s="307">
        <f>I28/(I$161+0.0000000000001)</f>
        <v>0</v>
      </c>
      <c r="K28" s="306">
        <v>0</v>
      </c>
      <c r="L28" s="307">
        <f>K28/(K$161+0.0000000000001)</f>
        <v>0</v>
      </c>
      <c r="M28" s="308"/>
      <c r="N28" s="307">
        <f>M28/(M$161+0.0000000000001)</f>
        <v>0</v>
      </c>
      <c r="O28" s="309">
        <f>G28+I28+K28+M28</f>
        <v>0</v>
      </c>
      <c r="P28" s="310">
        <f>O28/(O$161+0.0000000000001)</f>
        <v>0</v>
      </c>
      <c r="Q28" s="311"/>
      <c r="R28" s="311"/>
    </row>
    <row r="29" spans="1:19" x14ac:dyDescent="0.2">
      <c r="A29" s="297"/>
      <c r="B29" s="305" t="s">
        <v>154</v>
      </c>
      <c r="C29" s="895" t="s">
        <v>295</v>
      </c>
      <c r="D29" s="895"/>
      <c r="E29" s="895"/>
      <c r="F29" s="896"/>
      <c r="G29" s="306">
        <v>0</v>
      </c>
      <c r="H29" s="307">
        <f>G29/(G$161+0.0000000000001)</f>
        <v>0</v>
      </c>
      <c r="I29" s="306">
        <v>0</v>
      </c>
      <c r="J29" s="307">
        <f>I29/(I$161+0.0000000000001)</f>
        <v>0</v>
      </c>
      <c r="K29" s="306">
        <v>0</v>
      </c>
      <c r="L29" s="307">
        <f>K29/(K$161+0.0000000000001)</f>
        <v>0</v>
      </c>
      <c r="M29" s="308"/>
      <c r="N29" s="307">
        <f>M29/(M$161+0.0000000000001)</f>
        <v>0</v>
      </c>
      <c r="O29" s="309">
        <f>G29+I29+K29+M29</f>
        <v>0</v>
      </c>
      <c r="P29" s="310">
        <f>O29/(O$161+0.0000000000001)</f>
        <v>0</v>
      </c>
      <c r="Q29" s="311"/>
      <c r="R29" s="311"/>
    </row>
    <row r="30" spans="1:19" s="74" customFormat="1" x14ac:dyDescent="0.2">
      <c r="A30" s="297"/>
      <c r="B30" s="298" t="s">
        <v>96</v>
      </c>
      <c r="C30" s="897" t="s">
        <v>296</v>
      </c>
      <c r="D30" s="897"/>
      <c r="E30" s="897"/>
      <c r="F30" s="898"/>
      <c r="G30" s="299">
        <v>0</v>
      </c>
      <c r="H30" s="312"/>
      <c r="I30" s="299">
        <v>0</v>
      </c>
      <c r="J30" s="312"/>
      <c r="K30" s="299">
        <v>0</v>
      </c>
      <c r="L30" s="312"/>
      <c r="M30" s="301"/>
      <c r="N30" s="312"/>
      <c r="O30" s="313"/>
      <c r="P30" s="314"/>
      <c r="Q30" s="311"/>
      <c r="R30" s="311"/>
      <c r="S30" s="71"/>
    </row>
    <row r="31" spans="1:19" s="74" customFormat="1" x14ac:dyDescent="0.2">
      <c r="A31" s="297"/>
      <c r="B31" s="305" t="s">
        <v>159</v>
      </c>
      <c r="C31" s="895" t="s">
        <v>297</v>
      </c>
      <c r="D31" s="895"/>
      <c r="E31" s="895"/>
      <c r="F31" s="896"/>
      <c r="G31" s="306">
        <v>847101.44999999984</v>
      </c>
      <c r="H31" s="307">
        <f>G31/(G$161+0.0000000000001)</f>
        <v>0.21230916524016763</v>
      </c>
      <c r="I31" s="306">
        <v>0</v>
      </c>
      <c r="J31" s="307">
        <f>I31/(I$161+0.0000000000001)</f>
        <v>0</v>
      </c>
      <c r="K31" s="306">
        <v>0</v>
      </c>
      <c r="L31" s="307">
        <f>K31/(K$161+0.0000000000001)</f>
        <v>0</v>
      </c>
      <c r="M31" s="308"/>
      <c r="N31" s="307">
        <f>M31/(M$161+0.0000000000001)</f>
        <v>0</v>
      </c>
      <c r="O31" s="309">
        <f>G31+I31+K31+M31</f>
        <v>847101.44999999984</v>
      </c>
      <c r="P31" s="310">
        <f>O31/(O$161+0.0000000000001)</f>
        <v>0.19101405102623625</v>
      </c>
      <c r="Q31" s="311"/>
      <c r="R31" s="311"/>
      <c r="S31" s="71"/>
    </row>
    <row r="32" spans="1:19" s="74" customFormat="1" x14ac:dyDescent="0.2">
      <c r="A32" s="297"/>
      <c r="B32" s="305" t="s">
        <v>161</v>
      </c>
      <c r="C32" s="895" t="s">
        <v>298</v>
      </c>
      <c r="D32" s="895"/>
      <c r="E32" s="895"/>
      <c r="F32" s="896"/>
      <c r="G32" s="306">
        <v>0</v>
      </c>
      <c r="H32" s="307">
        <f t="shared" ref="H32:H39" si="0">G32/(G$161+0.0000000000001)</f>
        <v>0</v>
      </c>
      <c r="I32" s="306">
        <v>0</v>
      </c>
      <c r="J32" s="307">
        <f t="shared" ref="J32:J39" si="1">I32/(I$161+0.0000000000001)</f>
        <v>0</v>
      </c>
      <c r="K32" s="306">
        <v>0</v>
      </c>
      <c r="L32" s="307">
        <f t="shared" ref="L32:L39" si="2">K32/(K$161+0.0000000000001)</f>
        <v>0</v>
      </c>
      <c r="M32" s="308"/>
      <c r="N32" s="307">
        <f t="shared" ref="N32:N39" si="3">M32/(M$161+0.0000000000001)</f>
        <v>0</v>
      </c>
      <c r="O32" s="309">
        <f t="shared" ref="O32:O39" si="4">G32+I32+K32+M32</f>
        <v>0</v>
      </c>
      <c r="P32" s="310">
        <f t="shared" ref="P32:P39" si="5">O32/(O$161+0.0000000000001)</f>
        <v>0</v>
      </c>
      <c r="Q32" s="311"/>
      <c r="R32" s="311"/>
      <c r="S32" s="71"/>
    </row>
    <row r="33" spans="1:34" s="74" customFormat="1" x14ac:dyDescent="0.2">
      <c r="A33" s="297"/>
      <c r="B33" s="305" t="s">
        <v>164</v>
      </c>
      <c r="C33" s="895" t="s">
        <v>299</v>
      </c>
      <c r="D33" s="895"/>
      <c r="E33" s="895"/>
      <c r="F33" s="896"/>
      <c r="G33" s="306">
        <v>0</v>
      </c>
      <c r="H33" s="307">
        <f t="shared" si="0"/>
        <v>0</v>
      </c>
      <c r="I33" s="306">
        <v>0</v>
      </c>
      <c r="J33" s="307">
        <f t="shared" si="1"/>
        <v>0</v>
      </c>
      <c r="K33" s="306">
        <v>0</v>
      </c>
      <c r="L33" s="307">
        <f t="shared" si="2"/>
        <v>0</v>
      </c>
      <c r="M33" s="308"/>
      <c r="N33" s="307">
        <f t="shared" si="3"/>
        <v>0</v>
      </c>
      <c r="O33" s="309">
        <f t="shared" si="4"/>
        <v>0</v>
      </c>
      <c r="P33" s="310">
        <f t="shared" si="5"/>
        <v>0</v>
      </c>
      <c r="Q33" s="311"/>
      <c r="R33" s="311"/>
      <c r="S33" s="71"/>
    </row>
    <row r="34" spans="1:34" s="74" customFormat="1" x14ac:dyDescent="0.2">
      <c r="A34" s="297"/>
      <c r="B34" s="305" t="s">
        <v>200</v>
      </c>
      <c r="C34" s="895" t="s">
        <v>300</v>
      </c>
      <c r="D34" s="895"/>
      <c r="E34" s="895"/>
      <c r="F34" s="896"/>
      <c r="G34" s="306">
        <v>21234.519999999997</v>
      </c>
      <c r="H34" s="307">
        <f t="shared" si="0"/>
        <v>5.3220109769327451E-3</v>
      </c>
      <c r="I34" s="306">
        <v>0</v>
      </c>
      <c r="J34" s="307">
        <f t="shared" si="1"/>
        <v>0</v>
      </c>
      <c r="K34" s="306">
        <v>0</v>
      </c>
      <c r="L34" s="307">
        <f t="shared" si="2"/>
        <v>0</v>
      </c>
      <c r="M34" s="308"/>
      <c r="N34" s="307">
        <f t="shared" si="3"/>
        <v>0</v>
      </c>
      <c r="O34" s="309">
        <f t="shared" si="4"/>
        <v>21234.519999999997</v>
      </c>
      <c r="P34" s="310">
        <f t="shared" si="5"/>
        <v>4.7882006184709457E-3</v>
      </c>
      <c r="Q34" s="311"/>
      <c r="R34" s="311"/>
      <c r="S34" s="71"/>
      <c r="Y34" s="74">
        <v>2605453.2281096936</v>
      </c>
      <c r="Z34" s="74">
        <v>4335512.3792991349</v>
      </c>
      <c r="AA34" s="74">
        <v>3633.945167916128</v>
      </c>
      <c r="AB34" s="74">
        <v>0</v>
      </c>
      <c r="AC34" s="74">
        <v>20221.329689687544</v>
      </c>
      <c r="AD34" s="74">
        <v>0</v>
      </c>
      <c r="AE34" s="74">
        <v>2556509.4862526897</v>
      </c>
      <c r="AF34" s="74">
        <v>278879.98879481159</v>
      </c>
      <c r="AG34" s="74">
        <v>13364723.489999998</v>
      </c>
      <c r="AH34" s="74">
        <v>23164933.847313933</v>
      </c>
    </row>
    <row r="35" spans="1:34" x14ac:dyDescent="0.2">
      <c r="A35" s="297"/>
      <c r="B35" s="305" t="s">
        <v>201</v>
      </c>
      <c r="C35" s="895" t="s">
        <v>301</v>
      </c>
      <c r="D35" s="895"/>
      <c r="E35" s="895"/>
      <c r="F35" s="896"/>
      <c r="G35" s="306">
        <v>0</v>
      </c>
      <c r="H35" s="307">
        <f t="shared" si="0"/>
        <v>0</v>
      </c>
      <c r="I35" s="306">
        <v>0</v>
      </c>
      <c r="J35" s="307">
        <f t="shared" si="1"/>
        <v>0</v>
      </c>
      <c r="K35" s="306">
        <v>0</v>
      </c>
      <c r="L35" s="307">
        <f t="shared" si="2"/>
        <v>0</v>
      </c>
      <c r="M35" s="308"/>
      <c r="N35" s="307">
        <f t="shared" si="3"/>
        <v>0</v>
      </c>
      <c r="O35" s="309">
        <f t="shared" si="4"/>
        <v>0</v>
      </c>
      <c r="P35" s="310">
        <f t="shared" si="5"/>
        <v>0</v>
      </c>
      <c r="Q35" s="311"/>
      <c r="R35" s="311"/>
      <c r="Y35" s="71">
        <v>5.1481362347272304E-2</v>
      </c>
      <c r="Z35" s="71">
        <v>8.0541235703342068E-2</v>
      </c>
      <c r="AA35" s="71">
        <v>1.5545786469150273E-5</v>
      </c>
      <c r="AB35" s="71">
        <v>0</v>
      </c>
      <c r="AC35" s="71">
        <v>8.6505563224675136E-5</v>
      </c>
      <c r="AD35" s="71">
        <v>0</v>
      </c>
      <c r="AE35" s="71">
        <v>0.12204554582665499</v>
      </c>
      <c r="AF35" s="71">
        <v>2.5552026995326778E-2</v>
      </c>
      <c r="AG35" s="71">
        <v>0</v>
      </c>
      <c r="AH35" s="71">
        <v>0.27972222222228993</v>
      </c>
    </row>
    <row r="36" spans="1:34" x14ac:dyDescent="0.2">
      <c r="A36" s="297"/>
      <c r="B36" s="305" t="s">
        <v>203</v>
      </c>
      <c r="C36" s="315" t="s">
        <v>302</v>
      </c>
      <c r="D36" s="315"/>
      <c r="E36" s="315"/>
      <c r="F36" s="316"/>
      <c r="G36" s="306">
        <v>0</v>
      </c>
      <c r="H36" s="307">
        <f t="shared" si="0"/>
        <v>0</v>
      </c>
      <c r="I36" s="306">
        <v>0</v>
      </c>
      <c r="J36" s="307">
        <f t="shared" si="1"/>
        <v>0</v>
      </c>
      <c r="K36" s="306">
        <v>0</v>
      </c>
      <c r="L36" s="307">
        <f t="shared" si="2"/>
        <v>0</v>
      </c>
      <c r="M36" s="308"/>
      <c r="N36" s="307">
        <f t="shared" si="3"/>
        <v>0</v>
      </c>
      <c r="O36" s="309">
        <f t="shared" si="4"/>
        <v>0</v>
      </c>
      <c r="P36" s="310">
        <f t="shared" si="5"/>
        <v>0</v>
      </c>
      <c r="Q36" s="311"/>
      <c r="R36" s="311"/>
      <c r="Y36" s="71">
        <v>0</v>
      </c>
      <c r="Z36" s="71">
        <v>0</v>
      </c>
      <c r="AA36" s="71">
        <v>0</v>
      </c>
      <c r="AB36" s="71">
        <v>0</v>
      </c>
      <c r="AC36" s="71">
        <v>0</v>
      </c>
      <c r="AD36" s="71">
        <v>0</v>
      </c>
      <c r="AE36" s="71">
        <v>0</v>
      </c>
      <c r="AF36" s="71">
        <v>0</v>
      </c>
      <c r="AG36" s="71">
        <v>0</v>
      </c>
      <c r="AH36" s="71">
        <v>0</v>
      </c>
    </row>
    <row r="37" spans="1:34" x14ac:dyDescent="0.2">
      <c r="A37" s="297"/>
      <c r="B37" s="305" t="s">
        <v>205</v>
      </c>
      <c r="C37" s="315" t="s">
        <v>303</v>
      </c>
      <c r="D37" s="315"/>
      <c r="E37" s="315"/>
      <c r="F37" s="316"/>
      <c r="G37" s="306">
        <v>102575.37</v>
      </c>
      <c r="H37" s="307">
        <f t="shared" si="0"/>
        <v>2.57084805826992E-2</v>
      </c>
      <c r="I37" s="306">
        <v>0</v>
      </c>
      <c r="J37" s="307">
        <f t="shared" si="1"/>
        <v>0</v>
      </c>
      <c r="K37" s="306">
        <v>0</v>
      </c>
      <c r="L37" s="307">
        <f t="shared" si="2"/>
        <v>0</v>
      </c>
      <c r="M37" s="308"/>
      <c r="N37" s="307">
        <f t="shared" si="3"/>
        <v>0</v>
      </c>
      <c r="O37" s="309">
        <f t="shared" si="4"/>
        <v>102575.37</v>
      </c>
      <c r="P37" s="310">
        <f t="shared" si="5"/>
        <v>2.3129858837114572E-2</v>
      </c>
      <c r="Q37" s="311"/>
      <c r="R37" s="311"/>
      <c r="Y37" s="71">
        <v>0</v>
      </c>
      <c r="Z37" s="71">
        <v>0</v>
      </c>
      <c r="AA37" s="71">
        <v>0</v>
      </c>
      <c r="AB37" s="71">
        <v>0</v>
      </c>
      <c r="AC37" s="71">
        <v>0</v>
      </c>
      <c r="AD37" s="71">
        <v>0</v>
      </c>
      <c r="AE37" s="71">
        <v>0</v>
      </c>
      <c r="AF37" s="71">
        <v>0</v>
      </c>
      <c r="AG37" s="71">
        <v>0</v>
      </c>
      <c r="AH37" s="71">
        <v>0</v>
      </c>
    </row>
    <row r="38" spans="1:34" x14ac:dyDescent="0.2">
      <c r="A38" s="297"/>
      <c r="B38" s="305" t="s">
        <v>207</v>
      </c>
      <c r="C38" s="315" t="s">
        <v>304</v>
      </c>
      <c r="D38" s="315"/>
      <c r="E38" s="315"/>
      <c r="F38" s="316"/>
      <c r="G38" s="306">
        <v>11094.95</v>
      </c>
      <c r="H38" s="307">
        <f t="shared" si="0"/>
        <v>2.7807290058131746E-3</v>
      </c>
      <c r="I38" s="306">
        <v>0</v>
      </c>
      <c r="J38" s="307">
        <f t="shared" si="1"/>
        <v>0</v>
      </c>
      <c r="K38" s="306">
        <v>0</v>
      </c>
      <c r="L38" s="307">
        <f t="shared" si="2"/>
        <v>0</v>
      </c>
      <c r="M38" s="308"/>
      <c r="N38" s="307">
        <f t="shared" si="3"/>
        <v>0</v>
      </c>
      <c r="O38" s="309">
        <f t="shared" si="4"/>
        <v>11094.95</v>
      </c>
      <c r="P38" s="310">
        <f t="shared" si="5"/>
        <v>2.5018152730508733E-3</v>
      </c>
      <c r="Q38" s="311"/>
      <c r="R38" s="311"/>
      <c r="Y38" s="71">
        <v>0</v>
      </c>
      <c r="Z38" s="71">
        <v>0</v>
      </c>
      <c r="AA38" s="71">
        <v>0</v>
      </c>
      <c r="AB38" s="71">
        <v>0</v>
      </c>
      <c r="AC38" s="71">
        <v>0</v>
      </c>
      <c r="AD38" s="71">
        <v>0</v>
      </c>
      <c r="AE38" s="71">
        <v>0</v>
      </c>
      <c r="AF38" s="71">
        <v>0</v>
      </c>
      <c r="AG38" s="71">
        <v>0</v>
      </c>
      <c r="AH38" s="71">
        <v>0</v>
      </c>
    </row>
    <row r="39" spans="1:34" x14ac:dyDescent="0.2">
      <c r="A39" s="297"/>
      <c r="B39" s="305" t="s">
        <v>305</v>
      </c>
      <c r="C39" s="895" t="s">
        <v>306</v>
      </c>
      <c r="D39" s="895"/>
      <c r="E39" s="895"/>
      <c r="F39" s="896"/>
      <c r="G39" s="306">
        <v>0</v>
      </c>
      <c r="H39" s="307">
        <f t="shared" si="0"/>
        <v>0</v>
      </c>
      <c r="I39" s="306">
        <v>0</v>
      </c>
      <c r="J39" s="307">
        <f t="shared" si="1"/>
        <v>0</v>
      </c>
      <c r="K39" s="306">
        <v>0</v>
      </c>
      <c r="L39" s="307">
        <f t="shared" si="2"/>
        <v>0</v>
      </c>
      <c r="M39" s="308"/>
      <c r="N39" s="307">
        <f t="shared" si="3"/>
        <v>0</v>
      </c>
      <c r="O39" s="309">
        <f t="shared" si="4"/>
        <v>0</v>
      </c>
      <c r="P39" s="310">
        <f t="shared" si="5"/>
        <v>0</v>
      </c>
      <c r="Q39" s="311"/>
      <c r="R39" s="311"/>
      <c r="Y39" s="71">
        <v>5.1481362347272304E-2</v>
      </c>
      <c r="Z39" s="71">
        <v>8.0541235703342068E-2</v>
      </c>
      <c r="AA39" s="71">
        <v>1.5545786469150273E-5</v>
      </c>
      <c r="AB39" s="71">
        <v>0</v>
      </c>
      <c r="AC39" s="71">
        <v>8.6505563224675136E-5</v>
      </c>
      <c r="AD39" s="71">
        <v>0</v>
      </c>
      <c r="AE39" s="71">
        <v>0.12204554582665499</v>
      </c>
      <c r="AF39" s="71">
        <v>2.5552026995326778E-2</v>
      </c>
      <c r="AG39" s="71">
        <v>0</v>
      </c>
      <c r="AH39" s="71">
        <v>0.27972222222228993</v>
      </c>
    </row>
    <row r="40" spans="1:34" s="74" customFormat="1" ht="12.75" customHeight="1" x14ac:dyDescent="0.2">
      <c r="A40" s="297"/>
      <c r="B40" s="298" t="s">
        <v>121</v>
      </c>
      <c r="C40" s="891" t="s">
        <v>307</v>
      </c>
      <c r="D40" s="889"/>
      <c r="E40" s="889"/>
      <c r="F40" s="890"/>
      <c r="G40" s="299">
        <v>0</v>
      </c>
      <c r="H40" s="312"/>
      <c r="I40" s="299">
        <v>0</v>
      </c>
      <c r="J40" s="312"/>
      <c r="K40" s="299">
        <v>0</v>
      </c>
      <c r="L40" s="312"/>
      <c r="M40" s="301"/>
      <c r="N40" s="312"/>
      <c r="O40" s="313"/>
      <c r="P40" s="314"/>
      <c r="Q40" s="311"/>
      <c r="R40" s="311"/>
      <c r="Y40" s="74">
        <v>0</v>
      </c>
      <c r="Z40" s="74">
        <v>0</v>
      </c>
      <c r="AA40" s="74">
        <v>0</v>
      </c>
      <c r="AB40" s="74">
        <v>0</v>
      </c>
      <c r="AC40" s="74">
        <v>0</v>
      </c>
      <c r="AD40" s="74">
        <v>0</v>
      </c>
      <c r="AE40" s="74">
        <v>0</v>
      </c>
      <c r="AF40" s="74">
        <v>0</v>
      </c>
      <c r="AG40" s="74">
        <v>0</v>
      </c>
      <c r="AH40" s="74">
        <v>0</v>
      </c>
    </row>
    <row r="41" spans="1:34" x14ac:dyDescent="0.2">
      <c r="A41" s="297"/>
      <c r="B41" s="305" t="s">
        <v>123</v>
      </c>
      <c r="C41" s="895" t="s">
        <v>308</v>
      </c>
      <c r="D41" s="895"/>
      <c r="E41" s="895"/>
      <c r="F41" s="896"/>
      <c r="G41" s="306">
        <v>273141.91000000003</v>
      </c>
      <c r="H41" s="307">
        <f>G41/(G$161+0.0000000000001)</f>
        <v>6.8457598442553738E-2</v>
      </c>
      <c r="I41" s="306">
        <v>0</v>
      </c>
      <c r="J41" s="307">
        <f>I41/(I$161+0.0000000000001)</f>
        <v>0</v>
      </c>
      <c r="K41" s="306">
        <v>0</v>
      </c>
      <c r="L41" s="307">
        <f>K41/(K$161+0.0000000000001)</f>
        <v>0</v>
      </c>
      <c r="M41" s="308"/>
      <c r="N41" s="307">
        <f>M41/(M$161+0.0000000000001)</f>
        <v>0</v>
      </c>
      <c r="O41" s="309">
        <f>G41+I41+K41+M41</f>
        <v>273141.91000000003</v>
      </c>
      <c r="P41" s="310">
        <f>O41/(O$161+0.0000000000001)</f>
        <v>6.1591138504300341E-2</v>
      </c>
      <c r="Q41" s="311"/>
      <c r="R41" s="311"/>
      <c r="Y41" s="71">
        <v>2605453.1766283312</v>
      </c>
      <c r="Z41" s="71">
        <v>4335512.2987578996</v>
      </c>
      <c r="AA41" s="71">
        <v>3633.9451523703415</v>
      </c>
      <c r="AB41" s="71">
        <v>0</v>
      </c>
      <c r="AC41" s="71">
        <v>20221.329603181981</v>
      </c>
      <c r="AD41" s="71">
        <v>0</v>
      </c>
      <c r="AE41" s="71">
        <v>2556509.3642071439</v>
      </c>
      <c r="AF41" s="71">
        <v>278879.96324278461</v>
      </c>
      <c r="AG41" s="71">
        <v>13351423.489999998</v>
      </c>
      <c r="AH41" s="71">
        <v>23151633.567591708</v>
      </c>
    </row>
    <row r="42" spans="1:34" ht="12.75" customHeight="1" x14ac:dyDescent="0.2">
      <c r="A42" s="297"/>
      <c r="B42" s="305" t="s">
        <v>126</v>
      </c>
      <c r="C42" s="888" t="s">
        <v>309</v>
      </c>
      <c r="D42" s="776"/>
      <c r="E42" s="776"/>
      <c r="F42" s="880"/>
      <c r="G42" s="306">
        <v>28454.200000000004</v>
      </c>
      <c r="H42" s="307">
        <f>G42/(G$161+0.0000000000001)</f>
        <v>7.1314804732972425E-3</v>
      </c>
      <c r="I42" s="306">
        <v>0</v>
      </c>
      <c r="J42" s="307">
        <f>I42/(I$161+0.0000000000001)</f>
        <v>0</v>
      </c>
      <c r="K42" s="306">
        <v>0</v>
      </c>
      <c r="L42" s="307">
        <f>K42/(K$161+0.0000000000001)</f>
        <v>0</v>
      </c>
      <c r="M42" s="308"/>
      <c r="N42" s="307">
        <f>M42/(M$161+0.0000000000001)</f>
        <v>0</v>
      </c>
      <c r="O42" s="309">
        <f>G42+I42+K42+M42</f>
        <v>28454.200000000004</v>
      </c>
      <c r="P42" s="310">
        <f>O42/(O$161+0.0000000000001)</f>
        <v>6.4161760208422897E-3</v>
      </c>
      <c r="Q42" s="311"/>
      <c r="R42" s="311"/>
      <c r="Y42" s="71">
        <v>0</v>
      </c>
      <c r="Z42" s="71">
        <v>0</v>
      </c>
      <c r="AA42" s="71">
        <v>0</v>
      </c>
      <c r="AB42" s="71">
        <v>0</v>
      </c>
      <c r="AC42" s="71">
        <v>0</v>
      </c>
      <c r="AD42" s="71">
        <v>0</v>
      </c>
      <c r="AE42" s="71">
        <v>0</v>
      </c>
      <c r="AF42" s="71">
        <v>0</v>
      </c>
      <c r="AG42" s="71">
        <v>0</v>
      </c>
      <c r="AH42" s="71">
        <v>0</v>
      </c>
    </row>
    <row r="43" spans="1:34" s="74" customFormat="1" ht="12.75" customHeight="1" x14ac:dyDescent="0.2">
      <c r="A43" s="297"/>
      <c r="B43" s="298" t="s">
        <v>133</v>
      </c>
      <c r="C43" s="889" t="s">
        <v>310</v>
      </c>
      <c r="D43" s="889"/>
      <c r="E43" s="889"/>
      <c r="F43" s="889"/>
      <c r="G43" s="299">
        <v>0</v>
      </c>
      <c r="H43" s="312"/>
      <c r="I43" s="299">
        <v>0</v>
      </c>
      <c r="J43" s="312"/>
      <c r="K43" s="299">
        <v>0</v>
      </c>
      <c r="L43" s="312"/>
      <c r="M43" s="301"/>
      <c r="N43" s="312"/>
      <c r="O43" s="313"/>
      <c r="P43" s="314"/>
      <c r="Q43" s="311"/>
      <c r="R43" s="311"/>
      <c r="Y43" s="74">
        <v>2093067.0688724024</v>
      </c>
      <c r="Z43" s="74">
        <v>2168363.2681931355</v>
      </c>
      <c r="AA43" s="74">
        <v>3479.2203226892416</v>
      </c>
      <c r="AB43" s="74">
        <v>0</v>
      </c>
      <c r="AC43" s="74">
        <v>19360.352993026787</v>
      </c>
      <c r="AD43" s="74">
        <v>0</v>
      </c>
      <c r="AE43" s="74">
        <v>938262.19803487847</v>
      </c>
      <c r="AF43" s="74">
        <v>220624.17535315786</v>
      </c>
      <c r="AG43" s="74">
        <v>0</v>
      </c>
      <c r="AH43" s="74">
        <v>5443156.2837692909</v>
      </c>
    </row>
    <row r="44" spans="1:34" ht="12.75" customHeight="1" x14ac:dyDescent="0.2">
      <c r="A44" s="297"/>
      <c r="B44" s="305" t="s">
        <v>135</v>
      </c>
      <c r="C44" s="776" t="s">
        <v>311</v>
      </c>
      <c r="D44" s="776"/>
      <c r="E44" s="776"/>
      <c r="F44" s="880"/>
      <c r="G44" s="306">
        <v>2553.13</v>
      </c>
      <c r="H44" s="307">
        <f>G44/(G$161+0.0000000000001)</f>
        <v>6.3989136017844064E-4</v>
      </c>
      <c r="I44" s="306">
        <v>0</v>
      </c>
      <c r="J44" s="307">
        <f>I44/(I$161+0.0000000000001)</f>
        <v>0</v>
      </c>
      <c r="K44" s="306">
        <v>0</v>
      </c>
      <c r="L44" s="307">
        <f>K44/(K$161+0.0000000000001)</f>
        <v>0</v>
      </c>
      <c r="M44" s="308"/>
      <c r="N44" s="307">
        <f>M44/(M$161+0.0000000000001)</f>
        <v>0</v>
      </c>
      <c r="O44" s="309">
        <f>G44+I44+K44+M44</f>
        <v>2553.13</v>
      </c>
      <c r="P44" s="310">
        <f>O44/(O$161+0.0000000000001)</f>
        <v>5.7570873488248036E-4</v>
      </c>
      <c r="Q44" s="311"/>
      <c r="R44" s="311"/>
      <c r="Y44" s="71">
        <v>2013807.4858395243</v>
      </c>
      <c r="Z44" s="71">
        <v>1914762.0573798947</v>
      </c>
      <c r="AA44" s="71">
        <v>608.10786151420382</v>
      </c>
      <c r="AB44" s="71">
        <v>0</v>
      </c>
      <c r="AC44" s="71">
        <v>3383.85665891076</v>
      </c>
      <c r="AD44" s="71">
        <v>0</v>
      </c>
      <c r="AE44" s="71">
        <v>584277.26304046053</v>
      </c>
      <c r="AF44" s="71">
        <v>34401.089104626713</v>
      </c>
      <c r="AG44" s="71">
        <v>0</v>
      </c>
      <c r="AH44" s="71">
        <v>4551239.8598849308</v>
      </c>
    </row>
    <row r="45" spans="1:34" ht="12.75" customHeight="1" x14ac:dyDescent="0.2">
      <c r="A45" s="297"/>
      <c r="B45" s="305" t="s">
        <v>137</v>
      </c>
      <c r="C45" s="776" t="s">
        <v>312</v>
      </c>
      <c r="D45" s="776"/>
      <c r="E45" s="776"/>
      <c r="F45" s="880"/>
      <c r="G45" s="306">
        <v>1370.75</v>
      </c>
      <c r="H45" s="307">
        <f>G45/(G$161+0.0000000000001)</f>
        <v>3.4355128096281718E-4</v>
      </c>
      <c r="I45" s="306">
        <v>0</v>
      </c>
      <c r="J45" s="307">
        <f>I45/(I$161+0.0000000000001)</f>
        <v>0</v>
      </c>
      <c r="K45" s="306">
        <v>346.21</v>
      </c>
      <c r="L45" s="307">
        <f>K45/(K$161+0.0000000000001)</f>
        <v>1.2531090182604993E-3</v>
      </c>
      <c r="M45" s="308"/>
      <c r="N45" s="307">
        <f>M45/(M$161+0.0000000000001)</f>
        <v>0</v>
      </c>
      <c r="O45" s="309">
        <f>G45+I45+K45+M45</f>
        <v>1716.96</v>
      </c>
      <c r="P45" s="310">
        <f>O45/(O$161+0.0000000000001)</f>
        <v>3.871596312932845E-4</v>
      </c>
      <c r="Q45" s="311"/>
      <c r="R45" s="311"/>
      <c r="Y45" s="71">
        <v>79259.58303287813</v>
      </c>
      <c r="Z45" s="71">
        <v>253601.2108132409</v>
      </c>
      <c r="AA45" s="71">
        <v>2871.1124611750379</v>
      </c>
      <c r="AB45" s="71">
        <v>0</v>
      </c>
      <c r="AC45" s="71">
        <v>15976.496334116026</v>
      </c>
      <c r="AD45" s="71">
        <v>0</v>
      </c>
      <c r="AE45" s="71">
        <v>353984.93499441794</v>
      </c>
      <c r="AF45" s="71">
        <v>186223.08624853115</v>
      </c>
      <c r="AG45" s="71">
        <v>0</v>
      </c>
      <c r="AH45" s="71">
        <v>891916.42388435907</v>
      </c>
    </row>
    <row r="46" spans="1:34" s="74" customFormat="1" ht="12.75" customHeight="1" x14ac:dyDescent="0.2">
      <c r="A46" s="297"/>
      <c r="B46" s="298" t="s">
        <v>313</v>
      </c>
      <c r="C46" s="889" t="s">
        <v>314</v>
      </c>
      <c r="D46" s="889"/>
      <c r="E46" s="889"/>
      <c r="F46" s="889"/>
      <c r="G46" s="299">
        <v>0</v>
      </c>
      <c r="H46" s="312"/>
      <c r="I46" s="299">
        <v>0</v>
      </c>
      <c r="J46" s="312"/>
      <c r="K46" s="299">
        <v>0</v>
      </c>
      <c r="L46" s="312"/>
      <c r="M46" s="301"/>
      <c r="N46" s="312"/>
      <c r="O46" s="313"/>
      <c r="P46" s="314"/>
      <c r="Q46" s="311"/>
      <c r="R46" s="311"/>
      <c r="Y46" s="74">
        <v>480924.90873035637</v>
      </c>
      <c r="Z46" s="74">
        <v>797028.57880212925</v>
      </c>
      <c r="AA46" s="74">
        <v>145.22451617315897</v>
      </c>
      <c r="AB46" s="74">
        <v>0</v>
      </c>
      <c r="AC46" s="74">
        <v>808.11148348911638</v>
      </c>
      <c r="AD46" s="74">
        <v>0</v>
      </c>
      <c r="AE46" s="74">
        <v>1262885.1937741414</v>
      </c>
      <c r="AF46" s="74">
        <v>14052.350982917327</v>
      </c>
      <c r="AG46" s="74">
        <v>0</v>
      </c>
      <c r="AH46" s="74">
        <v>2555844.3682892071</v>
      </c>
    </row>
    <row r="47" spans="1:34" ht="12.75" customHeight="1" x14ac:dyDescent="0.2">
      <c r="A47" s="297"/>
      <c r="B47" s="305" t="s">
        <v>315</v>
      </c>
      <c r="C47" s="776" t="s">
        <v>316</v>
      </c>
      <c r="D47" s="776"/>
      <c r="E47" s="776"/>
      <c r="F47" s="880"/>
      <c r="G47" s="306">
        <v>0</v>
      </c>
      <c r="H47" s="307">
        <f>G47/(G$161+0.0000000000001)</f>
        <v>0</v>
      </c>
      <c r="I47" s="306">
        <v>0</v>
      </c>
      <c r="J47" s="307">
        <f>I47/(I$161+0.0000000000001)</f>
        <v>0</v>
      </c>
      <c r="K47" s="306">
        <v>0</v>
      </c>
      <c r="L47" s="307">
        <f>K47/(K$161+0.0000000000001)</f>
        <v>0</v>
      </c>
      <c r="M47" s="308"/>
      <c r="N47" s="307">
        <f>M47/(M$161+0.0000000000001)</f>
        <v>0</v>
      </c>
      <c r="O47" s="309">
        <f>G47+I47+K47+M47</f>
        <v>0</v>
      </c>
      <c r="P47" s="310">
        <f>O47/(O$161+0.0000000000001)</f>
        <v>0</v>
      </c>
      <c r="Q47" s="311"/>
      <c r="R47" s="311"/>
      <c r="Y47" s="71">
        <v>1166.9598026242268</v>
      </c>
      <c r="Z47" s="71">
        <v>1284196.451736114</v>
      </c>
      <c r="AA47" s="71">
        <v>0.35238593313254041</v>
      </c>
      <c r="AB47" s="71">
        <v>0</v>
      </c>
      <c r="AC47" s="71">
        <v>1.9608749726863659</v>
      </c>
      <c r="AD47" s="71">
        <v>0</v>
      </c>
      <c r="AE47" s="71">
        <v>2766.4816853197635</v>
      </c>
      <c r="AF47" s="71">
        <v>579.20356065898352</v>
      </c>
      <c r="AG47" s="71">
        <v>0</v>
      </c>
      <c r="AH47" s="71">
        <v>1288711.4100456226</v>
      </c>
    </row>
    <row r="48" spans="1:34" ht="12.75" customHeight="1" x14ac:dyDescent="0.2">
      <c r="A48" s="297"/>
      <c r="B48" s="305" t="s">
        <v>317</v>
      </c>
      <c r="C48" s="776" t="s">
        <v>318</v>
      </c>
      <c r="D48" s="776"/>
      <c r="E48" s="776"/>
      <c r="F48" s="880"/>
      <c r="G48" s="306">
        <v>0</v>
      </c>
      <c r="H48" s="307">
        <f>G48/(G$161+0.0000000000001)</f>
        <v>0</v>
      </c>
      <c r="I48" s="306">
        <v>0</v>
      </c>
      <c r="J48" s="307">
        <f>I48/(I$161+0.0000000000001)</f>
        <v>0</v>
      </c>
      <c r="K48" s="306">
        <v>0</v>
      </c>
      <c r="L48" s="307">
        <f>K48/(K$161+0.0000000000001)</f>
        <v>0</v>
      </c>
      <c r="M48" s="308"/>
      <c r="N48" s="307">
        <f>M48/(M$161+0.0000000000001)</f>
        <v>0</v>
      </c>
      <c r="O48" s="309">
        <f>G48+I48+K48+M48</f>
        <v>0</v>
      </c>
      <c r="P48" s="310">
        <f>O48/(O$161+0.0000000000001)</f>
        <v>0</v>
      </c>
      <c r="Q48" s="311"/>
      <c r="R48" s="311"/>
      <c r="Y48" s="71">
        <v>29315.318957947202</v>
      </c>
      <c r="Z48" s="71">
        <v>84392.505050408668</v>
      </c>
      <c r="AA48" s="71">
        <v>8.852323792853678</v>
      </c>
      <c r="AB48" s="71">
        <v>0</v>
      </c>
      <c r="AC48" s="71">
        <v>49.259344779219575</v>
      </c>
      <c r="AD48" s="71">
        <v>0</v>
      </c>
      <c r="AE48" s="71">
        <v>350274.78953833086</v>
      </c>
      <c r="AF48" s="71">
        <v>30516.513188999106</v>
      </c>
      <c r="AG48" s="71">
        <v>0</v>
      </c>
      <c r="AH48" s="71">
        <v>494557.23840425792</v>
      </c>
    </row>
    <row r="49" spans="1:34" s="74" customFormat="1" ht="12.75" customHeight="1" x14ac:dyDescent="0.2">
      <c r="A49" s="297"/>
      <c r="B49" s="298" t="s">
        <v>319</v>
      </c>
      <c r="C49" s="889" t="s">
        <v>320</v>
      </c>
      <c r="D49" s="889"/>
      <c r="E49" s="889"/>
      <c r="F49" s="890"/>
      <c r="G49" s="317">
        <v>0</v>
      </c>
      <c r="H49" s="312"/>
      <c r="I49" s="317">
        <v>0</v>
      </c>
      <c r="J49" s="312"/>
      <c r="K49" s="317">
        <v>0</v>
      </c>
      <c r="L49" s="312"/>
      <c r="M49" s="301"/>
      <c r="N49" s="312"/>
      <c r="O49" s="313"/>
      <c r="P49" s="314"/>
      <c r="Q49" s="311"/>
      <c r="R49" s="311"/>
      <c r="Y49" s="74">
        <v>0</v>
      </c>
      <c r="Z49" s="74">
        <v>0</v>
      </c>
      <c r="AA49" s="74">
        <v>0</v>
      </c>
      <c r="AB49" s="74">
        <v>0</v>
      </c>
      <c r="AC49" s="74">
        <v>0</v>
      </c>
      <c r="AD49" s="74">
        <v>0</v>
      </c>
      <c r="AE49" s="74">
        <v>0</v>
      </c>
      <c r="AF49" s="74">
        <v>0</v>
      </c>
      <c r="AG49" s="74">
        <v>13351423.489999998</v>
      </c>
      <c r="AH49" s="74">
        <v>13351423.489999998</v>
      </c>
    </row>
    <row r="50" spans="1:34" s="74" customFormat="1" ht="12.75" customHeight="1" x14ac:dyDescent="0.2">
      <c r="A50" s="297"/>
      <c r="B50" s="305" t="s">
        <v>321</v>
      </c>
      <c r="C50" s="776" t="s">
        <v>322</v>
      </c>
      <c r="D50" s="776"/>
      <c r="E50" s="776"/>
      <c r="F50" s="880"/>
      <c r="G50" s="306">
        <v>0</v>
      </c>
      <c r="H50" s="307">
        <f t="shared" ref="H50:H76" si="6">G50/(G$161+0.0000000000001)</f>
        <v>0</v>
      </c>
      <c r="I50" s="306">
        <v>0</v>
      </c>
      <c r="J50" s="307">
        <f t="shared" ref="J50:J76" si="7">I50/(I$161+0.0000000000001)</f>
        <v>0</v>
      </c>
      <c r="K50" s="306">
        <v>0</v>
      </c>
      <c r="L50" s="307">
        <f t="shared" ref="L50:L76" si="8">K50/(K$161+0.0000000000001)</f>
        <v>0</v>
      </c>
      <c r="M50" s="308"/>
      <c r="N50" s="307">
        <f t="shared" ref="N50:N76" si="9">M50/(M$161+0.0000000000001)</f>
        <v>0</v>
      </c>
      <c r="O50" s="309">
        <f t="shared" ref="O50:O76" si="10">G50+I50+K50+M50</f>
        <v>0</v>
      </c>
      <c r="P50" s="310">
        <f t="shared" ref="P50:P76" si="11">O50/(O$161+0.0000000000001)</f>
        <v>0</v>
      </c>
      <c r="Q50" s="311"/>
      <c r="R50" s="311"/>
      <c r="Y50" s="74">
        <v>978.92026500093061</v>
      </c>
      <c r="Z50" s="74">
        <v>1531.494976111398</v>
      </c>
      <c r="AA50" s="74">
        <v>0.29560378195459286</v>
      </c>
      <c r="AB50" s="74">
        <v>0</v>
      </c>
      <c r="AC50" s="74">
        <v>1.6449069141706689</v>
      </c>
      <c r="AD50" s="74">
        <v>0</v>
      </c>
      <c r="AE50" s="74">
        <v>2320.7011744735319</v>
      </c>
      <c r="AF50" s="74">
        <v>13107.720157051346</v>
      </c>
      <c r="AG50" s="74">
        <v>0</v>
      </c>
      <c r="AH50" s="74">
        <v>17940.777083333334</v>
      </c>
    </row>
    <row r="51" spans="1:34" s="74" customFormat="1" ht="12.75" customHeight="1" x14ac:dyDescent="0.2">
      <c r="A51" s="297"/>
      <c r="B51" s="305" t="s">
        <v>323</v>
      </c>
      <c r="C51" s="776" t="s">
        <v>324</v>
      </c>
      <c r="D51" s="776"/>
      <c r="E51" s="776"/>
      <c r="F51" s="880"/>
      <c r="G51" s="306">
        <v>0</v>
      </c>
      <c r="H51" s="307">
        <f t="shared" si="6"/>
        <v>0</v>
      </c>
      <c r="I51" s="306">
        <v>0</v>
      </c>
      <c r="J51" s="307">
        <f t="shared" si="7"/>
        <v>0</v>
      </c>
      <c r="K51" s="306">
        <v>0</v>
      </c>
      <c r="L51" s="307">
        <f t="shared" si="8"/>
        <v>0</v>
      </c>
      <c r="M51" s="308"/>
      <c r="N51" s="307">
        <f t="shared" si="9"/>
        <v>0</v>
      </c>
      <c r="O51" s="309">
        <f t="shared" si="10"/>
        <v>0</v>
      </c>
      <c r="P51" s="310">
        <f t="shared" si="11"/>
        <v>0</v>
      </c>
      <c r="Q51" s="311"/>
      <c r="R51" s="311"/>
      <c r="Y51" s="74">
        <v>0</v>
      </c>
      <c r="Z51" s="74">
        <v>0</v>
      </c>
      <c r="AA51" s="74">
        <v>0</v>
      </c>
      <c r="AB51" s="74">
        <v>0</v>
      </c>
      <c r="AC51" s="74">
        <v>0</v>
      </c>
      <c r="AD51" s="74">
        <v>0</v>
      </c>
      <c r="AE51" s="74">
        <v>0</v>
      </c>
      <c r="AF51" s="74">
        <v>0</v>
      </c>
      <c r="AG51" s="74">
        <v>0</v>
      </c>
      <c r="AH51" s="74">
        <v>0</v>
      </c>
    </row>
    <row r="52" spans="1:34" s="74" customFormat="1" ht="12.75" customHeight="1" x14ac:dyDescent="0.2">
      <c r="A52" s="297"/>
      <c r="B52" s="305" t="s">
        <v>325</v>
      </c>
      <c r="C52" s="776" t="s">
        <v>326</v>
      </c>
      <c r="D52" s="776"/>
      <c r="E52" s="776"/>
      <c r="F52" s="880"/>
      <c r="G52" s="306">
        <v>0</v>
      </c>
      <c r="H52" s="307">
        <f t="shared" si="6"/>
        <v>0</v>
      </c>
      <c r="I52" s="306">
        <v>0</v>
      </c>
      <c r="J52" s="307">
        <f t="shared" si="7"/>
        <v>0</v>
      </c>
      <c r="K52" s="306">
        <v>0</v>
      </c>
      <c r="L52" s="307">
        <f t="shared" si="8"/>
        <v>0</v>
      </c>
      <c r="M52" s="308"/>
      <c r="N52" s="307">
        <f t="shared" si="9"/>
        <v>0</v>
      </c>
      <c r="O52" s="309">
        <f t="shared" si="10"/>
        <v>0</v>
      </c>
      <c r="P52" s="310">
        <f t="shared" si="11"/>
        <v>0</v>
      </c>
      <c r="Q52" s="311"/>
      <c r="R52" s="311"/>
      <c r="Y52" s="74">
        <v>0</v>
      </c>
      <c r="Z52" s="74">
        <v>0</v>
      </c>
      <c r="AA52" s="74">
        <v>0</v>
      </c>
      <c r="AB52" s="74">
        <v>0</v>
      </c>
      <c r="AC52" s="74">
        <v>0</v>
      </c>
      <c r="AD52" s="74">
        <v>0</v>
      </c>
      <c r="AE52" s="74">
        <v>0</v>
      </c>
      <c r="AF52" s="74">
        <v>0</v>
      </c>
      <c r="AG52" s="74">
        <v>0</v>
      </c>
      <c r="AH52" s="74">
        <v>0</v>
      </c>
    </row>
    <row r="53" spans="1:34" s="74" customFormat="1" ht="12.75" customHeight="1" x14ac:dyDescent="0.2">
      <c r="A53" s="297"/>
      <c r="B53" s="305" t="s">
        <v>327</v>
      </c>
      <c r="C53" s="776" t="s">
        <v>328</v>
      </c>
      <c r="D53" s="776"/>
      <c r="E53" s="776"/>
      <c r="F53" s="880"/>
      <c r="G53" s="306">
        <v>0</v>
      </c>
      <c r="H53" s="307">
        <f t="shared" si="6"/>
        <v>0</v>
      </c>
      <c r="I53" s="306">
        <v>3333.3333333333335</v>
      </c>
      <c r="J53" s="307">
        <f t="shared" si="7"/>
        <v>3.3925702223540473E-2</v>
      </c>
      <c r="K53" s="306">
        <v>0</v>
      </c>
      <c r="L53" s="307">
        <f t="shared" si="8"/>
        <v>0</v>
      </c>
      <c r="M53" s="308"/>
      <c r="N53" s="307">
        <f t="shared" si="9"/>
        <v>0</v>
      </c>
      <c r="O53" s="309">
        <f t="shared" si="10"/>
        <v>3333.3333333333335</v>
      </c>
      <c r="P53" s="310">
        <f t="shared" si="11"/>
        <v>7.5163783915230893E-4</v>
      </c>
      <c r="Q53" s="311"/>
      <c r="R53" s="311"/>
      <c r="Y53" s="74">
        <v>0</v>
      </c>
      <c r="Z53" s="74">
        <v>0</v>
      </c>
      <c r="AA53" s="74">
        <v>0</v>
      </c>
      <c r="AB53" s="74">
        <v>0</v>
      </c>
      <c r="AC53" s="74">
        <v>0</v>
      </c>
      <c r="AD53" s="74">
        <v>0</v>
      </c>
      <c r="AE53" s="74">
        <v>0</v>
      </c>
      <c r="AF53" s="74">
        <v>0</v>
      </c>
      <c r="AG53" s="74">
        <v>0</v>
      </c>
      <c r="AH53" s="74">
        <v>0</v>
      </c>
    </row>
    <row r="54" spans="1:34" s="74" customFormat="1" ht="12.75" customHeight="1" x14ac:dyDescent="0.2">
      <c r="A54" s="297"/>
      <c r="B54" s="305" t="s">
        <v>329</v>
      </c>
      <c r="C54" s="776" t="s">
        <v>330</v>
      </c>
      <c r="D54" s="776"/>
      <c r="E54" s="776"/>
      <c r="F54" s="880"/>
      <c r="G54" s="306">
        <v>0</v>
      </c>
      <c r="H54" s="307">
        <f t="shared" si="6"/>
        <v>0</v>
      </c>
      <c r="I54" s="306">
        <v>0</v>
      </c>
      <c r="J54" s="307">
        <f t="shared" si="7"/>
        <v>0</v>
      </c>
      <c r="K54" s="306">
        <v>0</v>
      </c>
      <c r="L54" s="307">
        <f t="shared" si="8"/>
        <v>0</v>
      </c>
      <c r="M54" s="308"/>
      <c r="N54" s="307">
        <f t="shared" si="9"/>
        <v>0</v>
      </c>
      <c r="O54" s="309">
        <f t="shared" si="10"/>
        <v>0</v>
      </c>
      <c r="P54" s="310">
        <f t="shared" si="11"/>
        <v>0</v>
      </c>
      <c r="Q54" s="311"/>
      <c r="R54" s="311"/>
      <c r="Y54" s="74">
        <v>0</v>
      </c>
      <c r="Z54" s="74">
        <v>0</v>
      </c>
      <c r="AA54" s="74">
        <v>0</v>
      </c>
      <c r="AB54" s="74">
        <v>0</v>
      </c>
      <c r="AC54" s="74">
        <v>0</v>
      </c>
      <c r="AD54" s="74">
        <v>0</v>
      </c>
      <c r="AE54" s="74">
        <v>0</v>
      </c>
      <c r="AF54" s="74">
        <v>0</v>
      </c>
      <c r="AG54" s="74">
        <v>13300</v>
      </c>
      <c r="AH54" s="74">
        <v>13300</v>
      </c>
    </row>
    <row r="55" spans="1:34" s="74" customFormat="1" ht="12.75" customHeight="1" x14ac:dyDescent="0.2">
      <c r="A55" s="297"/>
      <c r="B55" s="305" t="s">
        <v>331</v>
      </c>
      <c r="C55" s="776" t="s">
        <v>332</v>
      </c>
      <c r="D55" s="776"/>
      <c r="E55" s="776"/>
      <c r="F55" s="880"/>
      <c r="G55" s="306">
        <v>28726.631742354031</v>
      </c>
      <c r="H55" s="307">
        <f t="shared" si="6"/>
        <v>7.1997600823146841E-3</v>
      </c>
      <c r="I55" s="306">
        <v>0</v>
      </c>
      <c r="J55" s="307">
        <f t="shared" si="7"/>
        <v>0</v>
      </c>
      <c r="K55" s="306">
        <v>0</v>
      </c>
      <c r="L55" s="307">
        <f t="shared" si="8"/>
        <v>0</v>
      </c>
      <c r="M55" s="308"/>
      <c r="N55" s="307">
        <f t="shared" si="9"/>
        <v>0</v>
      </c>
      <c r="O55" s="309">
        <f t="shared" si="10"/>
        <v>28726.631742354031</v>
      </c>
      <c r="P55" s="310">
        <f t="shared" si="11"/>
        <v>6.477607022684133E-3</v>
      </c>
      <c r="Q55" s="311"/>
      <c r="R55" s="311"/>
      <c r="Y55" s="74">
        <v>0</v>
      </c>
      <c r="Z55" s="74">
        <v>0</v>
      </c>
      <c r="AA55" s="74">
        <v>0</v>
      </c>
      <c r="AB55" s="74">
        <v>0</v>
      </c>
      <c r="AC55" s="74">
        <v>0</v>
      </c>
      <c r="AD55" s="74">
        <v>0</v>
      </c>
      <c r="AE55" s="74">
        <v>0</v>
      </c>
      <c r="AF55" s="74">
        <v>0</v>
      </c>
      <c r="AG55" s="74">
        <v>0</v>
      </c>
      <c r="AH55" s="74">
        <v>0</v>
      </c>
    </row>
    <row r="56" spans="1:34" s="74" customFormat="1" ht="12.75" customHeight="1" x14ac:dyDescent="0.2">
      <c r="A56" s="297"/>
      <c r="B56" s="305" t="s">
        <v>333</v>
      </c>
      <c r="C56" s="776" t="s">
        <v>334</v>
      </c>
      <c r="D56" s="776"/>
      <c r="E56" s="776"/>
      <c r="F56" s="880"/>
      <c r="G56" s="306">
        <v>144.8968952734013</v>
      </c>
      <c r="H56" s="307">
        <f t="shared" si="6"/>
        <v>3.6315530898203309E-5</v>
      </c>
      <c r="I56" s="306">
        <v>0</v>
      </c>
      <c r="J56" s="307">
        <f t="shared" si="7"/>
        <v>0</v>
      </c>
      <c r="K56" s="306">
        <v>0</v>
      </c>
      <c r="L56" s="307">
        <f t="shared" si="8"/>
        <v>0</v>
      </c>
      <c r="M56" s="308"/>
      <c r="N56" s="307">
        <f t="shared" si="9"/>
        <v>0</v>
      </c>
      <c r="O56" s="309">
        <f t="shared" si="10"/>
        <v>144.8968952734013</v>
      </c>
      <c r="P56" s="310">
        <f t="shared" si="11"/>
        <v>3.2672996778953324E-5</v>
      </c>
      <c r="Q56" s="311"/>
      <c r="R56" s="311"/>
      <c r="Y56" s="74">
        <v>0</v>
      </c>
      <c r="Z56" s="74">
        <v>0</v>
      </c>
      <c r="AA56" s="74">
        <v>0</v>
      </c>
      <c r="AB56" s="74">
        <v>0</v>
      </c>
      <c r="AC56" s="74">
        <v>0</v>
      </c>
      <c r="AD56" s="74">
        <v>0</v>
      </c>
      <c r="AE56" s="74">
        <v>0</v>
      </c>
      <c r="AF56" s="74">
        <v>0</v>
      </c>
      <c r="AG56" s="74">
        <v>0</v>
      </c>
      <c r="AH56" s="74">
        <v>0</v>
      </c>
    </row>
    <row r="57" spans="1:34" s="74" customFormat="1" ht="12.75" customHeight="1" x14ac:dyDescent="0.2">
      <c r="A57" s="297"/>
      <c r="B57" s="305" t="s">
        <v>335</v>
      </c>
      <c r="C57" s="776" t="s">
        <v>336</v>
      </c>
      <c r="D57" s="776"/>
      <c r="E57" s="776"/>
      <c r="F57" s="880"/>
      <c r="G57" s="306">
        <v>99.545296570898969</v>
      </c>
      <c r="H57" s="307">
        <f t="shared" si="6"/>
        <v>2.4949052818351907E-5</v>
      </c>
      <c r="I57" s="306">
        <v>0</v>
      </c>
      <c r="J57" s="307">
        <f t="shared" si="7"/>
        <v>0</v>
      </c>
      <c r="K57" s="306">
        <v>0</v>
      </c>
      <c r="L57" s="307">
        <f t="shared" si="8"/>
        <v>0</v>
      </c>
      <c r="M57" s="308"/>
      <c r="N57" s="307">
        <f t="shared" si="9"/>
        <v>0</v>
      </c>
      <c r="O57" s="309">
        <f t="shared" si="10"/>
        <v>99.545296570898969</v>
      </c>
      <c r="P57" s="310">
        <f t="shared" si="11"/>
        <v>2.2446603483697874E-5</v>
      </c>
      <c r="Q57" s="311"/>
      <c r="R57" s="311"/>
      <c r="Y57" s="74">
        <v>0</v>
      </c>
      <c r="Z57" s="74">
        <v>0</v>
      </c>
      <c r="AA57" s="74">
        <v>0</v>
      </c>
      <c r="AB57" s="74">
        <v>0</v>
      </c>
      <c r="AC57" s="74">
        <v>0</v>
      </c>
      <c r="AD57" s="74">
        <v>0</v>
      </c>
      <c r="AE57" s="74">
        <v>0</v>
      </c>
      <c r="AF57" s="74">
        <v>0</v>
      </c>
      <c r="AG57" s="74">
        <v>0</v>
      </c>
      <c r="AH57" s="74">
        <v>0</v>
      </c>
    </row>
    <row r="58" spans="1:34" s="74" customFormat="1" ht="12.75" customHeight="1" x14ac:dyDescent="0.2">
      <c r="A58" s="297"/>
      <c r="B58" s="305" t="s">
        <v>337</v>
      </c>
      <c r="C58" s="776" t="s">
        <v>338</v>
      </c>
      <c r="D58" s="776"/>
      <c r="E58" s="776"/>
      <c r="F58" s="880"/>
      <c r="G58" s="306">
        <v>200.91375115848007</v>
      </c>
      <c r="H58" s="307">
        <f t="shared" si="6"/>
        <v>5.0355044007689604E-5</v>
      </c>
      <c r="I58" s="306">
        <v>0</v>
      </c>
      <c r="J58" s="307">
        <f t="shared" si="7"/>
        <v>0</v>
      </c>
      <c r="K58" s="306">
        <v>0</v>
      </c>
      <c r="L58" s="307">
        <f t="shared" si="8"/>
        <v>0</v>
      </c>
      <c r="M58" s="308"/>
      <c r="N58" s="307">
        <f t="shared" si="9"/>
        <v>0</v>
      </c>
      <c r="O58" s="309">
        <f t="shared" si="10"/>
        <v>200.91375115848007</v>
      </c>
      <c r="P58" s="310">
        <f t="shared" si="11"/>
        <v>4.5304313333023398E-5</v>
      </c>
      <c r="Q58" s="311"/>
      <c r="R58" s="311"/>
      <c r="Y58" s="74">
        <v>0</v>
      </c>
      <c r="Z58" s="74">
        <v>0</v>
      </c>
      <c r="AA58" s="74">
        <v>0</v>
      </c>
      <c r="AB58" s="74">
        <v>0</v>
      </c>
      <c r="AC58" s="74">
        <v>0</v>
      </c>
      <c r="AD58" s="74">
        <v>0</v>
      </c>
      <c r="AE58" s="74">
        <v>0</v>
      </c>
      <c r="AF58" s="74">
        <v>0</v>
      </c>
      <c r="AG58" s="74">
        <v>13300</v>
      </c>
      <c r="AH58" s="74">
        <v>13300</v>
      </c>
    </row>
    <row r="59" spans="1:34" s="74" customFormat="1" ht="12.75" customHeight="1" x14ac:dyDescent="0.2">
      <c r="A59" s="297"/>
      <c r="B59" s="305" t="s">
        <v>339</v>
      </c>
      <c r="C59" s="888" t="s">
        <v>340</v>
      </c>
      <c r="D59" s="776"/>
      <c r="E59" s="776"/>
      <c r="F59" s="880"/>
      <c r="G59" s="306">
        <v>592.9446632684585</v>
      </c>
      <c r="H59" s="307">
        <f t="shared" si="6"/>
        <v>1.4860981112963358E-4</v>
      </c>
      <c r="I59" s="306">
        <v>0</v>
      </c>
      <c r="J59" s="307">
        <f t="shared" si="7"/>
        <v>0</v>
      </c>
      <c r="K59" s="306">
        <v>0</v>
      </c>
      <c r="L59" s="307">
        <f t="shared" si="8"/>
        <v>0</v>
      </c>
      <c r="M59" s="308"/>
      <c r="N59" s="307">
        <f t="shared" si="9"/>
        <v>0</v>
      </c>
      <c r="O59" s="309">
        <f t="shared" si="10"/>
        <v>592.9446632684585</v>
      </c>
      <c r="P59" s="310">
        <f t="shared" si="11"/>
        <v>1.3370389363079929E-4</v>
      </c>
      <c r="Q59" s="311"/>
      <c r="R59" s="311"/>
      <c r="Y59" s="74">
        <v>0</v>
      </c>
      <c r="Z59" s="74">
        <v>0</v>
      </c>
      <c r="AA59" s="74">
        <v>0</v>
      </c>
      <c r="AB59" s="74">
        <v>0</v>
      </c>
      <c r="AC59" s="74">
        <v>0</v>
      </c>
      <c r="AD59" s="74">
        <v>0</v>
      </c>
      <c r="AE59" s="74">
        <v>0</v>
      </c>
      <c r="AF59" s="74">
        <v>0</v>
      </c>
      <c r="AG59" s="74">
        <v>0</v>
      </c>
      <c r="AH59" s="74">
        <v>0</v>
      </c>
    </row>
    <row r="60" spans="1:34" s="74" customFormat="1" ht="12.75" customHeight="1" x14ac:dyDescent="0.2">
      <c r="A60" s="297"/>
      <c r="B60" s="305" t="s">
        <v>341</v>
      </c>
      <c r="C60" s="888" t="s">
        <v>342</v>
      </c>
      <c r="D60" s="776"/>
      <c r="E60" s="776"/>
      <c r="F60" s="880"/>
      <c r="G60" s="306">
        <v>0</v>
      </c>
      <c r="H60" s="307">
        <f t="shared" si="6"/>
        <v>0</v>
      </c>
      <c r="I60" s="306">
        <v>0</v>
      </c>
      <c r="J60" s="307">
        <f t="shared" si="7"/>
        <v>0</v>
      </c>
      <c r="K60" s="306">
        <v>0</v>
      </c>
      <c r="L60" s="307">
        <f t="shared" si="8"/>
        <v>0</v>
      </c>
      <c r="M60" s="308"/>
      <c r="N60" s="307">
        <f t="shared" si="9"/>
        <v>0</v>
      </c>
      <c r="O60" s="309">
        <f t="shared" si="10"/>
        <v>0</v>
      </c>
      <c r="P60" s="310">
        <f t="shared" si="11"/>
        <v>0</v>
      </c>
      <c r="Q60" s="311"/>
      <c r="R60" s="311"/>
      <c r="Y60" s="74">
        <v>0</v>
      </c>
      <c r="Z60" s="74">
        <v>0</v>
      </c>
      <c r="AA60" s="74">
        <v>0</v>
      </c>
      <c r="AB60" s="74">
        <v>0</v>
      </c>
      <c r="AC60" s="74">
        <v>0</v>
      </c>
      <c r="AD60" s="74">
        <v>0</v>
      </c>
      <c r="AE60" s="74">
        <v>0</v>
      </c>
      <c r="AF60" s="74">
        <v>0</v>
      </c>
      <c r="AG60" s="74">
        <v>0</v>
      </c>
      <c r="AH60" s="74">
        <v>0</v>
      </c>
    </row>
    <row r="61" spans="1:34" s="74" customFormat="1" ht="12.75" customHeight="1" x14ac:dyDescent="0.2">
      <c r="A61" s="297"/>
      <c r="B61" s="305" t="s">
        <v>343</v>
      </c>
      <c r="C61" s="888" t="s">
        <v>344</v>
      </c>
      <c r="D61" s="776"/>
      <c r="E61" s="776"/>
      <c r="F61" s="880"/>
      <c r="G61" s="306">
        <v>74104.154361600245</v>
      </c>
      <c r="H61" s="307">
        <f t="shared" si="6"/>
        <v>1.8572735477362101E-2</v>
      </c>
      <c r="I61" s="306">
        <v>0</v>
      </c>
      <c r="J61" s="307">
        <f t="shared" si="7"/>
        <v>0</v>
      </c>
      <c r="K61" s="306">
        <v>0</v>
      </c>
      <c r="L61" s="307">
        <f t="shared" si="8"/>
        <v>0</v>
      </c>
      <c r="M61" s="308"/>
      <c r="N61" s="307">
        <f t="shared" si="9"/>
        <v>0</v>
      </c>
      <c r="O61" s="309">
        <f t="shared" si="10"/>
        <v>74104.154361600245</v>
      </c>
      <c r="P61" s="310">
        <f t="shared" si="11"/>
        <v>1.6709845936968708E-2</v>
      </c>
      <c r="Q61" s="311"/>
      <c r="R61" s="311"/>
      <c r="Y61" s="74">
        <v>0</v>
      </c>
      <c r="Z61" s="74">
        <v>0</v>
      </c>
      <c r="AA61" s="74">
        <v>0</v>
      </c>
      <c r="AB61" s="74">
        <v>0</v>
      </c>
      <c r="AC61" s="74">
        <v>0</v>
      </c>
      <c r="AD61" s="74">
        <v>0</v>
      </c>
      <c r="AE61" s="74">
        <v>0</v>
      </c>
      <c r="AF61" s="74">
        <v>0</v>
      </c>
      <c r="AG61" s="74">
        <v>0</v>
      </c>
      <c r="AH61" s="74">
        <v>0</v>
      </c>
    </row>
    <row r="62" spans="1:34" s="74" customFormat="1" ht="12.75" customHeight="1" x14ac:dyDescent="0.2">
      <c r="A62" s="297"/>
      <c r="B62" s="305" t="s">
        <v>345</v>
      </c>
      <c r="C62" s="776" t="s">
        <v>346</v>
      </c>
      <c r="D62" s="776"/>
      <c r="E62" s="776"/>
      <c r="F62" s="880"/>
      <c r="G62" s="306">
        <v>0</v>
      </c>
      <c r="H62" s="307">
        <f t="shared" si="6"/>
        <v>0</v>
      </c>
      <c r="I62" s="306">
        <v>0</v>
      </c>
      <c r="J62" s="307">
        <f t="shared" si="7"/>
        <v>0</v>
      </c>
      <c r="K62" s="306">
        <v>4764.9152571825762</v>
      </c>
      <c r="L62" s="307">
        <f t="shared" si="8"/>
        <v>1.7246637243356729E-2</v>
      </c>
      <c r="M62" s="308"/>
      <c r="N62" s="307">
        <f t="shared" si="9"/>
        <v>0</v>
      </c>
      <c r="O62" s="309">
        <f t="shared" si="10"/>
        <v>4764.9152571825762</v>
      </c>
      <c r="P62" s="310">
        <f t="shared" si="11"/>
        <v>1.074447182295774E-3</v>
      </c>
      <c r="Q62" s="311"/>
      <c r="R62" s="311"/>
      <c r="Y62" s="74">
        <v>4366973.521934608</v>
      </c>
      <c r="Z62" s="74">
        <v>1547030.728399188</v>
      </c>
      <c r="AA62" s="74">
        <v>88997.996028377005</v>
      </c>
      <c r="AB62" s="74">
        <v>0</v>
      </c>
      <c r="AC62" s="74">
        <v>242790.93416859256</v>
      </c>
      <c r="AD62" s="74">
        <v>0</v>
      </c>
      <c r="AE62" s="74">
        <v>2141134.7668158631</v>
      </c>
      <c r="AF62" s="74">
        <v>248699.40265337221</v>
      </c>
      <c r="AG62" s="74">
        <v>102210</v>
      </c>
      <c r="AH62" s="74">
        <v>8737837.3500000015</v>
      </c>
    </row>
    <row r="63" spans="1:34" s="74" customFormat="1" ht="12.75" customHeight="1" x14ac:dyDescent="0.2">
      <c r="A63" s="297"/>
      <c r="B63" s="305" t="s">
        <v>347</v>
      </c>
      <c r="C63" s="776" t="s">
        <v>348</v>
      </c>
      <c r="D63" s="776"/>
      <c r="E63" s="776"/>
      <c r="F63" s="880"/>
      <c r="G63" s="306">
        <v>3254.8962498609826</v>
      </c>
      <c r="H63" s="307">
        <f t="shared" si="6"/>
        <v>8.1577514210527853E-4</v>
      </c>
      <c r="I63" s="306">
        <v>3116.3267562557921</v>
      </c>
      <c r="J63" s="307">
        <f t="shared" si="7"/>
        <v>3.1717072069195738E-2</v>
      </c>
      <c r="K63" s="306">
        <v>0</v>
      </c>
      <c r="L63" s="307">
        <f t="shared" si="8"/>
        <v>0</v>
      </c>
      <c r="M63" s="308"/>
      <c r="N63" s="307">
        <f t="shared" si="9"/>
        <v>0</v>
      </c>
      <c r="O63" s="309">
        <f t="shared" si="10"/>
        <v>6371.2230061167747</v>
      </c>
      <c r="P63" s="310">
        <f t="shared" si="11"/>
        <v>1.4366556879225271E-3</v>
      </c>
      <c r="Q63" s="311"/>
      <c r="R63" s="311"/>
      <c r="Y63" s="74">
        <v>2168279.196328904</v>
      </c>
      <c r="Z63" s="74">
        <v>790246.70217118307</v>
      </c>
      <c r="AA63" s="74">
        <v>45430.611732605605</v>
      </c>
      <c r="AB63" s="74">
        <v>0</v>
      </c>
      <c r="AC63" s="74">
        <v>160369.54515451437</v>
      </c>
      <c r="AD63" s="74">
        <v>0</v>
      </c>
      <c r="AE63" s="74">
        <v>1050630.5860842098</v>
      </c>
      <c r="AF63" s="74">
        <v>113030.2285285835</v>
      </c>
      <c r="AG63" s="74">
        <v>102210</v>
      </c>
      <c r="AH63" s="74">
        <v>4430196.87</v>
      </c>
    </row>
    <row r="64" spans="1:34" s="74" customFormat="1" ht="12.75" customHeight="1" x14ac:dyDescent="0.2">
      <c r="A64" s="297"/>
      <c r="B64" s="305" t="s">
        <v>349</v>
      </c>
      <c r="C64" s="776" t="s">
        <v>350</v>
      </c>
      <c r="D64" s="776"/>
      <c r="E64" s="776"/>
      <c r="F64" s="880"/>
      <c r="G64" s="306">
        <v>57.173136992414101</v>
      </c>
      <c r="H64" s="307">
        <f t="shared" si="6"/>
        <v>1.4329312019264268E-5</v>
      </c>
      <c r="I64" s="306">
        <v>72.587357978924246</v>
      </c>
      <c r="J64" s="307">
        <f t="shared" si="7"/>
        <v>7.3877312759595547E-4</v>
      </c>
      <c r="K64" s="306">
        <v>0</v>
      </c>
      <c r="L64" s="307">
        <f t="shared" si="8"/>
        <v>0</v>
      </c>
      <c r="M64" s="308"/>
      <c r="N64" s="307">
        <f t="shared" si="9"/>
        <v>0</v>
      </c>
      <c r="O64" s="309">
        <f t="shared" si="10"/>
        <v>129.76049497133835</v>
      </c>
      <c r="P64" s="310">
        <f t="shared" si="11"/>
        <v>2.9259869414277241E-5</v>
      </c>
      <c r="Q64" s="311"/>
      <c r="R64" s="311"/>
      <c r="Y64" s="74">
        <v>0</v>
      </c>
      <c r="Z64" s="74">
        <v>1406.0802686675254</v>
      </c>
      <c r="AA64" s="74">
        <v>0</v>
      </c>
      <c r="AB64" s="74">
        <v>0</v>
      </c>
      <c r="AC64" s="74">
        <v>83736.991202748759</v>
      </c>
      <c r="AD64" s="74">
        <v>0</v>
      </c>
      <c r="AE64" s="74">
        <v>0</v>
      </c>
      <c r="AF64" s="74">
        <v>113030.2285285835</v>
      </c>
      <c r="AG64" s="74">
        <v>102210</v>
      </c>
      <c r="AH64" s="74">
        <v>300383.29999999981</v>
      </c>
    </row>
    <row r="65" spans="1:34" s="74" customFormat="1" ht="12.75" customHeight="1" x14ac:dyDescent="0.2">
      <c r="A65" s="297"/>
      <c r="B65" s="305" t="s">
        <v>351</v>
      </c>
      <c r="C65" s="776" t="s">
        <v>352</v>
      </c>
      <c r="D65" s="776"/>
      <c r="E65" s="776"/>
      <c r="F65" s="880"/>
      <c r="G65" s="306">
        <v>14694.513148748842</v>
      </c>
      <c r="H65" s="307">
        <f t="shared" si="6"/>
        <v>3.6828880652034469E-3</v>
      </c>
      <c r="I65" s="306">
        <v>0</v>
      </c>
      <c r="J65" s="307">
        <f t="shared" si="7"/>
        <v>0</v>
      </c>
      <c r="K65" s="306">
        <v>0</v>
      </c>
      <c r="L65" s="307">
        <f t="shared" si="8"/>
        <v>0</v>
      </c>
      <c r="M65" s="308"/>
      <c r="N65" s="307">
        <f t="shared" si="9"/>
        <v>0</v>
      </c>
      <c r="O65" s="309">
        <f t="shared" si="10"/>
        <v>14694.513148748842</v>
      </c>
      <c r="P65" s="310">
        <f t="shared" si="11"/>
        <v>3.3134856331562311E-3</v>
      </c>
      <c r="Q65" s="311"/>
      <c r="R65" s="311"/>
      <c r="Y65" s="74">
        <v>0</v>
      </c>
      <c r="Z65" s="74">
        <v>1406.0802686675254</v>
      </c>
      <c r="AA65" s="74">
        <v>0</v>
      </c>
      <c r="AB65" s="74">
        <v>0</v>
      </c>
      <c r="AC65" s="74">
        <v>83736.991202748759</v>
      </c>
      <c r="AD65" s="74">
        <v>0</v>
      </c>
      <c r="AE65" s="74">
        <v>0</v>
      </c>
      <c r="AF65" s="74">
        <v>113030.2285285835</v>
      </c>
      <c r="AG65" s="74">
        <v>0</v>
      </c>
      <c r="AH65" s="74">
        <v>198173.29999999978</v>
      </c>
    </row>
    <row r="66" spans="1:34" s="74" customFormat="1" ht="12.75" customHeight="1" x14ac:dyDescent="0.2">
      <c r="A66" s="297"/>
      <c r="B66" s="305" t="s">
        <v>353</v>
      </c>
      <c r="C66" s="776" t="s">
        <v>354</v>
      </c>
      <c r="D66" s="776"/>
      <c r="E66" s="776"/>
      <c r="F66" s="880"/>
      <c r="G66" s="306">
        <v>5375.1395968489342</v>
      </c>
      <c r="H66" s="307">
        <f t="shared" si="6"/>
        <v>1.3471720546061733E-3</v>
      </c>
      <c r="I66" s="306">
        <v>0</v>
      </c>
      <c r="J66" s="307">
        <f t="shared" si="7"/>
        <v>0</v>
      </c>
      <c r="K66" s="306">
        <v>0</v>
      </c>
      <c r="L66" s="307">
        <f t="shared" si="8"/>
        <v>0</v>
      </c>
      <c r="M66" s="308"/>
      <c r="N66" s="307">
        <f t="shared" si="9"/>
        <v>0</v>
      </c>
      <c r="O66" s="309">
        <f t="shared" si="10"/>
        <v>5375.1395968489342</v>
      </c>
      <c r="P66" s="310">
        <f t="shared" si="11"/>
        <v>1.2120474935152638E-3</v>
      </c>
      <c r="Q66" s="311"/>
      <c r="R66" s="311"/>
      <c r="Y66" s="74">
        <v>0</v>
      </c>
      <c r="Z66" s="74">
        <v>0</v>
      </c>
      <c r="AA66" s="74">
        <v>0</v>
      </c>
      <c r="AB66" s="74">
        <v>0</v>
      </c>
      <c r="AC66" s="74">
        <v>0</v>
      </c>
      <c r="AD66" s="74">
        <v>0</v>
      </c>
      <c r="AE66" s="74">
        <v>0</v>
      </c>
      <c r="AF66" s="74">
        <v>0</v>
      </c>
      <c r="AG66" s="74">
        <v>0</v>
      </c>
      <c r="AH66" s="74">
        <v>0</v>
      </c>
    </row>
    <row r="67" spans="1:34" s="74" customFormat="1" ht="12.75" customHeight="1" x14ac:dyDescent="0.2">
      <c r="A67" s="297"/>
      <c r="B67" s="305" t="s">
        <v>353</v>
      </c>
      <c r="C67" s="776" t="s">
        <v>355</v>
      </c>
      <c r="D67" s="776"/>
      <c r="E67" s="776"/>
      <c r="F67" s="880"/>
      <c r="G67" s="306">
        <v>130852.53059545874</v>
      </c>
      <c r="H67" s="307">
        <f t="shared" si="6"/>
        <v>3.2795589643112223E-2</v>
      </c>
      <c r="I67" s="306">
        <v>0</v>
      </c>
      <c r="J67" s="307">
        <f t="shared" si="7"/>
        <v>0</v>
      </c>
      <c r="K67" s="306">
        <v>0</v>
      </c>
      <c r="L67" s="307">
        <f t="shared" si="8"/>
        <v>0</v>
      </c>
      <c r="M67" s="308"/>
      <c r="N67" s="307">
        <f t="shared" si="9"/>
        <v>0</v>
      </c>
      <c r="O67" s="309">
        <f t="shared" si="10"/>
        <v>130852.53059545874</v>
      </c>
      <c r="P67" s="310">
        <f t="shared" si="11"/>
        <v>2.9506114003314599E-2</v>
      </c>
      <c r="Q67" s="311"/>
      <c r="R67" s="311"/>
      <c r="Y67" s="74">
        <v>0</v>
      </c>
      <c r="Z67" s="74">
        <v>0</v>
      </c>
      <c r="AA67" s="74">
        <v>0</v>
      </c>
      <c r="AB67" s="74">
        <v>0</v>
      </c>
      <c r="AC67" s="74">
        <v>0</v>
      </c>
      <c r="AD67" s="74">
        <v>0</v>
      </c>
      <c r="AE67" s="74">
        <v>0</v>
      </c>
      <c r="AF67" s="74">
        <v>0</v>
      </c>
      <c r="AG67" s="74">
        <v>0</v>
      </c>
      <c r="AH67" s="74">
        <v>0</v>
      </c>
    </row>
    <row r="68" spans="1:34" s="74" customFormat="1" ht="12.75" customHeight="1" x14ac:dyDescent="0.2">
      <c r="A68" s="297"/>
      <c r="B68" s="305" t="s">
        <v>356</v>
      </c>
      <c r="C68" s="776" t="s">
        <v>357</v>
      </c>
      <c r="D68" s="776"/>
      <c r="E68" s="776"/>
      <c r="F68" s="880"/>
      <c r="G68" s="306">
        <v>2270.627123880136</v>
      </c>
      <c r="H68" s="307">
        <f t="shared" si="6"/>
        <v>5.6908762137365535E-4</v>
      </c>
      <c r="I68" s="306">
        <v>0</v>
      </c>
      <c r="J68" s="307">
        <f t="shared" si="7"/>
        <v>0</v>
      </c>
      <c r="K68" s="306">
        <v>0</v>
      </c>
      <c r="L68" s="307">
        <f t="shared" si="8"/>
        <v>0</v>
      </c>
      <c r="M68" s="308"/>
      <c r="N68" s="307">
        <f t="shared" si="9"/>
        <v>0</v>
      </c>
      <c r="O68" s="309">
        <f t="shared" si="10"/>
        <v>2270.627123880136</v>
      </c>
      <c r="P68" s="310">
        <f t="shared" si="11"/>
        <v>5.1200677947416627E-4</v>
      </c>
      <c r="Q68" s="311"/>
      <c r="R68" s="311"/>
      <c r="Y68" s="74">
        <v>0</v>
      </c>
      <c r="Z68" s="74">
        <v>0</v>
      </c>
      <c r="AA68" s="74">
        <v>0</v>
      </c>
      <c r="AB68" s="74">
        <v>0</v>
      </c>
      <c r="AC68" s="74">
        <v>0</v>
      </c>
      <c r="AD68" s="74">
        <v>0</v>
      </c>
      <c r="AE68" s="74">
        <v>0</v>
      </c>
      <c r="AF68" s="74">
        <v>0</v>
      </c>
      <c r="AG68" s="74">
        <v>102210</v>
      </c>
      <c r="AH68" s="74">
        <v>102210</v>
      </c>
    </row>
    <row r="69" spans="1:34" s="74" customFormat="1" ht="12.75" customHeight="1" x14ac:dyDescent="0.2">
      <c r="A69" s="297"/>
      <c r="B69" s="305" t="s">
        <v>358</v>
      </c>
      <c r="C69" s="776" t="s">
        <v>359</v>
      </c>
      <c r="D69" s="776"/>
      <c r="E69" s="776"/>
      <c r="F69" s="880"/>
      <c r="G69" s="306">
        <v>120912.68127062089</v>
      </c>
      <c r="H69" s="307">
        <f t="shared" si="6"/>
        <v>3.0304363695181937E-2</v>
      </c>
      <c r="I69" s="306">
        <v>589.35096153846155</v>
      </c>
      <c r="J69" s="307">
        <f t="shared" si="7"/>
        <v>5.9982435678933299E-3</v>
      </c>
      <c r="K69" s="306">
        <v>0</v>
      </c>
      <c r="L69" s="307">
        <f t="shared" si="8"/>
        <v>0</v>
      </c>
      <c r="M69" s="308"/>
      <c r="N69" s="307">
        <f t="shared" si="9"/>
        <v>0</v>
      </c>
      <c r="O69" s="309">
        <f t="shared" si="10"/>
        <v>121502.03223215936</v>
      </c>
      <c r="P69" s="310">
        <f t="shared" si="11"/>
        <v>2.7397657487878334E-2</v>
      </c>
      <c r="Q69" s="311"/>
      <c r="R69" s="311"/>
      <c r="Y69" s="74">
        <v>0</v>
      </c>
      <c r="Z69" s="74">
        <v>0</v>
      </c>
      <c r="AA69" s="74">
        <v>0</v>
      </c>
      <c r="AB69" s="74">
        <v>0</v>
      </c>
      <c r="AC69" s="74">
        <v>0</v>
      </c>
      <c r="AD69" s="74">
        <v>0</v>
      </c>
      <c r="AE69" s="74">
        <v>0</v>
      </c>
      <c r="AF69" s="74">
        <v>0</v>
      </c>
      <c r="AG69" s="74">
        <v>0</v>
      </c>
      <c r="AH69" s="74">
        <v>0</v>
      </c>
    </row>
    <row r="70" spans="1:34" s="74" customFormat="1" ht="12.75" customHeight="1" x14ac:dyDescent="0.2">
      <c r="A70" s="297"/>
      <c r="B70" s="305" t="s">
        <v>360</v>
      </c>
      <c r="C70" s="776" t="s">
        <v>361</v>
      </c>
      <c r="D70" s="776"/>
      <c r="E70" s="776"/>
      <c r="F70" s="880"/>
      <c r="G70" s="306">
        <v>588404.70190255507</v>
      </c>
      <c r="H70" s="307">
        <f t="shared" si="6"/>
        <v>0.14747195992206266</v>
      </c>
      <c r="I70" s="306">
        <v>221.77983913676687</v>
      </c>
      <c r="J70" s="307">
        <f t="shared" si="7"/>
        <v>2.2572110345215977E-3</v>
      </c>
      <c r="K70" s="306">
        <v>0</v>
      </c>
      <c r="L70" s="307">
        <f t="shared" si="8"/>
        <v>0</v>
      </c>
      <c r="M70" s="308"/>
      <c r="N70" s="307">
        <f t="shared" si="9"/>
        <v>0</v>
      </c>
      <c r="O70" s="309">
        <f t="shared" si="10"/>
        <v>588626.48174169182</v>
      </c>
      <c r="P70" s="310">
        <f t="shared" si="11"/>
        <v>0.13273018104124537</v>
      </c>
      <c r="Q70" s="311"/>
      <c r="R70" s="311"/>
      <c r="Y70" s="74">
        <v>2168279.196328904</v>
      </c>
      <c r="Z70" s="74">
        <v>788840.62190251553</v>
      </c>
      <c r="AA70" s="74">
        <v>45430.611732605605</v>
      </c>
      <c r="AB70" s="74">
        <v>0</v>
      </c>
      <c r="AC70" s="74">
        <v>76632.5539517656</v>
      </c>
      <c r="AD70" s="74">
        <v>0</v>
      </c>
      <c r="AE70" s="74">
        <v>1050630.5860842098</v>
      </c>
      <c r="AF70" s="74">
        <v>0</v>
      </c>
      <c r="AG70" s="74">
        <v>0</v>
      </c>
      <c r="AH70" s="74">
        <v>4129813.5700000003</v>
      </c>
    </row>
    <row r="71" spans="1:34" s="74" customFormat="1" ht="12.75" customHeight="1" x14ac:dyDescent="0.2">
      <c r="A71" s="297"/>
      <c r="B71" s="305" t="s">
        <v>362</v>
      </c>
      <c r="C71" s="776" t="s">
        <v>363</v>
      </c>
      <c r="D71" s="776"/>
      <c r="E71" s="776"/>
      <c r="F71" s="880"/>
      <c r="G71" s="306">
        <v>1141.5613001456375</v>
      </c>
      <c r="H71" s="307">
        <f t="shared" si="6"/>
        <v>2.8610968226344175E-4</v>
      </c>
      <c r="I71" s="306">
        <v>0</v>
      </c>
      <c r="J71" s="307">
        <f t="shared" si="7"/>
        <v>0</v>
      </c>
      <c r="K71" s="306">
        <v>0</v>
      </c>
      <c r="L71" s="307">
        <f t="shared" si="8"/>
        <v>0</v>
      </c>
      <c r="M71" s="308"/>
      <c r="N71" s="307">
        <f t="shared" si="9"/>
        <v>0</v>
      </c>
      <c r="O71" s="309">
        <f t="shared" si="10"/>
        <v>1141.5613001456375</v>
      </c>
      <c r="P71" s="310">
        <f t="shared" si="11"/>
        <v>2.5741220067041019E-4</v>
      </c>
      <c r="Q71" s="311"/>
      <c r="R71" s="311"/>
      <c r="Y71" s="74">
        <v>0</v>
      </c>
      <c r="Z71" s="74">
        <v>0</v>
      </c>
      <c r="AA71" s="74">
        <v>0</v>
      </c>
      <c r="AB71" s="74">
        <v>0</v>
      </c>
      <c r="AC71" s="74">
        <v>0</v>
      </c>
      <c r="AD71" s="74">
        <v>0</v>
      </c>
      <c r="AE71" s="74">
        <v>0</v>
      </c>
      <c r="AF71" s="74">
        <v>0</v>
      </c>
      <c r="AG71" s="74">
        <v>0</v>
      </c>
      <c r="AH71" s="74">
        <v>0</v>
      </c>
    </row>
    <row r="72" spans="1:34" s="74" customFormat="1" ht="12.75" customHeight="1" x14ac:dyDescent="0.2">
      <c r="A72" s="297"/>
      <c r="B72" s="305" t="s">
        <v>364</v>
      </c>
      <c r="C72" s="776" t="s">
        <v>365</v>
      </c>
      <c r="D72" s="776"/>
      <c r="E72" s="776"/>
      <c r="F72" s="880"/>
      <c r="G72" s="306">
        <v>5679.208907056799</v>
      </c>
      <c r="H72" s="307">
        <f t="shared" si="6"/>
        <v>1.4233809920662444E-3</v>
      </c>
      <c r="I72" s="306">
        <v>0</v>
      </c>
      <c r="J72" s="307">
        <f t="shared" si="7"/>
        <v>0</v>
      </c>
      <c r="K72" s="306">
        <v>0</v>
      </c>
      <c r="L72" s="307">
        <f t="shared" si="8"/>
        <v>0</v>
      </c>
      <c r="M72" s="308"/>
      <c r="N72" s="307">
        <f t="shared" si="9"/>
        <v>0</v>
      </c>
      <c r="O72" s="309">
        <f t="shared" si="10"/>
        <v>5679.208907056799</v>
      </c>
      <c r="P72" s="310">
        <f t="shared" si="11"/>
        <v>1.2806124932984156E-3</v>
      </c>
      <c r="Q72" s="311"/>
      <c r="R72" s="311"/>
      <c r="Y72" s="74">
        <v>1969421.1514961582</v>
      </c>
      <c r="Z72" s="74">
        <v>716494.1713062214</v>
      </c>
      <c r="AA72" s="74">
        <v>41264.062221824264</v>
      </c>
      <c r="AB72" s="74">
        <v>0</v>
      </c>
      <c r="AC72" s="74">
        <v>69604.400070480828</v>
      </c>
      <c r="AD72" s="74">
        <v>0</v>
      </c>
      <c r="AE72" s="74">
        <v>954274.75490531046</v>
      </c>
      <c r="AF72" s="74">
        <v>0</v>
      </c>
      <c r="AG72" s="74">
        <v>0</v>
      </c>
      <c r="AH72" s="74">
        <v>3751058.5399999954</v>
      </c>
    </row>
    <row r="73" spans="1:34" s="74" customFormat="1" ht="12.75" customHeight="1" x14ac:dyDescent="0.2">
      <c r="A73" s="297"/>
      <c r="B73" s="305" t="s">
        <v>366</v>
      </c>
      <c r="C73" s="776" t="s">
        <v>367</v>
      </c>
      <c r="D73" s="776"/>
      <c r="E73" s="776"/>
      <c r="F73" s="880"/>
      <c r="G73" s="306">
        <v>109563.98657818086</v>
      </c>
      <c r="H73" s="307">
        <f t="shared" si="6"/>
        <v>2.7460038618513184E-2</v>
      </c>
      <c r="I73" s="306">
        <v>16657.378690586524</v>
      </c>
      <c r="J73" s="307">
        <f t="shared" si="7"/>
        <v>0.16953398078447607</v>
      </c>
      <c r="K73" s="306">
        <v>6247.5728571428572</v>
      </c>
      <c r="L73" s="307">
        <f t="shared" si="8"/>
        <v>2.2613124662849801E-2</v>
      </c>
      <c r="M73" s="308"/>
      <c r="N73" s="307">
        <f t="shared" si="9"/>
        <v>0</v>
      </c>
      <c r="O73" s="309">
        <f t="shared" si="10"/>
        <v>132468.93812591024</v>
      </c>
      <c r="P73" s="310">
        <f t="shared" si="11"/>
        <v>2.9870599922328024E-2</v>
      </c>
      <c r="Q73" s="311"/>
      <c r="R73" s="311"/>
      <c r="Y73" s="74">
        <v>1619176.7479105126</v>
      </c>
      <c r="Z73" s="74">
        <v>589071.92162077699</v>
      </c>
      <c r="AA73" s="74">
        <v>33925.608051458359</v>
      </c>
      <c r="AB73" s="74">
        <v>0</v>
      </c>
      <c r="AC73" s="74">
        <v>57225.863579643425</v>
      </c>
      <c r="AD73" s="74">
        <v>0</v>
      </c>
      <c r="AE73" s="74">
        <v>784565.29883760423</v>
      </c>
      <c r="AF73" s="74">
        <v>0</v>
      </c>
      <c r="AG73" s="74">
        <v>0</v>
      </c>
      <c r="AH73" s="74">
        <v>3083965.4399999958</v>
      </c>
    </row>
    <row r="74" spans="1:34" s="74" customFormat="1" ht="12.75" customHeight="1" x14ac:dyDescent="0.2">
      <c r="A74" s="297"/>
      <c r="B74" s="305" t="s">
        <v>368</v>
      </c>
      <c r="C74" s="776" t="s">
        <v>369</v>
      </c>
      <c r="D74" s="776"/>
      <c r="E74" s="776"/>
      <c r="F74" s="880"/>
      <c r="G74" s="306">
        <v>0</v>
      </c>
      <c r="H74" s="307">
        <f t="shared" si="6"/>
        <v>0</v>
      </c>
      <c r="I74" s="306">
        <v>1009.3083873957369</v>
      </c>
      <c r="J74" s="307">
        <f t="shared" si="7"/>
        <v>1.0272448740752879E-2</v>
      </c>
      <c r="K74" s="306">
        <v>250</v>
      </c>
      <c r="L74" s="307">
        <f t="shared" si="8"/>
        <v>9.0487638879617818E-4</v>
      </c>
      <c r="M74" s="308"/>
      <c r="N74" s="307">
        <f t="shared" si="9"/>
        <v>0</v>
      </c>
      <c r="O74" s="309">
        <f t="shared" si="10"/>
        <v>1259.3083873957369</v>
      </c>
      <c r="P74" s="310">
        <f t="shared" si="11"/>
        <v>2.8396315053855312E-4</v>
      </c>
      <c r="Q74" s="311"/>
      <c r="R74" s="311"/>
      <c r="Y74" s="74">
        <v>0</v>
      </c>
      <c r="Z74" s="74">
        <v>0</v>
      </c>
      <c r="AA74" s="74">
        <v>0</v>
      </c>
      <c r="AB74" s="74">
        <v>0</v>
      </c>
      <c r="AC74" s="74">
        <v>0</v>
      </c>
      <c r="AD74" s="74">
        <v>0</v>
      </c>
      <c r="AE74" s="74">
        <v>0</v>
      </c>
      <c r="AF74" s="74">
        <v>0</v>
      </c>
      <c r="AG74" s="74">
        <v>0</v>
      </c>
      <c r="AH74" s="74">
        <v>0</v>
      </c>
    </row>
    <row r="75" spans="1:34" s="74" customFormat="1" ht="12.75" customHeight="1" x14ac:dyDescent="0.2">
      <c r="A75" s="297"/>
      <c r="B75" s="305" t="s">
        <v>370</v>
      </c>
      <c r="C75" s="776" t="s">
        <v>371</v>
      </c>
      <c r="D75" s="776"/>
      <c r="E75" s="776"/>
      <c r="F75" s="880"/>
      <c r="G75" s="306">
        <v>0</v>
      </c>
      <c r="H75" s="307">
        <f t="shared" si="6"/>
        <v>0</v>
      </c>
      <c r="I75" s="306">
        <v>0</v>
      </c>
      <c r="J75" s="307">
        <f t="shared" si="7"/>
        <v>0</v>
      </c>
      <c r="K75" s="306">
        <v>0</v>
      </c>
      <c r="L75" s="307">
        <f t="shared" si="8"/>
        <v>0</v>
      </c>
      <c r="M75" s="308"/>
      <c r="N75" s="307">
        <f t="shared" si="9"/>
        <v>0</v>
      </c>
      <c r="O75" s="309">
        <f t="shared" si="10"/>
        <v>0</v>
      </c>
      <c r="P75" s="310">
        <f t="shared" si="11"/>
        <v>0</v>
      </c>
      <c r="Q75" s="311"/>
      <c r="R75" s="311"/>
      <c r="Y75" s="74">
        <v>350244.4035856456</v>
      </c>
      <c r="Z75" s="74">
        <v>127422.24968544439</v>
      </c>
      <c r="AA75" s="74">
        <v>7338.4541703659079</v>
      </c>
      <c r="AB75" s="74">
        <v>0</v>
      </c>
      <c r="AC75" s="74">
        <v>12378.53649083741</v>
      </c>
      <c r="AD75" s="74">
        <v>0</v>
      </c>
      <c r="AE75" s="74">
        <v>169709.45606770617</v>
      </c>
      <c r="AF75" s="74">
        <v>0</v>
      </c>
      <c r="AG75" s="74">
        <v>0</v>
      </c>
      <c r="AH75" s="74">
        <v>667093.09999999951</v>
      </c>
    </row>
    <row r="76" spans="1:34" s="74" customFormat="1" ht="12.75" customHeight="1" x14ac:dyDescent="0.2">
      <c r="A76" s="297"/>
      <c r="B76" s="305" t="s">
        <v>372</v>
      </c>
      <c r="C76" s="776" t="s">
        <v>373</v>
      </c>
      <c r="D76" s="776"/>
      <c r="E76" s="776"/>
      <c r="F76" s="880"/>
      <c r="G76" s="306">
        <v>0</v>
      </c>
      <c r="H76" s="307">
        <f t="shared" si="6"/>
        <v>0</v>
      </c>
      <c r="I76" s="306">
        <v>0</v>
      </c>
      <c r="J76" s="307">
        <f t="shared" si="7"/>
        <v>0</v>
      </c>
      <c r="K76" s="306">
        <v>0</v>
      </c>
      <c r="L76" s="307">
        <f t="shared" si="8"/>
        <v>0</v>
      </c>
      <c r="M76" s="308"/>
      <c r="N76" s="307">
        <f t="shared" si="9"/>
        <v>0</v>
      </c>
      <c r="O76" s="309">
        <f t="shared" si="10"/>
        <v>0</v>
      </c>
      <c r="P76" s="310">
        <f t="shared" si="11"/>
        <v>0</v>
      </c>
      <c r="Q76" s="311"/>
      <c r="R76" s="311"/>
      <c r="Y76" s="74">
        <v>0</v>
      </c>
      <c r="Z76" s="74">
        <v>0</v>
      </c>
      <c r="AA76" s="74">
        <v>0</v>
      </c>
      <c r="AB76" s="74">
        <v>0</v>
      </c>
      <c r="AC76" s="74">
        <v>0</v>
      </c>
      <c r="AD76" s="74">
        <v>0</v>
      </c>
      <c r="AE76" s="74">
        <v>0</v>
      </c>
      <c r="AF76" s="74">
        <v>0</v>
      </c>
      <c r="AG76" s="74">
        <v>0</v>
      </c>
      <c r="AH76" s="74">
        <v>0</v>
      </c>
    </row>
    <row r="77" spans="1:34" s="74" customFormat="1" ht="12.75" customHeight="1" x14ac:dyDescent="0.2">
      <c r="A77" s="297"/>
      <c r="B77" s="298" t="s">
        <v>374</v>
      </c>
      <c r="C77" s="889" t="s">
        <v>375</v>
      </c>
      <c r="D77" s="889"/>
      <c r="E77" s="889"/>
      <c r="F77" s="890"/>
      <c r="G77" s="317">
        <v>0</v>
      </c>
      <c r="H77" s="312"/>
      <c r="I77" s="317">
        <v>0</v>
      </c>
      <c r="J77" s="312"/>
      <c r="K77" s="317">
        <v>0</v>
      </c>
      <c r="L77" s="312"/>
      <c r="M77" s="301"/>
      <c r="N77" s="312"/>
      <c r="O77" s="313"/>
      <c r="P77" s="314"/>
      <c r="Q77" s="311"/>
      <c r="R77" s="311"/>
      <c r="Y77" s="74">
        <v>0</v>
      </c>
      <c r="Z77" s="74">
        <v>0</v>
      </c>
      <c r="AA77" s="74">
        <v>0</v>
      </c>
      <c r="AB77" s="74">
        <v>0</v>
      </c>
      <c r="AC77" s="74">
        <v>0</v>
      </c>
      <c r="AD77" s="74">
        <v>0</v>
      </c>
      <c r="AE77" s="74">
        <v>0</v>
      </c>
      <c r="AF77" s="74">
        <v>0</v>
      </c>
      <c r="AG77" s="74">
        <v>0</v>
      </c>
      <c r="AH77" s="74">
        <v>0</v>
      </c>
    </row>
    <row r="78" spans="1:34" ht="12.75" customHeight="1" x14ac:dyDescent="0.2">
      <c r="A78" s="297"/>
      <c r="B78" s="305" t="s">
        <v>376</v>
      </c>
      <c r="C78" s="776" t="s">
        <v>377</v>
      </c>
      <c r="D78" s="776"/>
      <c r="E78" s="776"/>
      <c r="F78" s="880"/>
      <c r="G78" s="306">
        <v>252.44</v>
      </c>
      <c r="H78" s="307">
        <f t="shared" ref="H78:H99" si="12">G78/(G$161+0.0000000000001)</f>
        <v>6.3269075590919991E-5</v>
      </c>
      <c r="I78" s="306">
        <v>0</v>
      </c>
      <c r="J78" s="307">
        <f t="shared" ref="J78:J99" si="13">I78/(I$161+0.0000000000001)</f>
        <v>0</v>
      </c>
      <c r="K78" s="306">
        <v>0</v>
      </c>
      <c r="L78" s="307">
        <f t="shared" ref="L78:L99" si="14">K78/(K$161+0.0000000000001)</f>
        <v>0</v>
      </c>
      <c r="M78" s="308"/>
      <c r="N78" s="307">
        <f t="shared" ref="N78:N99" si="15">M78/(M$161+0.0000000000001)</f>
        <v>0</v>
      </c>
      <c r="O78" s="309">
        <f>G78+I78+K78+M78</f>
        <v>252.44</v>
      </c>
      <c r="P78" s="310">
        <f t="shared" ref="P78:P99" si="16">O78/(O$161+0.0000000000001)</f>
        <v>5.692303683468266E-5</v>
      </c>
      <c r="Q78" s="311"/>
      <c r="R78" s="311"/>
      <c r="Y78" s="71">
        <v>0</v>
      </c>
      <c r="Z78" s="71">
        <v>0</v>
      </c>
      <c r="AA78" s="71">
        <v>0</v>
      </c>
      <c r="AB78" s="71">
        <v>0</v>
      </c>
      <c r="AC78" s="71">
        <v>0</v>
      </c>
      <c r="AD78" s="71">
        <v>0</v>
      </c>
      <c r="AE78" s="71">
        <v>0</v>
      </c>
      <c r="AF78" s="71">
        <v>0</v>
      </c>
      <c r="AG78" s="71">
        <v>0</v>
      </c>
      <c r="AH78" s="71">
        <v>0</v>
      </c>
    </row>
    <row r="79" spans="1:34" ht="12.75" customHeight="1" x14ac:dyDescent="0.2">
      <c r="A79" s="297"/>
      <c r="B79" s="305" t="s">
        <v>378</v>
      </c>
      <c r="C79" s="776" t="s">
        <v>379</v>
      </c>
      <c r="D79" s="776"/>
      <c r="E79" s="776"/>
      <c r="F79" s="880"/>
      <c r="G79" s="306">
        <v>0</v>
      </c>
      <c r="H79" s="307">
        <f t="shared" si="12"/>
        <v>0</v>
      </c>
      <c r="I79" s="306">
        <v>0</v>
      </c>
      <c r="J79" s="307">
        <f t="shared" si="13"/>
        <v>0</v>
      </c>
      <c r="K79" s="306">
        <v>0</v>
      </c>
      <c r="L79" s="307">
        <f t="shared" si="14"/>
        <v>0</v>
      </c>
      <c r="M79" s="308"/>
      <c r="N79" s="307">
        <f t="shared" si="15"/>
        <v>0</v>
      </c>
      <c r="O79" s="309">
        <f t="shared" ref="O79:O99" si="17">G79+I79+K79+M79</f>
        <v>0</v>
      </c>
      <c r="P79" s="310">
        <f t="shared" si="16"/>
        <v>0</v>
      </c>
      <c r="Q79" s="311"/>
      <c r="R79" s="311"/>
      <c r="Y79" s="71">
        <v>0</v>
      </c>
      <c r="Z79" s="71">
        <v>0</v>
      </c>
      <c r="AA79" s="71">
        <v>0</v>
      </c>
      <c r="AB79" s="71">
        <v>0</v>
      </c>
      <c r="AC79" s="71">
        <v>0</v>
      </c>
      <c r="AD79" s="71">
        <v>0</v>
      </c>
      <c r="AE79" s="71">
        <v>0</v>
      </c>
      <c r="AF79" s="71">
        <v>0</v>
      </c>
      <c r="AG79" s="71">
        <v>0</v>
      </c>
      <c r="AH79" s="71">
        <v>0</v>
      </c>
    </row>
    <row r="80" spans="1:34" ht="12.75" customHeight="1" x14ac:dyDescent="0.2">
      <c r="A80" s="297"/>
      <c r="B80" s="305" t="s">
        <v>380</v>
      </c>
      <c r="C80" s="776" t="s">
        <v>381</v>
      </c>
      <c r="D80" s="776"/>
      <c r="E80" s="776"/>
      <c r="F80" s="880"/>
      <c r="G80" s="306">
        <v>34338.699999999997</v>
      </c>
      <c r="H80" s="307">
        <f t="shared" si="12"/>
        <v>8.6063136032083817E-3</v>
      </c>
      <c r="I80" s="306">
        <v>0</v>
      </c>
      <c r="J80" s="307">
        <f t="shared" si="13"/>
        <v>0</v>
      </c>
      <c r="K80" s="306">
        <v>0</v>
      </c>
      <c r="L80" s="307">
        <f t="shared" si="14"/>
        <v>0</v>
      </c>
      <c r="M80" s="308"/>
      <c r="N80" s="307">
        <f t="shared" si="15"/>
        <v>0</v>
      </c>
      <c r="O80" s="309">
        <f t="shared" si="17"/>
        <v>34338.699999999997</v>
      </c>
      <c r="P80" s="310">
        <f t="shared" si="16"/>
        <v>7.7430798801898168E-3</v>
      </c>
      <c r="Q80" s="311"/>
      <c r="R80" s="311"/>
      <c r="Y80" s="71">
        <v>229273.17410954557</v>
      </c>
      <c r="Z80" s="71">
        <v>40289.854921783626</v>
      </c>
      <c r="AA80" s="71">
        <v>2303.3220739471417</v>
      </c>
      <c r="AB80" s="71">
        <v>0</v>
      </c>
      <c r="AC80" s="71">
        <v>12816.988943597349</v>
      </c>
      <c r="AD80" s="71">
        <v>0</v>
      </c>
      <c r="AE80" s="71">
        <v>136229.42582634292</v>
      </c>
      <c r="AF80" s="71">
        <v>135669.17412478873</v>
      </c>
      <c r="AG80" s="71">
        <v>0</v>
      </c>
      <c r="AH80" s="71">
        <v>556581.9400000053</v>
      </c>
    </row>
    <row r="81" spans="1:34" ht="12.75" customHeight="1" x14ac:dyDescent="0.2">
      <c r="A81" s="297"/>
      <c r="B81" s="305" t="s">
        <v>382</v>
      </c>
      <c r="C81" s="776" t="s">
        <v>383</v>
      </c>
      <c r="D81" s="776"/>
      <c r="E81" s="776"/>
      <c r="F81" s="880"/>
      <c r="G81" s="306">
        <v>0</v>
      </c>
      <c r="H81" s="307">
        <f t="shared" si="12"/>
        <v>0</v>
      </c>
      <c r="I81" s="306">
        <v>0</v>
      </c>
      <c r="J81" s="307">
        <f t="shared" si="13"/>
        <v>0</v>
      </c>
      <c r="K81" s="306">
        <v>0</v>
      </c>
      <c r="L81" s="307">
        <f t="shared" si="14"/>
        <v>0</v>
      </c>
      <c r="M81" s="308"/>
      <c r="N81" s="307">
        <f t="shared" si="15"/>
        <v>0</v>
      </c>
      <c r="O81" s="309">
        <f t="shared" si="17"/>
        <v>0</v>
      </c>
      <c r="P81" s="310">
        <f t="shared" si="16"/>
        <v>0</v>
      </c>
      <c r="Q81" s="311"/>
      <c r="R81" s="311"/>
      <c r="Y81" s="71">
        <v>6972426.7500443012</v>
      </c>
      <c r="Z81" s="71">
        <v>5882543.1076983232</v>
      </c>
      <c r="AA81" s="71">
        <v>92631.941196293134</v>
      </c>
      <c r="AB81" s="71">
        <v>0</v>
      </c>
      <c r="AC81" s="71">
        <v>263012.26385828009</v>
      </c>
      <c r="AD81" s="71">
        <v>0</v>
      </c>
      <c r="AE81" s="71">
        <v>4697644.2530685533</v>
      </c>
      <c r="AF81" s="71">
        <v>527579.3914481838</v>
      </c>
      <c r="AG81" s="71">
        <v>13466933.489999998</v>
      </c>
      <c r="AH81" s="71">
        <v>31902771.197313931</v>
      </c>
    </row>
    <row r="82" spans="1:34" ht="12.75" customHeight="1" x14ac:dyDescent="0.2">
      <c r="A82" s="297"/>
      <c r="B82" s="305" t="s">
        <v>384</v>
      </c>
      <c r="C82" s="776" t="s">
        <v>385</v>
      </c>
      <c r="D82" s="776"/>
      <c r="E82" s="776"/>
      <c r="F82" s="880"/>
      <c r="G82" s="306">
        <v>0</v>
      </c>
      <c r="H82" s="307">
        <f t="shared" si="12"/>
        <v>0</v>
      </c>
      <c r="I82" s="306">
        <v>0</v>
      </c>
      <c r="J82" s="307">
        <f t="shared" si="13"/>
        <v>0</v>
      </c>
      <c r="K82" s="306">
        <v>0</v>
      </c>
      <c r="L82" s="307">
        <f t="shared" si="14"/>
        <v>0</v>
      </c>
      <c r="M82" s="308"/>
      <c r="N82" s="307">
        <f t="shared" si="15"/>
        <v>0</v>
      </c>
      <c r="O82" s="309">
        <f t="shared" si="17"/>
        <v>0</v>
      </c>
      <c r="P82" s="310">
        <f t="shared" si="16"/>
        <v>0</v>
      </c>
      <c r="Q82" s="311"/>
      <c r="R82" s="311"/>
      <c r="Y82" s="71">
        <v>1076199.8550607646</v>
      </c>
      <c r="Z82" s="71">
        <v>-1202682.1693198089</v>
      </c>
      <c r="AA82" s="71">
        <v>84626.738259676174</v>
      </c>
      <c r="AB82" s="71">
        <v>0</v>
      </c>
      <c r="AC82" s="71">
        <v>184535.42199444206</v>
      </c>
      <c r="AD82" s="71">
        <v>0</v>
      </c>
      <c r="AE82" s="71">
        <v>-10309503.760519771</v>
      </c>
      <c r="AF82" s="71">
        <v>-4457173.2878821604</v>
      </c>
      <c r="AG82" s="71">
        <v>13457856.779720776</v>
      </c>
      <c r="AH82" s="71">
        <v>-1166140.4226860814</v>
      </c>
    </row>
    <row r="83" spans="1:34" ht="12.75" customHeight="1" x14ac:dyDescent="0.2">
      <c r="A83" s="297"/>
      <c r="B83" s="305" t="s">
        <v>386</v>
      </c>
      <c r="C83" s="776" t="s">
        <v>387</v>
      </c>
      <c r="D83" s="776"/>
      <c r="E83" s="776"/>
      <c r="F83" s="880"/>
      <c r="G83" s="306">
        <v>0</v>
      </c>
      <c r="H83" s="307">
        <f t="shared" si="12"/>
        <v>0</v>
      </c>
      <c r="I83" s="306">
        <v>0</v>
      </c>
      <c r="J83" s="307">
        <f t="shared" si="13"/>
        <v>0</v>
      </c>
      <c r="K83" s="306">
        <v>0</v>
      </c>
      <c r="L83" s="307">
        <f t="shared" si="14"/>
        <v>0</v>
      </c>
      <c r="M83" s="308"/>
      <c r="N83" s="307">
        <f t="shared" si="15"/>
        <v>0</v>
      </c>
      <c r="O83" s="309">
        <f t="shared" si="17"/>
        <v>0</v>
      </c>
      <c r="P83" s="310">
        <f t="shared" si="16"/>
        <v>0</v>
      </c>
      <c r="Q83" s="311"/>
      <c r="R83" s="311"/>
      <c r="Y83" s="71">
        <v>3023628.6733503337</v>
      </c>
      <c r="Z83" s="71">
        <v>710823.62175758881</v>
      </c>
      <c r="AA83" s="71">
        <v>124193.31833686521</v>
      </c>
      <c r="AB83" s="71">
        <v>0</v>
      </c>
      <c r="AC83" s="71">
        <v>277753.24619616679</v>
      </c>
      <c r="AD83" s="71">
        <v>0</v>
      </c>
      <c r="AE83" s="71">
        <v>-13437085.124134969</v>
      </c>
      <c r="AF83" s="71">
        <v>-6275699.4438394904</v>
      </c>
      <c r="AG83" s="71">
        <v>26965985.708333522</v>
      </c>
      <c r="AH83" s="71">
        <v>11389600.000000017</v>
      </c>
    </row>
    <row r="84" spans="1:34" ht="12.75" customHeight="1" x14ac:dyDescent="0.2">
      <c r="A84" s="297"/>
      <c r="B84" s="305" t="s">
        <v>388</v>
      </c>
      <c r="C84" s="776" t="s">
        <v>389</v>
      </c>
      <c r="D84" s="776"/>
      <c r="E84" s="776"/>
      <c r="F84" s="880"/>
      <c r="G84" s="306">
        <v>21198.07</v>
      </c>
      <c r="H84" s="307">
        <f t="shared" si="12"/>
        <v>5.3128755078894517E-3</v>
      </c>
      <c r="I84" s="306">
        <v>0</v>
      </c>
      <c r="J84" s="307">
        <f t="shared" si="13"/>
        <v>0</v>
      </c>
      <c r="K84" s="306">
        <v>0</v>
      </c>
      <c r="L84" s="307">
        <f t="shared" si="14"/>
        <v>0</v>
      </c>
      <c r="M84" s="308"/>
      <c r="N84" s="307">
        <f t="shared" si="15"/>
        <v>0</v>
      </c>
      <c r="O84" s="309">
        <f t="shared" si="17"/>
        <v>21198.07</v>
      </c>
      <c r="P84" s="310">
        <f t="shared" si="16"/>
        <v>4.7799814586998151E-3</v>
      </c>
      <c r="Q84" s="311"/>
      <c r="R84" s="311"/>
      <c r="Y84" s="71">
        <v>0</v>
      </c>
      <c r="Z84" s="71">
        <v>0</v>
      </c>
      <c r="AA84" s="71">
        <v>0</v>
      </c>
      <c r="AB84" s="71">
        <v>0</v>
      </c>
      <c r="AC84" s="71">
        <v>0</v>
      </c>
      <c r="AD84" s="71">
        <v>0</v>
      </c>
      <c r="AE84" s="71">
        <v>0</v>
      </c>
      <c r="AF84" s="71">
        <v>0</v>
      </c>
      <c r="AG84" s="71">
        <v>0</v>
      </c>
      <c r="AH84" s="71">
        <v>0</v>
      </c>
    </row>
    <row r="85" spans="1:34" ht="12.75" customHeight="1" x14ac:dyDescent="0.2">
      <c r="A85" s="297"/>
      <c r="B85" s="305" t="s">
        <v>390</v>
      </c>
      <c r="C85" s="776" t="s">
        <v>391</v>
      </c>
      <c r="D85" s="776"/>
      <c r="E85" s="776"/>
      <c r="F85" s="880"/>
      <c r="G85" s="306">
        <v>0</v>
      </c>
      <c r="H85" s="307">
        <f t="shared" si="12"/>
        <v>0</v>
      </c>
      <c r="I85" s="306">
        <v>0</v>
      </c>
      <c r="J85" s="307">
        <f t="shared" si="13"/>
        <v>0</v>
      </c>
      <c r="K85" s="306">
        <v>0</v>
      </c>
      <c r="L85" s="307">
        <f t="shared" si="14"/>
        <v>0</v>
      </c>
      <c r="M85" s="308"/>
      <c r="N85" s="307">
        <f t="shared" si="15"/>
        <v>0</v>
      </c>
      <c r="O85" s="309">
        <f t="shared" si="17"/>
        <v>0</v>
      </c>
      <c r="P85" s="310">
        <f t="shared" si="16"/>
        <v>0</v>
      </c>
      <c r="Q85" s="311"/>
      <c r="R85" s="311"/>
      <c r="Y85" s="71">
        <v>5143.9331485893035</v>
      </c>
      <c r="Z85" s="71">
        <v>1209.2851291516752</v>
      </c>
      <c r="AA85" s="71">
        <v>211.28326128698714</v>
      </c>
      <c r="AB85" s="71">
        <v>0</v>
      </c>
      <c r="AC85" s="71">
        <v>472.52632005689628</v>
      </c>
      <c r="AD85" s="71">
        <v>0</v>
      </c>
      <c r="AE85" s="71">
        <v>-22859.773820661059</v>
      </c>
      <c r="AF85" s="71">
        <v>-10676.502271682577</v>
      </c>
      <c r="AG85" s="71">
        <v>45875.748233258804</v>
      </c>
      <c r="AH85" s="71">
        <v>19376.500000000029</v>
      </c>
    </row>
    <row r="86" spans="1:34" ht="12.75" customHeight="1" x14ac:dyDescent="0.2">
      <c r="A86" s="297"/>
      <c r="B86" s="305" t="s">
        <v>392</v>
      </c>
      <c r="C86" s="776" t="s">
        <v>393</v>
      </c>
      <c r="D86" s="776"/>
      <c r="E86" s="776"/>
      <c r="F86" s="880"/>
      <c r="G86" s="306">
        <v>0</v>
      </c>
      <c r="H86" s="307">
        <f t="shared" si="12"/>
        <v>0</v>
      </c>
      <c r="I86" s="306">
        <v>0</v>
      </c>
      <c r="J86" s="307">
        <f t="shared" si="13"/>
        <v>0</v>
      </c>
      <c r="K86" s="306">
        <v>0</v>
      </c>
      <c r="L86" s="307">
        <f t="shared" si="14"/>
        <v>0</v>
      </c>
      <c r="M86" s="308"/>
      <c r="N86" s="307">
        <f t="shared" si="15"/>
        <v>0</v>
      </c>
      <c r="O86" s="309">
        <f t="shared" si="17"/>
        <v>0</v>
      </c>
      <c r="P86" s="310">
        <f t="shared" si="16"/>
        <v>0</v>
      </c>
      <c r="Q86" s="311"/>
      <c r="R86" s="311"/>
      <c r="Y86" s="71">
        <v>5143.9331485893035</v>
      </c>
      <c r="Z86" s="71">
        <v>1209.2851291516752</v>
      </c>
      <c r="AA86" s="71">
        <v>211.28326128698714</v>
      </c>
      <c r="AB86" s="71">
        <v>0</v>
      </c>
      <c r="AC86" s="71">
        <v>472.52632005689628</v>
      </c>
      <c r="AD86" s="71">
        <v>0</v>
      </c>
      <c r="AE86" s="71">
        <v>-22859.773820661059</v>
      </c>
      <c r="AF86" s="71">
        <v>-10676.502271682577</v>
      </c>
      <c r="AG86" s="71">
        <v>45875.748233258804</v>
      </c>
      <c r="AH86" s="71">
        <v>19376.500000000029</v>
      </c>
    </row>
    <row r="87" spans="1:34" ht="12.75" customHeight="1" x14ac:dyDescent="0.2">
      <c r="A87" s="297"/>
      <c r="B87" s="305" t="s">
        <v>394</v>
      </c>
      <c r="C87" s="776" t="s">
        <v>395</v>
      </c>
      <c r="D87" s="776"/>
      <c r="E87" s="776"/>
      <c r="F87" s="880"/>
      <c r="G87" s="306">
        <v>13363.970000000001</v>
      </c>
      <c r="H87" s="307">
        <f t="shared" si="12"/>
        <v>3.3494138334843413E-3</v>
      </c>
      <c r="I87" s="306">
        <v>0</v>
      </c>
      <c r="J87" s="307">
        <f t="shared" si="13"/>
        <v>0</v>
      </c>
      <c r="K87" s="306">
        <v>0</v>
      </c>
      <c r="L87" s="307">
        <f t="shared" si="14"/>
        <v>0</v>
      </c>
      <c r="M87" s="308"/>
      <c r="N87" s="307">
        <f t="shared" si="15"/>
        <v>0</v>
      </c>
      <c r="O87" s="309">
        <f t="shared" si="17"/>
        <v>13363.970000000001</v>
      </c>
      <c r="P87" s="310">
        <f t="shared" si="16"/>
        <v>3.0134596599888847E-3</v>
      </c>
      <c r="Q87" s="311"/>
      <c r="R87" s="311"/>
      <c r="Y87" s="71">
        <v>0</v>
      </c>
      <c r="Z87" s="71">
        <v>0</v>
      </c>
      <c r="AA87" s="71">
        <v>0</v>
      </c>
      <c r="AB87" s="71">
        <v>0</v>
      </c>
      <c r="AC87" s="71">
        <v>0</v>
      </c>
      <c r="AD87" s="71">
        <v>0</v>
      </c>
      <c r="AE87" s="71">
        <v>0</v>
      </c>
      <c r="AF87" s="71">
        <v>0</v>
      </c>
      <c r="AG87" s="71">
        <v>0</v>
      </c>
      <c r="AH87" s="71">
        <v>0</v>
      </c>
    </row>
    <row r="88" spans="1:34" ht="12.75" customHeight="1" x14ac:dyDescent="0.2">
      <c r="A88" s="297"/>
      <c r="B88" s="305" t="s">
        <v>396</v>
      </c>
      <c r="C88" s="888" t="s">
        <v>397</v>
      </c>
      <c r="D88" s="776"/>
      <c r="E88" s="776"/>
      <c r="F88" s="880"/>
      <c r="G88" s="306">
        <v>0</v>
      </c>
      <c r="H88" s="307">
        <f t="shared" si="12"/>
        <v>0</v>
      </c>
      <c r="I88" s="306">
        <v>0</v>
      </c>
      <c r="J88" s="307">
        <f t="shared" si="13"/>
        <v>0</v>
      </c>
      <c r="K88" s="306">
        <v>0</v>
      </c>
      <c r="L88" s="307">
        <f t="shared" si="14"/>
        <v>0</v>
      </c>
      <c r="M88" s="308"/>
      <c r="N88" s="307">
        <f t="shared" si="15"/>
        <v>0</v>
      </c>
      <c r="O88" s="309">
        <f t="shared" si="17"/>
        <v>0</v>
      </c>
      <c r="P88" s="310">
        <f t="shared" si="16"/>
        <v>0</v>
      </c>
      <c r="Q88" s="311"/>
      <c r="R88" s="311"/>
      <c r="Y88" s="71">
        <v>-1952572.7514381586</v>
      </c>
      <c r="Z88" s="71">
        <v>-1914715.0762065493</v>
      </c>
      <c r="AA88" s="71">
        <v>-39777.863338476018</v>
      </c>
      <c r="AB88" s="71">
        <v>0</v>
      </c>
      <c r="AC88" s="71">
        <v>-93690.350521781613</v>
      </c>
      <c r="AD88" s="71">
        <v>0</v>
      </c>
      <c r="AE88" s="71">
        <v>3150441.1374358591</v>
      </c>
      <c r="AF88" s="71">
        <v>1829202.6582290134</v>
      </c>
      <c r="AG88" s="71">
        <v>-13554004.676846005</v>
      </c>
      <c r="AH88" s="71">
        <v>-12575116.922686098</v>
      </c>
    </row>
    <row r="89" spans="1:34" ht="12.75" customHeight="1" x14ac:dyDescent="0.2">
      <c r="A89" s="297"/>
      <c r="B89" s="305" t="s">
        <v>398</v>
      </c>
      <c r="C89" s="894" t="s">
        <v>399</v>
      </c>
      <c r="D89" s="892"/>
      <c r="E89" s="892"/>
      <c r="F89" s="893"/>
      <c r="G89" s="306">
        <v>0</v>
      </c>
      <c r="H89" s="307">
        <f t="shared" si="12"/>
        <v>0</v>
      </c>
      <c r="I89" s="306">
        <v>0</v>
      </c>
      <c r="J89" s="307">
        <f t="shared" si="13"/>
        <v>0</v>
      </c>
      <c r="K89" s="306">
        <v>0</v>
      </c>
      <c r="L89" s="307">
        <f t="shared" si="14"/>
        <v>0</v>
      </c>
      <c r="M89" s="308"/>
      <c r="N89" s="307">
        <f t="shared" si="15"/>
        <v>0</v>
      </c>
      <c r="O89" s="309">
        <f t="shared" si="17"/>
        <v>0</v>
      </c>
      <c r="P89" s="310">
        <f t="shared" si="16"/>
        <v>0</v>
      </c>
      <c r="Q89" s="311"/>
      <c r="R89" s="311"/>
      <c r="Y89" s="71">
        <v>-884302.78204432875</v>
      </c>
      <c r="Z89" s="71">
        <v>-207890.37748030064</v>
      </c>
      <c r="AA89" s="71">
        <v>-36322.084746906359</v>
      </c>
      <c r="AB89" s="71">
        <v>0</v>
      </c>
      <c r="AC89" s="71">
        <v>-81232.847967722351</v>
      </c>
      <c r="AD89" s="71">
        <v>0</v>
      </c>
      <c r="AE89" s="71">
        <v>3929864.7557382304</v>
      </c>
      <c r="AF89" s="71">
        <v>1835416.6721510978</v>
      </c>
      <c r="AG89" s="71">
        <v>-7886582.2356500747</v>
      </c>
      <c r="AH89" s="71">
        <v>-3331048.9000000041</v>
      </c>
    </row>
    <row r="90" spans="1:34" ht="12.75" customHeight="1" x14ac:dyDescent="0.2">
      <c r="A90" s="297"/>
      <c r="B90" s="305" t="s">
        <v>400</v>
      </c>
      <c r="C90" s="776" t="s">
        <v>401</v>
      </c>
      <c r="D90" s="776"/>
      <c r="E90" s="776"/>
      <c r="F90" s="880"/>
      <c r="G90" s="306">
        <v>0</v>
      </c>
      <c r="H90" s="307">
        <f t="shared" si="12"/>
        <v>0</v>
      </c>
      <c r="I90" s="306">
        <v>0</v>
      </c>
      <c r="J90" s="307">
        <f t="shared" si="13"/>
        <v>0</v>
      </c>
      <c r="K90" s="306">
        <v>0</v>
      </c>
      <c r="L90" s="307">
        <f t="shared" si="14"/>
        <v>0</v>
      </c>
      <c r="M90" s="308"/>
      <c r="N90" s="307">
        <f t="shared" si="15"/>
        <v>0</v>
      </c>
      <c r="O90" s="309">
        <f t="shared" si="17"/>
        <v>0</v>
      </c>
      <c r="P90" s="310">
        <f t="shared" si="16"/>
        <v>0</v>
      </c>
      <c r="Q90" s="311"/>
      <c r="R90" s="311"/>
      <c r="Y90" s="71">
        <v>-49542.272873443748</v>
      </c>
      <c r="Z90" s="71">
        <v>-11646.872562226075</v>
      </c>
      <c r="AA90" s="71">
        <v>-2034.9123291273086</v>
      </c>
      <c r="AB90" s="71">
        <v>0</v>
      </c>
      <c r="AC90" s="71">
        <v>-4550.9976922159349</v>
      </c>
      <c r="AD90" s="71">
        <v>0</v>
      </c>
      <c r="AE90" s="71">
        <v>220167.15997932144</v>
      </c>
      <c r="AF90" s="71">
        <v>102827.57835270444</v>
      </c>
      <c r="AG90" s="71">
        <v>-441838.71982644504</v>
      </c>
      <c r="AH90" s="71">
        <v>-186619.03695143221</v>
      </c>
    </row>
    <row r="91" spans="1:34" ht="12.75" customHeight="1" x14ac:dyDescent="0.2">
      <c r="A91" s="297"/>
      <c r="B91" s="305" t="s">
        <v>402</v>
      </c>
      <c r="C91" s="894" t="s">
        <v>403</v>
      </c>
      <c r="D91" s="892"/>
      <c r="E91" s="892"/>
      <c r="F91" s="893"/>
      <c r="G91" s="306">
        <v>0</v>
      </c>
      <c r="H91" s="307">
        <f t="shared" si="12"/>
        <v>0</v>
      </c>
      <c r="I91" s="306">
        <v>0</v>
      </c>
      <c r="J91" s="307">
        <f t="shared" si="13"/>
        <v>0</v>
      </c>
      <c r="K91" s="306">
        <v>0</v>
      </c>
      <c r="L91" s="307">
        <f t="shared" si="14"/>
        <v>0</v>
      </c>
      <c r="M91" s="308"/>
      <c r="N91" s="307">
        <f t="shared" si="15"/>
        <v>0</v>
      </c>
      <c r="O91" s="309">
        <f t="shared" si="17"/>
        <v>0</v>
      </c>
      <c r="P91" s="310">
        <f t="shared" si="16"/>
        <v>0</v>
      </c>
      <c r="Q91" s="311"/>
      <c r="R91" s="311"/>
      <c r="Y91" s="71">
        <v>-1018727.696520386</v>
      </c>
      <c r="Z91" s="71">
        <v>-1695177.8261640226</v>
      </c>
      <c r="AA91" s="71">
        <v>-1420.8662624423532</v>
      </c>
      <c r="AB91" s="71">
        <v>0</v>
      </c>
      <c r="AC91" s="71">
        <v>-7906.5048618433266</v>
      </c>
      <c r="AD91" s="71">
        <v>0</v>
      </c>
      <c r="AE91" s="71">
        <v>-999590.778281693</v>
      </c>
      <c r="AF91" s="71">
        <v>-109041.59227478878</v>
      </c>
      <c r="AG91" s="71">
        <v>-5225583.7213694854</v>
      </c>
      <c r="AH91" s="71">
        <v>-9057448.9857346602</v>
      </c>
    </row>
    <row r="92" spans="1:34" ht="12.75" customHeight="1" x14ac:dyDescent="0.2">
      <c r="A92" s="297"/>
      <c r="B92" s="305" t="s">
        <v>404</v>
      </c>
      <c r="C92" s="776" t="s">
        <v>405</v>
      </c>
      <c r="D92" s="776"/>
      <c r="E92" s="776"/>
      <c r="F92" s="880"/>
      <c r="G92" s="306">
        <v>273.55</v>
      </c>
      <c r="H92" s="307">
        <f t="shared" si="12"/>
        <v>6.8559878101315814E-5</v>
      </c>
      <c r="I92" s="306">
        <v>0</v>
      </c>
      <c r="J92" s="307">
        <f t="shared" si="13"/>
        <v>0</v>
      </c>
      <c r="K92" s="306">
        <v>0</v>
      </c>
      <c r="L92" s="307">
        <f t="shared" si="14"/>
        <v>0</v>
      </c>
      <c r="M92" s="308"/>
      <c r="N92" s="307">
        <f t="shared" si="15"/>
        <v>0</v>
      </c>
      <c r="O92" s="309">
        <f t="shared" si="17"/>
        <v>273.55</v>
      </c>
      <c r="P92" s="310">
        <f t="shared" si="16"/>
        <v>6.168315927003424E-5</v>
      </c>
      <c r="Q92" s="311"/>
      <c r="R92" s="311"/>
      <c r="Y92" s="71">
        <v>3065001.4962429958</v>
      </c>
      <c r="Z92" s="71">
        <v>6972910.2147057541</v>
      </c>
      <c r="AA92" s="71">
        <v>0</v>
      </c>
      <c r="AB92" s="71">
        <v>0</v>
      </c>
      <c r="AC92" s="71">
        <v>0</v>
      </c>
      <c r="AD92" s="71">
        <v>0</v>
      </c>
      <c r="AE92" s="71">
        <v>14057242.612767091</v>
      </c>
      <c r="AF92" s="71">
        <v>3595606.5862841541</v>
      </c>
      <c r="AG92" s="71">
        <v>0</v>
      </c>
      <c r="AH92" s="71">
        <v>27690760.909999996</v>
      </c>
    </row>
    <row r="93" spans="1:34" ht="12.75" customHeight="1" x14ac:dyDescent="0.2">
      <c r="A93" s="297"/>
      <c r="B93" s="305" t="s">
        <v>406</v>
      </c>
      <c r="C93" s="894" t="s">
        <v>407</v>
      </c>
      <c r="D93" s="892"/>
      <c r="E93" s="892"/>
      <c r="F93" s="893"/>
      <c r="G93" s="306">
        <v>0</v>
      </c>
      <c r="H93" s="307">
        <f t="shared" si="12"/>
        <v>0</v>
      </c>
      <c r="I93" s="306">
        <v>0</v>
      </c>
      <c r="J93" s="307">
        <f t="shared" si="13"/>
        <v>0</v>
      </c>
      <c r="K93" s="306">
        <v>0</v>
      </c>
      <c r="L93" s="307">
        <f t="shared" si="14"/>
        <v>0</v>
      </c>
      <c r="M93" s="308"/>
      <c r="N93" s="307">
        <f t="shared" si="15"/>
        <v>0</v>
      </c>
      <c r="O93" s="309">
        <f t="shared" si="17"/>
        <v>0</v>
      </c>
      <c r="P93" s="310">
        <f t="shared" si="16"/>
        <v>0</v>
      </c>
      <c r="Q93" s="311"/>
      <c r="R93" s="311"/>
      <c r="Y93" s="71">
        <v>2831225.3190987045</v>
      </c>
      <c r="Z93" s="71">
        <v>112315.0435894113</v>
      </c>
      <c r="AA93" s="71">
        <v>8005.1996653872429</v>
      </c>
      <c r="AB93" s="71">
        <v>0</v>
      </c>
      <c r="AC93" s="71">
        <v>78476.834547867344</v>
      </c>
      <c r="AD93" s="71">
        <v>0</v>
      </c>
      <c r="AE93" s="71">
        <v>949905.7547516434</v>
      </c>
      <c r="AF93" s="71">
        <v>1389146.2583469858</v>
      </c>
      <c r="AG93" s="71">
        <v>9076</v>
      </c>
      <c r="AH93" s="71">
        <v>5378150.4100000001</v>
      </c>
    </row>
    <row r="94" spans="1:34" ht="12.75" customHeight="1" x14ac:dyDescent="0.2">
      <c r="A94" s="297"/>
      <c r="B94" s="305" t="s">
        <v>408</v>
      </c>
      <c r="C94" s="776" t="s">
        <v>409</v>
      </c>
      <c r="D94" s="776"/>
      <c r="E94" s="776"/>
      <c r="F94" s="880"/>
      <c r="G94" s="306">
        <v>1821.6</v>
      </c>
      <c r="H94" s="307">
        <f t="shared" si="12"/>
        <v>4.56547885027808E-4</v>
      </c>
      <c r="I94" s="306">
        <v>0</v>
      </c>
      <c r="J94" s="307">
        <f t="shared" si="13"/>
        <v>0</v>
      </c>
      <c r="K94" s="306">
        <v>0</v>
      </c>
      <c r="L94" s="307">
        <f t="shared" si="14"/>
        <v>0</v>
      </c>
      <c r="M94" s="308"/>
      <c r="N94" s="307">
        <f t="shared" si="15"/>
        <v>0</v>
      </c>
      <c r="O94" s="309">
        <f t="shared" si="17"/>
        <v>1821.6</v>
      </c>
      <c r="P94" s="310">
        <f t="shared" si="16"/>
        <v>4.1075504633995375E-4</v>
      </c>
      <c r="Q94" s="311"/>
      <c r="R94" s="311"/>
      <c r="Y94" s="71">
        <v>377576.38641056442</v>
      </c>
      <c r="Z94" s="71">
        <v>45988.388785547948</v>
      </c>
      <c r="AA94" s="71">
        <v>2644.8415109682078</v>
      </c>
      <c r="AB94" s="71">
        <v>0</v>
      </c>
      <c r="AC94" s="71">
        <v>10441.989717146596</v>
      </c>
      <c r="AD94" s="71">
        <v>0</v>
      </c>
      <c r="AE94" s="71">
        <v>137070.29175489492</v>
      </c>
      <c r="AF94" s="71">
        <v>100626.1518208779</v>
      </c>
      <c r="AG94" s="71">
        <v>0</v>
      </c>
      <c r="AH94" s="71">
        <v>674348.05</v>
      </c>
    </row>
    <row r="95" spans="1:34" ht="12.75" customHeight="1" x14ac:dyDescent="0.2">
      <c r="A95" s="297"/>
      <c r="B95" s="305" t="s">
        <v>410</v>
      </c>
      <c r="C95" s="776" t="s">
        <v>411</v>
      </c>
      <c r="D95" s="776"/>
      <c r="E95" s="776"/>
      <c r="F95" s="880"/>
      <c r="G95" s="306">
        <v>0</v>
      </c>
      <c r="H95" s="307">
        <f t="shared" si="12"/>
        <v>0</v>
      </c>
      <c r="I95" s="306">
        <v>0</v>
      </c>
      <c r="J95" s="307">
        <f t="shared" si="13"/>
        <v>0</v>
      </c>
      <c r="K95" s="306">
        <v>0</v>
      </c>
      <c r="L95" s="307">
        <f t="shared" si="14"/>
        <v>0</v>
      </c>
      <c r="M95" s="308"/>
      <c r="N95" s="307">
        <f t="shared" si="15"/>
        <v>0</v>
      </c>
      <c r="O95" s="309">
        <f t="shared" si="17"/>
        <v>0</v>
      </c>
      <c r="P95" s="310">
        <f t="shared" si="16"/>
        <v>0</v>
      </c>
      <c r="Q95" s="311"/>
      <c r="R95" s="311"/>
      <c r="Y95" s="71">
        <v>119326.27887078891</v>
      </c>
      <c r="Z95" s="71">
        <v>43412.036693944152</v>
      </c>
      <c r="AA95" s="71">
        <v>2500.1696525308153</v>
      </c>
      <c r="AB95" s="71">
        <v>0</v>
      </c>
      <c r="AC95" s="71">
        <v>4217.2970708344483</v>
      </c>
      <c r="AD95" s="71">
        <v>0</v>
      </c>
      <c r="AE95" s="71">
        <v>57819.047711901723</v>
      </c>
      <c r="AF95" s="71">
        <v>0</v>
      </c>
      <c r="AG95" s="71">
        <v>0</v>
      </c>
      <c r="AH95" s="71">
        <v>227274.83000000002</v>
      </c>
    </row>
    <row r="96" spans="1:34" ht="12.75" customHeight="1" x14ac:dyDescent="0.2">
      <c r="A96" s="297"/>
      <c r="B96" s="305" t="s">
        <v>412</v>
      </c>
      <c r="C96" s="776" t="s">
        <v>413</v>
      </c>
      <c r="D96" s="776"/>
      <c r="E96" s="776"/>
      <c r="F96" s="880"/>
      <c r="G96" s="306">
        <v>95162.489999999991</v>
      </c>
      <c r="H96" s="307">
        <f t="shared" si="12"/>
        <v>2.3850589340952966E-2</v>
      </c>
      <c r="I96" s="306">
        <v>0</v>
      </c>
      <c r="J96" s="307">
        <f t="shared" si="13"/>
        <v>0</v>
      </c>
      <c r="K96" s="306">
        <v>1595.69</v>
      </c>
      <c r="L96" s="307">
        <f t="shared" si="14"/>
        <v>5.7756088193526949E-3</v>
      </c>
      <c r="M96" s="308"/>
      <c r="N96" s="307">
        <f t="shared" si="15"/>
        <v>0</v>
      </c>
      <c r="O96" s="309">
        <f t="shared" si="17"/>
        <v>96758.18</v>
      </c>
      <c r="P96" s="310">
        <f t="shared" si="16"/>
        <v>2.1818132800653044E-2</v>
      </c>
      <c r="Q96" s="311"/>
      <c r="R96" s="311"/>
      <c r="Y96" s="71">
        <v>0</v>
      </c>
      <c r="Z96" s="71">
        <v>0</v>
      </c>
      <c r="AA96" s="71">
        <v>0</v>
      </c>
      <c r="AB96" s="71">
        <v>0</v>
      </c>
      <c r="AC96" s="71">
        <v>0</v>
      </c>
      <c r="AD96" s="71">
        <v>0</v>
      </c>
      <c r="AE96" s="71">
        <v>0</v>
      </c>
      <c r="AF96" s="71">
        <v>0</v>
      </c>
      <c r="AG96" s="71">
        <v>0</v>
      </c>
      <c r="AH96" s="71">
        <v>0</v>
      </c>
    </row>
    <row r="97" spans="1:34" ht="12.75" customHeight="1" x14ac:dyDescent="0.2">
      <c r="A97" s="297"/>
      <c r="B97" s="305" t="s">
        <v>414</v>
      </c>
      <c r="C97" s="776" t="s">
        <v>415</v>
      </c>
      <c r="D97" s="776"/>
      <c r="E97" s="776"/>
      <c r="F97" s="880"/>
      <c r="G97" s="306">
        <v>176601.03000000003</v>
      </c>
      <c r="H97" s="307">
        <f t="shared" si="12"/>
        <v>4.426154300627607E-2</v>
      </c>
      <c r="I97" s="306">
        <v>0</v>
      </c>
      <c r="J97" s="307">
        <f t="shared" si="13"/>
        <v>0</v>
      </c>
      <c r="K97" s="306">
        <v>0</v>
      </c>
      <c r="L97" s="307">
        <f t="shared" si="14"/>
        <v>0</v>
      </c>
      <c r="M97" s="308"/>
      <c r="N97" s="307">
        <f t="shared" si="15"/>
        <v>0</v>
      </c>
      <c r="O97" s="309">
        <f t="shared" si="17"/>
        <v>176601.03000000003</v>
      </c>
      <c r="P97" s="310">
        <f t="shared" si="16"/>
        <v>3.9822004974381632E-2</v>
      </c>
      <c r="Q97" s="311"/>
      <c r="R97" s="311"/>
      <c r="Y97" s="71">
        <v>0</v>
      </c>
      <c r="Z97" s="71">
        <v>0</v>
      </c>
      <c r="AA97" s="71">
        <v>0</v>
      </c>
      <c r="AB97" s="71">
        <v>0</v>
      </c>
      <c r="AC97" s="71">
        <v>0</v>
      </c>
      <c r="AD97" s="71">
        <v>0</v>
      </c>
      <c r="AE97" s="71">
        <v>0</v>
      </c>
      <c r="AF97" s="71">
        <v>0</v>
      </c>
      <c r="AG97" s="71">
        <v>0</v>
      </c>
      <c r="AH97" s="71">
        <v>0</v>
      </c>
    </row>
    <row r="98" spans="1:34" ht="12.75" customHeight="1" x14ac:dyDescent="0.2">
      <c r="A98" s="297"/>
      <c r="B98" s="305" t="s">
        <v>416</v>
      </c>
      <c r="C98" s="776" t="s">
        <v>417</v>
      </c>
      <c r="D98" s="776"/>
      <c r="E98" s="776"/>
      <c r="F98" s="880"/>
      <c r="G98" s="306">
        <v>0</v>
      </c>
      <c r="H98" s="307">
        <f t="shared" si="12"/>
        <v>0</v>
      </c>
      <c r="I98" s="306">
        <v>0</v>
      </c>
      <c r="J98" s="307">
        <f t="shared" si="13"/>
        <v>0</v>
      </c>
      <c r="K98" s="306">
        <v>0</v>
      </c>
      <c r="L98" s="307">
        <f t="shared" si="14"/>
        <v>0</v>
      </c>
      <c r="M98" s="308"/>
      <c r="N98" s="307">
        <f t="shared" si="15"/>
        <v>0</v>
      </c>
      <c r="O98" s="309">
        <f t="shared" si="17"/>
        <v>0</v>
      </c>
      <c r="P98" s="310">
        <f t="shared" si="16"/>
        <v>0</v>
      </c>
      <c r="Q98" s="311"/>
      <c r="R98" s="311"/>
      <c r="Y98" s="71">
        <v>0</v>
      </c>
      <c r="Z98" s="71">
        <v>0</v>
      </c>
      <c r="AA98" s="71">
        <v>0</v>
      </c>
      <c r="AB98" s="71">
        <v>0</v>
      </c>
      <c r="AC98" s="71">
        <v>0</v>
      </c>
      <c r="AD98" s="71">
        <v>0</v>
      </c>
      <c r="AE98" s="71">
        <v>0</v>
      </c>
      <c r="AF98" s="71">
        <v>0</v>
      </c>
      <c r="AG98" s="71">
        <v>0</v>
      </c>
      <c r="AH98" s="71">
        <v>0</v>
      </c>
    </row>
    <row r="99" spans="1:34" ht="12.75" customHeight="1" x14ac:dyDescent="0.2">
      <c r="A99" s="297"/>
      <c r="B99" s="305" t="s">
        <v>418</v>
      </c>
      <c r="C99" s="776" t="s">
        <v>419</v>
      </c>
      <c r="D99" s="776"/>
      <c r="E99" s="776"/>
      <c r="F99" s="880"/>
      <c r="G99" s="306">
        <v>307353.01</v>
      </c>
      <c r="H99" s="307">
        <f t="shared" si="12"/>
        <v>7.7031931638356796E-2</v>
      </c>
      <c r="I99" s="306">
        <v>0</v>
      </c>
      <c r="J99" s="307">
        <f t="shared" si="13"/>
        <v>0</v>
      </c>
      <c r="K99" s="306">
        <v>7589.8099999999995</v>
      </c>
      <c r="L99" s="307">
        <f t="shared" si="14"/>
        <v>2.7471359457796485E-2</v>
      </c>
      <c r="M99" s="308"/>
      <c r="N99" s="307">
        <f t="shared" si="15"/>
        <v>0</v>
      </c>
      <c r="O99" s="309">
        <f t="shared" si="17"/>
        <v>314942.82</v>
      </c>
      <c r="P99" s="310">
        <f t="shared" si="16"/>
        <v>7.1016882204400375E-2</v>
      </c>
      <c r="Q99" s="311"/>
      <c r="R99" s="311"/>
      <c r="Y99" s="71">
        <v>258250.10753977552</v>
      </c>
      <c r="Z99" s="71">
        <v>2576.3520916037987</v>
      </c>
      <c r="AA99" s="71">
        <v>144.67185843739264</v>
      </c>
      <c r="AB99" s="71">
        <v>0</v>
      </c>
      <c r="AC99" s="71">
        <v>6224.6926463121481</v>
      </c>
      <c r="AD99" s="71">
        <v>0</v>
      </c>
      <c r="AE99" s="71">
        <v>79251.244042993203</v>
      </c>
      <c r="AF99" s="71">
        <v>100626.1518208779</v>
      </c>
      <c r="AG99" s="71">
        <v>0</v>
      </c>
      <c r="AH99" s="71">
        <v>447073.22</v>
      </c>
    </row>
    <row r="100" spans="1:34" s="74" customFormat="1" ht="12.75" customHeight="1" x14ac:dyDescent="0.2">
      <c r="A100" s="297"/>
      <c r="B100" s="298" t="s">
        <v>420</v>
      </c>
      <c r="C100" s="889" t="s">
        <v>421</v>
      </c>
      <c r="D100" s="889"/>
      <c r="E100" s="889"/>
      <c r="F100" s="890"/>
      <c r="G100" s="317">
        <v>0</v>
      </c>
      <c r="H100" s="312"/>
      <c r="I100" s="317">
        <v>0</v>
      </c>
      <c r="J100" s="312"/>
      <c r="K100" s="317">
        <v>0</v>
      </c>
      <c r="L100" s="312"/>
      <c r="M100" s="301"/>
      <c r="N100" s="312"/>
      <c r="O100" s="313"/>
      <c r="P100" s="314"/>
      <c r="Q100" s="311"/>
      <c r="R100" s="311"/>
      <c r="Y100" s="74">
        <v>2453648.9326881398</v>
      </c>
      <c r="Z100" s="74">
        <v>66326.654803863348</v>
      </c>
      <c r="AA100" s="74">
        <v>5360.3581544190356</v>
      </c>
      <c r="AB100" s="74">
        <v>0</v>
      </c>
      <c r="AC100" s="74">
        <v>68034.844830720744</v>
      </c>
      <c r="AD100" s="74">
        <v>0</v>
      </c>
      <c r="AE100" s="74">
        <v>812835.46299674851</v>
      </c>
      <c r="AF100" s="74">
        <v>1288520.106526108</v>
      </c>
      <c r="AG100" s="74">
        <v>9076</v>
      </c>
      <c r="AH100" s="74">
        <v>4703802.3599999994</v>
      </c>
    </row>
    <row r="101" spans="1:34" s="74" customFormat="1" ht="12.75" customHeight="1" x14ac:dyDescent="0.2">
      <c r="A101" s="297"/>
      <c r="B101" s="305" t="s">
        <v>422</v>
      </c>
      <c r="C101" s="776" t="s">
        <v>423</v>
      </c>
      <c r="D101" s="776"/>
      <c r="E101" s="776"/>
      <c r="F101" s="880"/>
      <c r="G101" s="306">
        <v>662046.70621406822</v>
      </c>
      <c r="H101" s="307">
        <f t="shared" ref="H101:H109" si="18">G101/(G$161+0.0000000000001)</f>
        <v>0.16592886666208795</v>
      </c>
      <c r="I101" s="306">
        <v>55712.228221647121</v>
      </c>
      <c r="J101" s="307">
        <f t="shared" ref="J101:J109" si="19">I101/(I$161+0.0000000000001)</f>
        <v>0.56702293945725835</v>
      </c>
      <c r="K101" s="306">
        <v>133390.84556428393</v>
      </c>
      <c r="L101" s="307">
        <f t="shared" ref="L101:L109" si="20">K101/(K$161+0.0000000000001)</f>
        <v>0.48280890653071179</v>
      </c>
      <c r="M101" s="308"/>
      <c r="N101" s="307">
        <f t="shared" ref="N101:N109" si="21">M101/(M$161+0.0000000000001)</f>
        <v>0</v>
      </c>
      <c r="O101" s="309">
        <f t="shared" ref="O101:O109" si="22">G101+I101+K101+M101</f>
        <v>851149.77999999921</v>
      </c>
      <c r="P101" s="310">
        <f t="shared" ref="P101:P109" si="23">O101/(O$161+0.0000000000001)</f>
        <v>0.19192691443024876</v>
      </c>
      <c r="Q101" s="311"/>
      <c r="R101" s="311"/>
      <c r="Y101" s="74">
        <v>79293.753763240646</v>
      </c>
      <c r="Z101" s="74">
        <v>28847.822797674216</v>
      </c>
      <c r="AA101" s="74">
        <v>1661.3929359917088</v>
      </c>
      <c r="AB101" s="74">
        <v>0</v>
      </c>
      <c r="AC101" s="74">
        <v>2802.4448482407615</v>
      </c>
      <c r="AD101" s="74">
        <v>0</v>
      </c>
      <c r="AE101" s="74">
        <v>38421.45565485266</v>
      </c>
      <c r="AF101" s="74">
        <v>0</v>
      </c>
      <c r="AG101" s="74">
        <v>0</v>
      </c>
      <c r="AH101" s="74">
        <v>151026.87</v>
      </c>
    </row>
    <row r="102" spans="1:34" s="74" customFormat="1" ht="12.75" customHeight="1" x14ac:dyDescent="0.2">
      <c r="A102" s="297"/>
      <c r="B102" s="305" t="s">
        <v>424</v>
      </c>
      <c r="C102" s="776" t="s">
        <v>425</v>
      </c>
      <c r="D102" s="776"/>
      <c r="E102" s="776"/>
      <c r="F102" s="880"/>
      <c r="G102" s="306">
        <v>206237.08010390215</v>
      </c>
      <c r="H102" s="307">
        <f t="shared" si="18"/>
        <v>5.1689230750849337E-2</v>
      </c>
      <c r="I102" s="306">
        <v>17355.161149007399</v>
      </c>
      <c r="J102" s="307">
        <f t="shared" si="19"/>
        <v>0.17663580875483506</v>
      </c>
      <c r="K102" s="306">
        <v>41553.168747090247</v>
      </c>
      <c r="L102" s="307">
        <f t="shared" si="20"/>
        <v>0.15040192511562095</v>
      </c>
      <c r="M102" s="308"/>
      <c r="N102" s="307">
        <f t="shared" si="21"/>
        <v>0</v>
      </c>
      <c r="O102" s="309">
        <f t="shared" si="22"/>
        <v>265145.4099999998</v>
      </c>
      <c r="P102" s="310">
        <f t="shared" si="23"/>
        <v>5.9787996910065859E-2</v>
      </c>
      <c r="Q102" s="311"/>
      <c r="R102" s="311"/>
      <c r="Y102" s="74">
        <v>0</v>
      </c>
      <c r="Z102" s="74">
        <v>0</v>
      </c>
      <c r="AA102" s="74">
        <v>0</v>
      </c>
      <c r="AB102" s="74">
        <v>0</v>
      </c>
      <c r="AC102" s="74">
        <v>0</v>
      </c>
      <c r="AD102" s="74">
        <v>0</v>
      </c>
      <c r="AE102" s="74">
        <v>0</v>
      </c>
      <c r="AF102" s="74">
        <v>313282.12000000011</v>
      </c>
      <c r="AG102" s="74">
        <v>0</v>
      </c>
      <c r="AH102" s="74">
        <v>313282.12000000011</v>
      </c>
    </row>
    <row r="103" spans="1:34" ht="12.75" customHeight="1" x14ac:dyDescent="0.2">
      <c r="A103" s="297"/>
      <c r="B103" s="305" t="s">
        <v>426</v>
      </c>
      <c r="C103" s="776" t="s">
        <v>427</v>
      </c>
      <c r="D103" s="776"/>
      <c r="E103" s="776"/>
      <c r="F103" s="880"/>
      <c r="G103" s="306">
        <v>1331.0475220257499</v>
      </c>
      <c r="H103" s="307">
        <f t="shared" si="18"/>
        <v>3.3360064287020247E-4</v>
      </c>
      <c r="I103" s="306">
        <v>112.00965524776548</v>
      </c>
      <c r="J103" s="307">
        <f t="shared" si="19"/>
        <v>1.1400018630291356E-3</v>
      </c>
      <c r="K103" s="306">
        <v>268.18282272648327</v>
      </c>
      <c r="L103" s="307">
        <f t="shared" si="20"/>
        <v>9.706892166636233E-4</v>
      </c>
      <c r="M103" s="308"/>
      <c r="N103" s="307">
        <f t="shared" si="21"/>
        <v>0</v>
      </c>
      <c r="O103" s="309">
        <f t="shared" si="22"/>
        <v>1711.2399999999986</v>
      </c>
      <c r="P103" s="310">
        <f t="shared" si="23"/>
        <v>3.8586982076129882E-4</v>
      </c>
      <c r="Q103" s="311"/>
      <c r="R103" s="311"/>
      <c r="Y103" s="71">
        <v>1904492.9077164633</v>
      </c>
      <c r="Z103" s="71">
        <v>18999.582741642007</v>
      </c>
      <c r="AA103" s="71">
        <v>1066.8980197723172</v>
      </c>
      <c r="AB103" s="71">
        <v>0</v>
      </c>
      <c r="AC103" s="71">
        <v>45904.658513222224</v>
      </c>
      <c r="AD103" s="71">
        <v>0</v>
      </c>
      <c r="AE103" s="71">
        <v>584446.7351648265</v>
      </c>
      <c r="AF103" s="71">
        <v>742078.26784407243</v>
      </c>
      <c r="AG103" s="71">
        <v>0</v>
      </c>
      <c r="AH103" s="71">
        <v>3296989.0499999989</v>
      </c>
    </row>
    <row r="104" spans="1:34" ht="12.75" customHeight="1" x14ac:dyDescent="0.2">
      <c r="A104" s="297"/>
      <c r="B104" s="305" t="s">
        <v>428</v>
      </c>
      <c r="C104" s="776" t="s">
        <v>429</v>
      </c>
      <c r="D104" s="776"/>
      <c r="E104" s="776"/>
      <c r="F104" s="880"/>
      <c r="G104" s="306">
        <v>0</v>
      </c>
      <c r="H104" s="307">
        <f t="shared" si="18"/>
        <v>0</v>
      </c>
      <c r="I104" s="306">
        <v>0</v>
      </c>
      <c r="J104" s="307">
        <f t="shared" si="19"/>
        <v>0</v>
      </c>
      <c r="K104" s="306">
        <v>0</v>
      </c>
      <c r="L104" s="307">
        <f t="shared" si="20"/>
        <v>0</v>
      </c>
      <c r="M104" s="308"/>
      <c r="N104" s="307">
        <f t="shared" si="21"/>
        <v>0</v>
      </c>
      <c r="O104" s="309">
        <f t="shared" si="22"/>
        <v>0</v>
      </c>
      <c r="P104" s="310">
        <f t="shared" si="23"/>
        <v>0</v>
      </c>
      <c r="Q104" s="311"/>
      <c r="R104" s="311"/>
      <c r="Y104" s="71">
        <v>0</v>
      </c>
      <c r="Z104" s="71">
        <v>0</v>
      </c>
      <c r="AA104" s="71">
        <v>0</v>
      </c>
      <c r="AB104" s="71">
        <v>0</v>
      </c>
      <c r="AC104" s="71">
        <v>0</v>
      </c>
      <c r="AD104" s="71">
        <v>0</v>
      </c>
      <c r="AE104" s="71">
        <v>0</v>
      </c>
      <c r="AF104" s="71">
        <v>0</v>
      </c>
      <c r="AG104" s="71">
        <v>0</v>
      </c>
      <c r="AH104" s="71">
        <v>0</v>
      </c>
    </row>
    <row r="105" spans="1:34" ht="12.75" customHeight="1" x14ac:dyDescent="0.2">
      <c r="A105" s="297"/>
      <c r="B105" s="305" t="s">
        <v>430</v>
      </c>
      <c r="C105" s="776" t="s">
        <v>431</v>
      </c>
      <c r="D105" s="776"/>
      <c r="E105" s="776"/>
      <c r="F105" s="880"/>
      <c r="G105" s="306">
        <v>884.81633708912364</v>
      </c>
      <c r="H105" s="307">
        <f t="shared" si="18"/>
        <v>2.2176165312697159E-4</v>
      </c>
      <c r="I105" s="306">
        <v>74.458628437329423</v>
      </c>
      <c r="J105" s="307">
        <f t="shared" si="19"/>
        <v>7.5781837690142419E-4</v>
      </c>
      <c r="K105" s="306">
        <v>178.2750344735461</v>
      </c>
      <c r="L105" s="307">
        <f t="shared" si="20"/>
        <v>6.4526747762774631E-4</v>
      </c>
      <c r="M105" s="308"/>
      <c r="N105" s="307">
        <f t="shared" si="21"/>
        <v>0</v>
      </c>
      <c r="O105" s="309">
        <f t="shared" si="22"/>
        <v>1137.5499999999993</v>
      </c>
      <c r="P105" s="310">
        <f t="shared" si="23"/>
        <v>2.5650768717831252E-4</v>
      </c>
      <c r="Q105" s="311"/>
      <c r="R105" s="311"/>
      <c r="Y105" s="71">
        <v>0</v>
      </c>
      <c r="Z105" s="71">
        <v>0</v>
      </c>
      <c r="AA105" s="71">
        <v>0</v>
      </c>
      <c r="AB105" s="71">
        <v>0</v>
      </c>
      <c r="AC105" s="71">
        <v>0</v>
      </c>
      <c r="AD105" s="71">
        <v>0</v>
      </c>
      <c r="AE105" s="71">
        <v>0</v>
      </c>
      <c r="AF105" s="71">
        <v>0</v>
      </c>
      <c r="AG105" s="71">
        <v>9076</v>
      </c>
      <c r="AH105" s="71">
        <v>9076</v>
      </c>
    </row>
    <row r="106" spans="1:34" ht="12.75" customHeight="1" x14ac:dyDescent="0.2">
      <c r="A106" s="297"/>
      <c r="B106" s="305" t="s">
        <v>432</v>
      </c>
      <c r="C106" s="776" t="s">
        <v>433</v>
      </c>
      <c r="D106" s="776"/>
      <c r="E106" s="776"/>
      <c r="F106" s="880"/>
      <c r="G106" s="306">
        <v>0</v>
      </c>
      <c r="H106" s="307">
        <f t="shared" si="18"/>
        <v>0</v>
      </c>
      <c r="I106" s="306">
        <v>0</v>
      </c>
      <c r="J106" s="307">
        <f t="shared" si="19"/>
        <v>0</v>
      </c>
      <c r="K106" s="306">
        <v>0</v>
      </c>
      <c r="L106" s="307">
        <f t="shared" si="20"/>
        <v>0</v>
      </c>
      <c r="M106" s="308"/>
      <c r="N106" s="307">
        <f t="shared" si="21"/>
        <v>0</v>
      </c>
      <c r="O106" s="309">
        <f t="shared" si="22"/>
        <v>0</v>
      </c>
      <c r="P106" s="310">
        <f t="shared" si="23"/>
        <v>0</v>
      </c>
      <c r="Q106" s="311"/>
      <c r="R106" s="311"/>
      <c r="Y106" s="71">
        <v>29288.554332371459</v>
      </c>
      <c r="Z106" s="71">
        <v>14084.00223912436</v>
      </c>
      <c r="AA106" s="71">
        <v>2385.2575496432933</v>
      </c>
      <c r="AB106" s="71">
        <v>0</v>
      </c>
      <c r="AC106" s="71">
        <v>8708.4391126286937</v>
      </c>
      <c r="AD106" s="71">
        <v>0</v>
      </c>
      <c r="AE106" s="71">
        <v>54764.946463823333</v>
      </c>
      <c r="AF106" s="71">
        <v>61491.880302409023</v>
      </c>
      <c r="AG106" s="71">
        <v>0</v>
      </c>
      <c r="AH106" s="71">
        <v>170723.08000000016</v>
      </c>
    </row>
    <row r="107" spans="1:34" ht="12.75" customHeight="1" x14ac:dyDescent="0.2">
      <c r="A107" s="297"/>
      <c r="B107" s="305" t="s">
        <v>434</v>
      </c>
      <c r="C107" s="776" t="s">
        <v>435</v>
      </c>
      <c r="D107" s="776"/>
      <c r="E107" s="776"/>
      <c r="F107" s="880"/>
      <c r="G107" s="306">
        <v>0</v>
      </c>
      <c r="H107" s="307">
        <f t="shared" si="18"/>
        <v>0</v>
      </c>
      <c r="I107" s="306">
        <v>0</v>
      </c>
      <c r="J107" s="307">
        <f t="shared" si="19"/>
        <v>0</v>
      </c>
      <c r="K107" s="306">
        <v>0</v>
      </c>
      <c r="L107" s="307">
        <f t="shared" si="20"/>
        <v>0</v>
      </c>
      <c r="M107" s="308"/>
      <c r="N107" s="307">
        <f t="shared" si="21"/>
        <v>0</v>
      </c>
      <c r="O107" s="309">
        <f t="shared" si="22"/>
        <v>0</v>
      </c>
      <c r="P107" s="310">
        <f t="shared" si="23"/>
        <v>0</v>
      </c>
      <c r="Q107" s="311"/>
      <c r="R107" s="311"/>
      <c r="Y107" s="71">
        <v>0</v>
      </c>
      <c r="Z107" s="71">
        <v>0</v>
      </c>
      <c r="AA107" s="71">
        <v>0</v>
      </c>
      <c r="AB107" s="71">
        <v>0</v>
      </c>
      <c r="AC107" s="71">
        <v>0</v>
      </c>
      <c r="AD107" s="71">
        <v>0</v>
      </c>
      <c r="AE107" s="71">
        <v>0</v>
      </c>
      <c r="AF107" s="71">
        <v>0</v>
      </c>
      <c r="AG107" s="71">
        <v>0</v>
      </c>
      <c r="AH107" s="71">
        <v>0</v>
      </c>
    </row>
    <row r="108" spans="1:34" ht="12.75" customHeight="1" x14ac:dyDescent="0.2">
      <c r="A108" s="297"/>
      <c r="B108" s="305" t="s">
        <v>436</v>
      </c>
      <c r="C108" s="776" t="s">
        <v>437</v>
      </c>
      <c r="D108" s="776"/>
      <c r="E108" s="776"/>
      <c r="F108" s="880"/>
      <c r="G108" s="306">
        <v>0</v>
      </c>
      <c r="H108" s="307">
        <f t="shared" si="18"/>
        <v>0</v>
      </c>
      <c r="I108" s="306">
        <v>0</v>
      </c>
      <c r="J108" s="307">
        <f t="shared" si="19"/>
        <v>0</v>
      </c>
      <c r="K108" s="306">
        <v>0</v>
      </c>
      <c r="L108" s="307">
        <f t="shared" si="20"/>
        <v>0</v>
      </c>
      <c r="M108" s="308"/>
      <c r="N108" s="307">
        <f t="shared" si="21"/>
        <v>0</v>
      </c>
      <c r="O108" s="309">
        <f t="shared" si="22"/>
        <v>0</v>
      </c>
      <c r="P108" s="310">
        <f t="shared" si="23"/>
        <v>0</v>
      </c>
      <c r="Q108" s="311"/>
      <c r="R108" s="311"/>
      <c r="Y108" s="71">
        <v>440573.71687606414</v>
      </c>
      <c r="Z108" s="71">
        <v>4395.2470254227655</v>
      </c>
      <c r="AA108" s="71">
        <v>246.80964901171578</v>
      </c>
      <c r="AB108" s="71">
        <v>0</v>
      </c>
      <c r="AC108" s="71">
        <v>10619.302356629061</v>
      </c>
      <c r="AD108" s="71">
        <v>0</v>
      </c>
      <c r="AE108" s="71">
        <v>135202.32571324604</v>
      </c>
      <c r="AF108" s="71">
        <v>171667.83837962634</v>
      </c>
      <c r="AG108" s="71">
        <v>0</v>
      </c>
      <c r="AH108" s="71">
        <v>762705.24</v>
      </c>
    </row>
    <row r="109" spans="1:34" ht="12.75" customHeight="1" x14ac:dyDescent="0.2">
      <c r="A109" s="297"/>
      <c r="B109" s="305" t="s">
        <v>438</v>
      </c>
      <c r="C109" s="776" t="s">
        <v>439</v>
      </c>
      <c r="D109" s="776"/>
      <c r="E109" s="776"/>
      <c r="F109" s="880"/>
      <c r="G109" s="306">
        <v>0</v>
      </c>
      <c r="H109" s="307">
        <f t="shared" si="18"/>
        <v>0</v>
      </c>
      <c r="I109" s="306">
        <v>0</v>
      </c>
      <c r="J109" s="307">
        <f t="shared" si="19"/>
        <v>0</v>
      </c>
      <c r="K109" s="306">
        <v>0</v>
      </c>
      <c r="L109" s="307">
        <f t="shared" si="20"/>
        <v>0</v>
      </c>
      <c r="M109" s="308"/>
      <c r="N109" s="307">
        <f t="shared" si="21"/>
        <v>0</v>
      </c>
      <c r="O109" s="309">
        <f t="shared" si="22"/>
        <v>0</v>
      </c>
      <c r="P109" s="310">
        <f t="shared" si="23"/>
        <v>0</v>
      </c>
      <c r="Q109" s="311"/>
      <c r="R109" s="311"/>
      <c r="Y109" s="71">
        <v>6972426.6704024654</v>
      </c>
      <c r="Z109" s="71">
        <v>5882543.0889753569</v>
      </c>
      <c r="AA109" s="71">
        <v>92631.937925063423</v>
      </c>
      <c r="AB109" s="71">
        <v>0</v>
      </c>
      <c r="AC109" s="71">
        <v>263012.25654230942</v>
      </c>
      <c r="AD109" s="71">
        <v>0</v>
      </c>
      <c r="AE109" s="71">
        <v>4697644.6069989633</v>
      </c>
      <c r="AF109" s="71">
        <v>527579.55674897949</v>
      </c>
      <c r="AG109" s="71">
        <v>13466932.779720776</v>
      </c>
      <c r="AH109" s="71">
        <v>31902770.897313915</v>
      </c>
    </row>
    <row r="110" spans="1:34" s="74" customFormat="1" ht="12.75" customHeight="1" x14ac:dyDescent="0.2">
      <c r="A110" s="297"/>
      <c r="B110" s="298" t="s">
        <v>440</v>
      </c>
      <c r="C110" s="889" t="s">
        <v>441</v>
      </c>
      <c r="D110" s="889"/>
      <c r="E110" s="889"/>
      <c r="F110" s="890"/>
      <c r="G110" s="317">
        <v>0</v>
      </c>
      <c r="H110" s="312"/>
      <c r="I110" s="317">
        <v>0</v>
      </c>
      <c r="J110" s="312"/>
      <c r="K110" s="317">
        <v>0</v>
      </c>
      <c r="L110" s="312"/>
      <c r="M110" s="301"/>
      <c r="N110" s="312"/>
      <c r="O110" s="313"/>
      <c r="P110" s="314"/>
      <c r="Q110" s="311"/>
      <c r="R110" s="311"/>
    </row>
    <row r="111" spans="1:34" s="74" customFormat="1" ht="12.75" customHeight="1" x14ac:dyDescent="0.2">
      <c r="A111" s="297"/>
      <c r="B111" s="305" t="s">
        <v>442</v>
      </c>
      <c r="C111" s="776" t="s">
        <v>443</v>
      </c>
      <c r="D111" s="776"/>
      <c r="E111" s="776"/>
      <c r="F111" s="880"/>
      <c r="G111" s="306">
        <v>0</v>
      </c>
      <c r="H111" s="307">
        <f t="shared" ref="H111:H117" si="24">G111/(G$161+0.0000000000001)</f>
        <v>0</v>
      </c>
      <c r="I111" s="306">
        <v>0</v>
      </c>
      <c r="J111" s="307">
        <f t="shared" ref="J111:J117" si="25">I111/(I$161+0.0000000000001)</f>
        <v>0</v>
      </c>
      <c r="K111" s="306">
        <v>1792.37</v>
      </c>
      <c r="L111" s="307">
        <f t="shared" ref="L111:L117" si="26">K111/(K$161+0.0000000000001)</f>
        <v>6.4874931719464237E-3</v>
      </c>
      <c r="M111" s="308"/>
      <c r="N111" s="307">
        <f t="shared" ref="N111:N117" si="27">M111/(M$161+0.0000000000001)</f>
        <v>0</v>
      </c>
      <c r="O111" s="309">
        <f t="shared" ref="O111:O117" si="28">G111+I111+K111+M111</f>
        <v>1792.37</v>
      </c>
      <c r="P111" s="310">
        <f t="shared" ref="P111:P117" si="29">O111/(O$161+0.0000000000001)</f>
        <v>4.0416393412842714E-4</v>
      </c>
      <c r="Q111" s="311"/>
      <c r="R111" s="311"/>
      <c r="Y111" s="74">
        <v>0</v>
      </c>
      <c r="Z111" s="74">
        <v>0</v>
      </c>
      <c r="AA111" s="74">
        <v>0</v>
      </c>
      <c r="AB111" s="74">
        <v>0</v>
      </c>
      <c r="AC111" s="74">
        <v>0</v>
      </c>
      <c r="AD111" s="74">
        <v>0</v>
      </c>
      <c r="AE111" s="74">
        <v>0</v>
      </c>
      <c r="AF111" s="74">
        <v>0</v>
      </c>
      <c r="AG111" s="74">
        <v>0</v>
      </c>
      <c r="AH111" s="74">
        <v>0</v>
      </c>
    </row>
    <row r="112" spans="1:34" s="74" customFormat="1" ht="12.75" customHeight="1" x14ac:dyDescent="0.2">
      <c r="A112" s="297"/>
      <c r="B112" s="305" t="s">
        <v>444</v>
      </c>
      <c r="C112" s="776" t="s">
        <v>445</v>
      </c>
      <c r="D112" s="776"/>
      <c r="E112" s="776"/>
      <c r="F112" s="880"/>
      <c r="G112" s="306">
        <v>39495.770000000004</v>
      </c>
      <c r="H112" s="307">
        <f t="shared" si="24"/>
        <v>9.8988308415924198E-3</v>
      </c>
      <c r="I112" s="306">
        <v>0</v>
      </c>
      <c r="J112" s="307">
        <f t="shared" si="25"/>
        <v>0</v>
      </c>
      <c r="K112" s="306">
        <v>2141.23</v>
      </c>
      <c r="L112" s="307">
        <f t="shared" si="26"/>
        <v>7.7501938799281632E-3</v>
      </c>
      <c r="M112" s="308"/>
      <c r="N112" s="307">
        <f t="shared" si="27"/>
        <v>0</v>
      </c>
      <c r="O112" s="309">
        <f t="shared" si="28"/>
        <v>41637.000000000007</v>
      </c>
      <c r="P112" s="310">
        <f t="shared" si="29"/>
        <v>9.388783412635408E-3</v>
      </c>
      <c r="Q112" s="311"/>
      <c r="R112" s="311"/>
    </row>
    <row r="113" spans="1:34" ht="12.75" customHeight="1" x14ac:dyDescent="0.2">
      <c r="A113" s="297"/>
      <c r="B113" s="305" t="s">
        <v>446</v>
      </c>
      <c r="C113" s="776" t="s">
        <v>447</v>
      </c>
      <c r="D113" s="776"/>
      <c r="E113" s="776"/>
      <c r="F113" s="880"/>
      <c r="G113" s="306">
        <v>6440</v>
      </c>
      <c r="H113" s="307">
        <f t="shared" si="24"/>
        <v>1.6140581793912404E-3</v>
      </c>
      <c r="I113" s="306">
        <v>0</v>
      </c>
      <c r="J113" s="307">
        <f t="shared" si="25"/>
        <v>0</v>
      </c>
      <c r="K113" s="306">
        <v>0</v>
      </c>
      <c r="L113" s="307">
        <f t="shared" si="26"/>
        <v>0</v>
      </c>
      <c r="M113" s="308"/>
      <c r="N113" s="307">
        <f t="shared" si="27"/>
        <v>0</v>
      </c>
      <c r="O113" s="309">
        <f t="shared" si="28"/>
        <v>6440</v>
      </c>
      <c r="P113" s="310">
        <f t="shared" si="29"/>
        <v>1.4521643052422609E-3</v>
      </c>
      <c r="Q113" s="311"/>
      <c r="R113" s="311">
        <f>R34+R111+R62-R92-R100</f>
        <v>0</v>
      </c>
      <c r="Y113" s="71">
        <v>1453776.3211131655</v>
      </c>
      <c r="Z113" s="71">
        <v>-1156693.7618112941</v>
      </c>
      <c r="AA113" s="71">
        <v>87271.583041874095</v>
      </c>
      <c r="AB113" s="71">
        <v>0</v>
      </c>
      <c r="AC113" s="71">
        <v>194977.41902755934</v>
      </c>
      <c r="AD113" s="71">
        <v>0</v>
      </c>
      <c r="AE113" s="71">
        <v>-10172433.822695287</v>
      </c>
      <c r="AF113" s="71">
        <v>-4356547.3013620786</v>
      </c>
      <c r="AG113" s="71">
        <v>13457857.489999998</v>
      </c>
      <c r="AH113" s="71">
        <v>-491792.07268606126</v>
      </c>
    </row>
    <row r="114" spans="1:34" ht="12.75" customHeight="1" x14ac:dyDescent="0.2">
      <c r="A114" s="297"/>
      <c r="B114" s="305" t="s">
        <v>448</v>
      </c>
      <c r="C114" s="776" t="s">
        <v>449</v>
      </c>
      <c r="D114" s="776"/>
      <c r="E114" s="776"/>
      <c r="F114" s="880"/>
      <c r="G114" s="306">
        <v>14200</v>
      </c>
      <c r="H114" s="307">
        <f t="shared" si="24"/>
        <v>3.5589481595272691E-3</v>
      </c>
      <c r="I114" s="306">
        <v>0</v>
      </c>
      <c r="J114" s="307">
        <f t="shared" si="25"/>
        <v>0</v>
      </c>
      <c r="K114" s="306">
        <v>0</v>
      </c>
      <c r="L114" s="307">
        <f t="shared" si="26"/>
        <v>0</v>
      </c>
      <c r="M114" s="308"/>
      <c r="N114" s="307">
        <f t="shared" si="27"/>
        <v>0</v>
      </c>
      <c r="O114" s="309">
        <f t="shared" si="28"/>
        <v>14200</v>
      </c>
      <c r="P114" s="310">
        <f t="shared" si="29"/>
        <v>3.2019771947888361E-3</v>
      </c>
      <c r="Q114" s="311"/>
      <c r="R114" s="311"/>
    </row>
    <row r="115" spans="1:34" ht="12.75" customHeight="1" x14ac:dyDescent="0.2">
      <c r="A115" s="297"/>
      <c r="B115" s="305" t="s">
        <v>450</v>
      </c>
      <c r="C115" s="776" t="s">
        <v>451</v>
      </c>
      <c r="D115" s="776"/>
      <c r="E115" s="776"/>
      <c r="F115" s="880"/>
      <c r="G115" s="306">
        <v>0</v>
      </c>
      <c r="H115" s="307">
        <f t="shared" si="24"/>
        <v>0</v>
      </c>
      <c r="I115" s="306">
        <v>0</v>
      </c>
      <c r="J115" s="307">
        <f t="shared" si="25"/>
        <v>0</v>
      </c>
      <c r="K115" s="306">
        <v>1445.53</v>
      </c>
      <c r="L115" s="307">
        <f t="shared" si="26"/>
        <v>5.2321038651861581E-3</v>
      </c>
      <c r="M115" s="308"/>
      <c r="N115" s="307">
        <f t="shared" si="27"/>
        <v>0</v>
      </c>
      <c r="O115" s="309">
        <f t="shared" si="28"/>
        <v>1445.53</v>
      </c>
      <c r="P115" s="310">
        <f t="shared" si="29"/>
        <v>3.2595451368895112E-4</v>
      </c>
      <c r="Q115" s="311"/>
      <c r="R115" s="311"/>
    </row>
    <row r="116" spans="1:34" ht="12.75" customHeight="1" x14ac:dyDescent="0.2">
      <c r="A116" s="297"/>
      <c r="B116" s="318" t="s">
        <v>452</v>
      </c>
      <c r="C116" s="894" t="s">
        <v>453</v>
      </c>
      <c r="D116" s="892"/>
      <c r="E116" s="892"/>
      <c r="F116" s="893"/>
      <c r="G116" s="306">
        <v>4363.2299999999996</v>
      </c>
      <c r="H116" s="307">
        <f t="shared" si="24"/>
        <v>1.0935569984573356E-3</v>
      </c>
      <c r="I116" s="306">
        <v>0</v>
      </c>
      <c r="J116" s="307">
        <f t="shared" si="25"/>
        <v>0</v>
      </c>
      <c r="K116" s="306">
        <v>1659.81</v>
      </c>
      <c r="L116" s="307">
        <f t="shared" si="26"/>
        <v>6.0076915155511381E-3</v>
      </c>
      <c r="M116" s="308"/>
      <c r="N116" s="307">
        <f t="shared" si="27"/>
        <v>0</v>
      </c>
      <c r="O116" s="309">
        <f t="shared" si="28"/>
        <v>6023.0399999999991</v>
      </c>
      <c r="P116" s="310">
        <f t="shared" si="29"/>
        <v>1.3581434312183766E-3</v>
      </c>
      <c r="Q116" s="311"/>
      <c r="R116" s="311"/>
    </row>
    <row r="117" spans="1:34" ht="12.75" customHeight="1" x14ac:dyDescent="0.2">
      <c r="A117" s="297"/>
      <c r="B117" s="318" t="s">
        <v>454</v>
      </c>
      <c r="C117" s="892" t="s">
        <v>455</v>
      </c>
      <c r="D117" s="892"/>
      <c r="E117" s="892"/>
      <c r="F117" s="893"/>
      <c r="G117" s="306">
        <v>20743.05</v>
      </c>
      <c r="H117" s="307">
        <f t="shared" si="24"/>
        <v>5.1988337760902901E-3</v>
      </c>
      <c r="I117" s="306">
        <v>0</v>
      </c>
      <c r="J117" s="307">
        <f t="shared" si="25"/>
        <v>0</v>
      </c>
      <c r="K117" s="306">
        <v>0</v>
      </c>
      <c r="L117" s="307">
        <f t="shared" si="26"/>
        <v>0</v>
      </c>
      <c r="M117" s="308"/>
      <c r="N117" s="307">
        <f t="shared" si="27"/>
        <v>0</v>
      </c>
      <c r="O117" s="309">
        <f t="shared" si="28"/>
        <v>20743.05</v>
      </c>
      <c r="P117" s="310">
        <f t="shared" si="29"/>
        <v>4.6773783838284901E-3</v>
      </c>
      <c r="Q117" s="311"/>
      <c r="R117" s="311"/>
    </row>
    <row r="118" spans="1:34" s="74" customFormat="1" ht="12.75" customHeight="1" x14ac:dyDescent="0.2">
      <c r="A118" s="297"/>
      <c r="B118" s="298" t="s">
        <v>456</v>
      </c>
      <c r="C118" s="889" t="s">
        <v>457</v>
      </c>
      <c r="D118" s="889"/>
      <c r="E118" s="889"/>
      <c r="F118" s="890"/>
      <c r="G118" s="317">
        <v>0</v>
      </c>
      <c r="H118" s="312"/>
      <c r="I118" s="317">
        <v>0</v>
      </c>
      <c r="J118" s="312"/>
      <c r="K118" s="317">
        <v>0</v>
      </c>
      <c r="L118" s="312"/>
      <c r="M118" s="301"/>
      <c r="N118" s="312"/>
      <c r="O118" s="313"/>
      <c r="P118" s="314"/>
      <c r="Q118" s="311"/>
      <c r="R118" s="311"/>
    </row>
    <row r="119" spans="1:34" s="74" customFormat="1" ht="12.75" customHeight="1" x14ac:dyDescent="0.2">
      <c r="A119" s="297"/>
      <c r="B119" s="305" t="s">
        <v>458</v>
      </c>
      <c r="C119" s="776" t="s">
        <v>459</v>
      </c>
      <c r="D119" s="776"/>
      <c r="E119" s="776"/>
      <c r="F119" s="880"/>
      <c r="G119" s="306">
        <v>0</v>
      </c>
      <c r="H119" s="307">
        <f>G119/(G$161+0.0000000000001)</f>
        <v>0</v>
      </c>
      <c r="I119" s="306">
        <v>0</v>
      </c>
      <c r="J119" s="307">
        <f>I119/(I$161+0.0000000000001)</f>
        <v>0</v>
      </c>
      <c r="K119" s="306">
        <v>6227.44</v>
      </c>
      <c r="L119" s="307">
        <f>K119/(K$161+0.0000000000001)</f>
        <v>2.2540253674579486E-2</v>
      </c>
      <c r="M119" s="308"/>
      <c r="N119" s="307">
        <f>M119/(M$161+0.0000000000001)</f>
        <v>0</v>
      </c>
      <c r="O119" s="309">
        <f>G119+I119+K119+M119</f>
        <v>6227.44</v>
      </c>
      <c r="P119" s="310">
        <f>O119/(O$161+0.0000000000001)</f>
        <v>1.4042338635151964E-3</v>
      </c>
      <c r="Q119" s="311"/>
      <c r="R119" s="311"/>
    </row>
    <row r="120" spans="1:34" s="74" customFormat="1" ht="12.75" customHeight="1" x14ac:dyDescent="0.2">
      <c r="A120" s="297"/>
      <c r="B120" s="305" t="s">
        <v>460</v>
      </c>
      <c r="C120" s="776" t="s">
        <v>461</v>
      </c>
      <c r="D120" s="776"/>
      <c r="E120" s="776"/>
      <c r="F120" s="880"/>
      <c r="G120" s="306">
        <v>0</v>
      </c>
      <c r="H120" s="307">
        <f>G120/(G$161+0.0000000000001)</f>
        <v>0</v>
      </c>
      <c r="I120" s="306">
        <v>0</v>
      </c>
      <c r="J120" s="307">
        <f>I120/(I$161+0.0000000000001)</f>
        <v>0</v>
      </c>
      <c r="K120" s="306">
        <v>3042.13</v>
      </c>
      <c r="L120" s="307">
        <f>K120/(K$161+0.0000000000001)</f>
        <v>1.1011006434594071E-2</v>
      </c>
      <c r="M120" s="308"/>
      <c r="N120" s="307">
        <f>M120/(M$161+0.0000000000001)</f>
        <v>0</v>
      </c>
      <c r="O120" s="309">
        <f>G120+I120+K120+M120</f>
        <v>3042.13</v>
      </c>
      <c r="P120" s="310">
        <f>O120/(O$161+0.0000000000001)</f>
        <v>6.8597400588612406E-4</v>
      </c>
      <c r="Q120" s="311"/>
      <c r="R120" s="311"/>
    </row>
    <row r="121" spans="1:34" ht="12.75" customHeight="1" x14ac:dyDescent="0.2">
      <c r="A121" s="297"/>
      <c r="B121" s="305" t="s">
        <v>462</v>
      </c>
      <c r="C121" s="776" t="s">
        <v>463</v>
      </c>
      <c r="D121" s="776"/>
      <c r="E121" s="776"/>
      <c r="F121" s="880"/>
      <c r="G121" s="306">
        <v>0</v>
      </c>
      <c r="H121" s="307">
        <f>G121/(G$161+0.0000000000001)</f>
        <v>0</v>
      </c>
      <c r="I121" s="306">
        <v>0</v>
      </c>
      <c r="J121" s="307">
        <f>I121/(I$161+0.0000000000001)</f>
        <v>0</v>
      </c>
      <c r="K121" s="306">
        <v>0</v>
      </c>
      <c r="L121" s="307">
        <f>K121/(K$161+0.0000000000001)</f>
        <v>0</v>
      </c>
      <c r="M121" s="308"/>
      <c r="N121" s="307">
        <f>M121/(M$161+0.0000000000001)</f>
        <v>0</v>
      </c>
      <c r="O121" s="309">
        <f>G121+I121+K121+M121</f>
        <v>0</v>
      </c>
      <c r="P121" s="310">
        <f>O121/(O$161+0.0000000000001)</f>
        <v>0</v>
      </c>
      <c r="Q121" s="311"/>
      <c r="R121" s="311"/>
    </row>
    <row r="122" spans="1:34" ht="12.75" customHeight="1" x14ac:dyDescent="0.2">
      <c r="A122" s="297"/>
      <c r="B122" s="305" t="s">
        <v>464</v>
      </c>
      <c r="C122" s="776" t="s">
        <v>465</v>
      </c>
      <c r="D122" s="776"/>
      <c r="E122" s="776"/>
      <c r="F122" s="880"/>
      <c r="G122" s="306">
        <v>0</v>
      </c>
      <c r="H122" s="307">
        <f>G122/(G$161+0.0000000000001)</f>
        <v>0</v>
      </c>
      <c r="I122" s="306">
        <v>0</v>
      </c>
      <c r="J122" s="307">
        <f>I122/(I$161+0.0000000000001)</f>
        <v>0</v>
      </c>
      <c r="K122" s="306">
        <v>200.15</v>
      </c>
      <c r="L122" s="307">
        <f>K122/(K$161+0.0000000000001)</f>
        <v>7.2444403687022029E-4</v>
      </c>
      <c r="M122" s="308"/>
      <c r="N122" s="307">
        <f>M122/(M$161+0.0000000000001)</f>
        <v>0</v>
      </c>
      <c r="O122" s="309">
        <f>G122+I122+K122+M122</f>
        <v>200.15</v>
      </c>
      <c r="P122" s="310">
        <f>O122/(O$161+0.0000000000001)</f>
        <v>4.513209405190039E-5</v>
      </c>
      <c r="Q122" s="311"/>
      <c r="R122" s="311"/>
    </row>
    <row r="123" spans="1:34" s="74" customFormat="1" ht="12.75" customHeight="1" x14ac:dyDescent="0.2">
      <c r="A123" s="297"/>
      <c r="B123" s="298" t="s">
        <v>466</v>
      </c>
      <c r="C123" s="889" t="s">
        <v>467</v>
      </c>
      <c r="D123" s="889"/>
      <c r="E123" s="889"/>
      <c r="F123" s="890"/>
      <c r="G123" s="317">
        <v>0</v>
      </c>
      <c r="H123" s="312"/>
      <c r="I123" s="317">
        <v>0</v>
      </c>
      <c r="J123" s="312"/>
      <c r="K123" s="317">
        <v>0</v>
      </c>
      <c r="L123" s="312"/>
      <c r="M123" s="301"/>
      <c r="N123" s="312"/>
      <c r="O123" s="313"/>
      <c r="P123" s="314"/>
      <c r="Q123" s="311"/>
      <c r="R123" s="311"/>
    </row>
    <row r="124" spans="1:34" ht="12.75" customHeight="1" x14ac:dyDescent="0.2">
      <c r="A124" s="297"/>
      <c r="B124" s="305" t="s">
        <v>468</v>
      </c>
      <c r="C124" s="776" t="s">
        <v>469</v>
      </c>
      <c r="D124" s="776"/>
      <c r="E124" s="776"/>
      <c r="F124" s="880"/>
      <c r="G124" s="306">
        <v>0</v>
      </c>
      <c r="H124" s="307">
        <f t="shared" ref="H124:H133" si="30">G124/(G$161+0.0000000000001)</f>
        <v>0</v>
      </c>
      <c r="I124" s="306">
        <v>0</v>
      </c>
      <c r="J124" s="307">
        <f t="shared" ref="J124:J133" si="31">I124/(I$161+0.0000000000001)</f>
        <v>0</v>
      </c>
      <c r="K124" s="306">
        <v>13162.45</v>
      </c>
      <c r="L124" s="307">
        <f t="shared" ref="L124:L133" si="32">K124/(K$161+0.0000000000001)</f>
        <v>4.7641560894841027E-2</v>
      </c>
      <c r="M124" s="308"/>
      <c r="N124" s="307">
        <f t="shared" ref="N124:N133" si="33">M124/(M$161+0.0000000000001)</f>
        <v>0</v>
      </c>
      <c r="O124" s="309">
        <f t="shared" ref="O124:O133" si="34">G124+I124+K124+M124</f>
        <v>13162.45</v>
      </c>
      <c r="P124" s="310">
        <f t="shared" ref="P124:P133" si="35">O124/(O$161+0.0000000000001)</f>
        <v>2.9680186427850927E-3</v>
      </c>
      <c r="Q124" s="311"/>
      <c r="R124" s="311"/>
    </row>
    <row r="125" spans="1:34" ht="12.75" customHeight="1" x14ac:dyDescent="0.2">
      <c r="A125" s="297"/>
      <c r="B125" s="305" t="s">
        <v>470</v>
      </c>
      <c r="C125" s="776" t="s">
        <v>471</v>
      </c>
      <c r="D125" s="776"/>
      <c r="E125" s="776"/>
      <c r="F125" s="880"/>
      <c r="G125" s="306">
        <v>0</v>
      </c>
      <c r="H125" s="307">
        <f t="shared" si="30"/>
        <v>0</v>
      </c>
      <c r="I125" s="306">
        <v>0</v>
      </c>
      <c r="J125" s="307">
        <f t="shared" si="31"/>
        <v>0</v>
      </c>
      <c r="K125" s="306">
        <v>5845.03</v>
      </c>
      <c r="L125" s="307">
        <f t="shared" si="32"/>
        <v>2.1156118555221301E-2</v>
      </c>
      <c r="M125" s="308"/>
      <c r="N125" s="307">
        <f t="shared" si="33"/>
        <v>0</v>
      </c>
      <c r="O125" s="309">
        <f t="shared" si="34"/>
        <v>5845.03</v>
      </c>
      <c r="P125" s="310">
        <f t="shared" si="35"/>
        <v>1.318003715694126E-3</v>
      </c>
      <c r="Q125" s="311"/>
      <c r="R125" s="311"/>
    </row>
    <row r="126" spans="1:34" ht="12.75" customHeight="1" x14ac:dyDescent="0.2">
      <c r="A126" s="297"/>
      <c r="B126" s="305" t="s">
        <v>472</v>
      </c>
      <c r="C126" s="776" t="s">
        <v>473</v>
      </c>
      <c r="D126" s="776"/>
      <c r="E126" s="776"/>
      <c r="F126" s="880"/>
      <c r="G126" s="306">
        <v>120.3</v>
      </c>
      <c r="H126" s="307">
        <f t="shared" si="30"/>
        <v>3.0150807295150035E-5</v>
      </c>
      <c r="I126" s="306">
        <v>0</v>
      </c>
      <c r="J126" s="307">
        <f t="shared" si="31"/>
        <v>0</v>
      </c>
      <c r="K126" s="306">
        <v>17158.59</v>
      </c>
      <c r="L126" s="307">
        <f t="shared" si="32"/>
        <v>6.2105611824136861E-2</v>
      </c>
      <c r="M126" s="308"/>
      <c r="N126" s="307">
        <f t="shared" si="33"/>
        <v>0</v>
      </c>
      <c r="O126" s="309">
        <f t="shared" si="34"/>
        <v>17278.89</v>
      </c>
      <c r="P126" s="310">
        <f t="shared" si="35"/>
        <v>3.8962402627651317E-3</v>
      </c>
      <c r="Q126" s="311"/>
      <c r="R126" s="311"/>
    </row>
    <row r="127" spans="1:34" ht="12.75" customHeight="1" x14ac:dyDescent="0.2">
      <c r="A127" s="297"/>
      <c r="B127" s="305" t="s">
        <v>474</v>
      </c>
      <c r="C127" s="776" t="s">
        <v>475</v>
      </c>
      <c r="D127" s="776"/>
      <c r="E127" s="776"/>
      <c r="F127" s="880"/>
      <c r="G127" s="306">
        <v>0</v>
      </c>
      <c r="H127" s="307">
        <f t="shared" si="30"/>
        <v>0</v>
      </c>
      <c r="I127" s="306">
        <v>0</v>
      </c>
      <c r="J127" s="307">
        <f t="shared" si="31"/>
        <v>0</v>
      </c>
      <c r="K127" s="306">
        <v>1543.24</v>
      </c>
      <c r="L127" s="307">
        <f t="shared" si="32"/>
        <v>5.5857657529832568E-3</v>
      </c>
      <c r="M127" s="308"/>
      <c r="N127" s="307">
        <f t="shared" si="33"/>
        <v>0</v>
      </c>
      <c r="O127" s="309">
        <f t="shared" si="34"/>
        <v>1543.24</v>
      </c>
      <c r="P127" s="310">
        <f t="shared" si="35"/>
        <v>3.4798727366802277E-4</v>
      </c>
      <c r="Q127" s="311"/>
      <c r="R127" s="311"/>
    </row>
    <row r="128" spans="1:34" ht="12.75" customHeight="1" x14ac:dyDescent="0.2">
      <c r="A128" s="297"/>
      <c r="B128" s="305" t="s">
        <v>476</v>
      </c>
      <c r="C128" s="776" t="s">
        <v>477</v>
      </c>
      <c r="D128" s="776"/>
      <c r="E128" s="776"/>
      <c r="F128" s="880"/>
      <c r="G128" s="306">
        <v>0</v>
      </c>
      <c r="H128" s="307">
        <f t="shared" si="30"/>
        <v>0</v>
      </c>
      <c r="I128" s="306">
        <v>0</v>
      </c>
      <c r="J128" s="307">
        <f t="shared" si="31"/>
        <v>0</v>
      </c>
      <c r="K128" s="306">
        <v>13152.34</v>
      </c>
      <c r="L128" s="307">
        <f t="shared" si="32"/>
        <v>4.7604967693678106E-2</v>
      </c>
      <c r="M128" s="308"/>
      <c r="N128" s="307">
        <f t="shared" si="33"/>
        <v>0</v>
      </c>
      <c r="O128" s="309">
        <f t="shared" si="34"/>
        <v>13152.34</v>
      </c>
      <c r="P128" s="310">
        <f t="shared" si="35"/>
        <v>2.9657389252189439E-3</v>
      </c>
      <c r="Q128" s="311"/>
      <c r="R128" s="311"/>
    </row>
    <row r="129" spans="1:18" ht="12.75" customHeight="1" x14ac:dyDescent="0.2">
      <c r="A129" s="297"/>
      <c r="B129" s="305" t="s">
        <v>478</v>
      </c>
      <c r="C129" s="776" t="s">
        <v>479</v>
      </c>
      <c r="D129" s="776"/>
      <c r="E129" s="776"/>
      <c r="F129" s="880"/>
      <c r="G129" s="306">
        <v>0</v>
      </c>
      <c r="H129" s="307">
        <f t="shared" si="30"/>
        <v>0</v>
      </c>
      <c r="I129" s="306">
        <v>0</v>
      </c>
      <c r="J129" s="307">
        <f t="shared" si="31"/>
        <v>0</v>
      </c>
      <c r="K129" s="306">
        <v>307.5</v>
      </c>
      <c r="L129" s="307">
        <f t="shared" si="32"/>
        <v>1.1129979582192992E-3</v>
      </c>
      <c r="M129" s="308"/>
      <c r="N129" s="307">
        <f t="shared" si="33"/>
        <v>0</v>
      </c>
      <c r="O129" s="309">
        <f t="shared" si="34"/>
        <v>307.5</v>
      </c>
      <c r="P129" s="310">
        <f t="shared" si="35"/>
        <v>6.9338590661800496E-5</v>
      </c>
      <c r="Q129" s="311"/>
      <c r="R129" s="311"/>
    </row>
    <row r="130" spans="1:18" ht="12.75" customHeight="1" x14ac:dyDescent="0.2">
      <c r="A130" s="297"/>
      <c r="B130" s="305" t="s">
        <v>480</v>
      </c>
      <c r="C130" s="892" t="s">
        <v>481</v>
      </c>
      <c r="D130" s="892"/>
      <c r="E130" s="892"/>
      <c r="F130" s="893"/>
      <c r="G130" s="306">
        <v>0</v>
      </c>
      <c r="H130" s="307">
        <f t="shared" si="30"/>
        <v>0</v>
      </c>
      <c r="I130" s="306">
        <v>0</v>
      </c>
      <c r="J130" s="307">
        <f t="shared" si="31"/>
        <v>0</v>
      </c>
      <c r="K130" s="306">
        <v>0</v>
      </c>
      <c r="L130" s="307">
        <f t="shared" si="32"/>
        <v>0</v>
      </c>
      <c r="M130" s="308"/>
      <c r="N130" s="307">
        <f t="shared" si="33"/>
        <v>0</v>
      </c>
      <c r="O130" s="309">
        <f t="shared" si="34"/>
        <v>0</v>
      </c>
      <c r="P130" s="310">
        <f t="shared" si="35"/>
        <v>0</v>
      </c>
      <c r="Q130" s="311"/>
      <c r="R130" s="311"/>
    </row>
    <row r="131" spans="1:18" ht="12.75" customHeight="1" x14ac:dyDescent="0.2">
      <c r="A131" s="297"/>
      <c r="B131" s="305" t="s">
        <v>482</v>
      </c>
      <c r="C131" s="776" t="s">
        <v>483</v>
      </c>
      <c r="D131" s="776"/>
      <c r="E131" s="776"/>
      <c r="F131" s="880"/>
      <c r="G131" s="306">
        <v>0</v>
      </c>
      <c r="H131" s="307">
        <f t="shared" si="30"/>
        <v>0</v>
      </c>
      <c r="I131" s="306">
        <v>0</v>
      </c>
      <c r="J131" s="307">
        <f t="shared" si="31"/>
        <v>0</v>
      </c>
      <c r="K131" s="306">
        <v>0</v>
      </c>
      <c r="L131" s="307">
        <f t="shared" si="32"/>
        <v>0</v>
      </c>
      <c r="M131" s="308"/>
      <c r="N131" s="307">
        <f t="shared" si="33"/>
        <v>0</v>
      </c>
      <c r="O131" s="309">
        <f t="shared" si="34"/>
        <v>0</v>
      </c>
      <c r="P131" s="310">
        <f t="shared" si="35"/>
        <v>0</v>
      </c>
      <c r="Q131" s="311"/>
      <c r="R131" s="311"/>
    </row>
    <row r="132" spans="1:18" ht="12.75" customHeight="1" x14ac:dyDescent="0.2">
      <c r="A132" s="297"/>
      <c r="B132" s="305" t="s">
        <v>484</v>
      </c>
      <c r="C132" s="888" t="s">
        <v>485</v>
      </c>
      <c r="D132" s="776"/>
      <c r="E132" s="776"/>
      <c r="F132" s="880"/>
      <c r="G132" s="306">
        <v>0</v>
      </c>
      <c r="H132" s="307">
        <f t="shared" si="30"/>
        <v>0</v>
      </c>
      <c r="I132" s="306">
        <v>0</v>
      </c>
      <c r="J132" s="307">
        <f t="shared" si="31"/>
        <v>0</v>
      </c>
      <c r="K132" s="306">
        <v>1026.1600000000001</v>
      </c>
      <c r="L132" s="307">
        <f t="shared" si="32"/>
        <v>3.7141918205083452E-3</v>
      </c>
      <c r="M132" s="308"/>
      <c r="N132" s="307">
        <f t="shared" si="33"/>
        <v>0</v>
      </c>
      <c r="O132" s="309">
        <f t="shared" si="34"/>
        <v>1026.1600000000001</v>
      </c>
      <c r="P132" s="310">
        <f t="shared" si="35"/>
        <v>2.3139020550736001E-4</v>
      </c>
      <c r="Q132" s="311"/>
      <c r="R132" s="311"/>
    </row>
    <row r="133" spans="1:18" ht="12.75" customHeight="1" x14ac:dyDescent="0.2">
      <c r="A133" s="297"/>
      <c r="B133" s="305" t="s">
        <v>486</v>
      </c>
      <c r="C133" s="776" t="s">
        <v>487</v>
      </c>
      <c r="D133" s="776"/>
      <c r="E133" s="776"/>
      <c r="F133" s="880"/>
      <c r="G133" s="306">
        <v>0</v>
      </c>
      <c r="H133" s="307">
        <f t="shared" si="30"/>
        <v>0</v>
      </c>
      <c r="I133" s="306">
        <v>0</v>
      </c>
      <c r="J133" s="307">
        <f t="shared" si="31"/>
        <v>0</v>
      </c>
      <c r="K133" s="306">
        <v>7010.13</v>
      </c>
      <c r="L133" s="307">
        <f t="shared" si="32"/>
        <v>2.5373204477567014E-2</v>
      </c>
      <c r="M133" s="308"/>
      <c r="N133" s="307">
        <f t="shared" si="33"/>
        <v>0</v>
      </c>
      <c r="O133" s="309">
        <f t="shared" si="34"/>
        <v>7010.13</v>
      </c>
      <c r="P133" s="310">
        <f t="shared" si="35"/>
        <v>1.5807236896130327E-3</v>
      </c>
      <c r="Q133" s="311"/>
      <c r="R133" s="311"/>
    </row>
    <row r="134" spans="1:18" s="74" customFormat="1" ht="12.75" customHeight="1" x14ac:dyDescent="0.2">
      <c r="A134" s="297"/>
      <c r="B134" s="298" t="s">
        <v>488</v>
      </c>
      <c r="C134" s="889" t="s">
        <v>489</v>
      </c>
      <c r="D134" s="889"/>
      <c r="E134" s="889"/>
      <c r="F134" s="890"/>
      <c r="G134" s="317">
        <v>0</v>
      </c>
      <c r="H134" s="312"/>
      <c r="I134" s="317">
        <v>0</v>
      </c>
      <c r="J134" s="312"/>
      <c r="K134" s="317">
        <v>0</v>
      </c>
      <c r="L134" s="312"/>
      <c r="M134" s="301"/>
      <c r="N134" s="312"/>
      <c r="O134" s="313"/>
      <c r="P134" s="314"/>
      <c r="Q134" s="311"/>
      <c r="R134" s="311"/>
    </row>
    <row r="135" spans="1:18" ht="12.75" customHeight="1" x14ac:dyDescent="0.2">
      <c r="A135" s="297"/>
      <c r="B135" s="305" t="s">
        <v>490</v>
      </c>
      <c r="C135" s="892" t="s">
        <v>491</v>
      </c>
      <c r="D135" s="892"/>
      <c r="E135" s="892"/>
      <c r="F135" s="893"/>
      <c r="G135" s="306">
        <v>0</v>
      </c>
      <c r="H135" s="307">
        <f t="shared" ref="H135:H142" si="36">G135/(G$161+0.0000000000001)</f>
        <v>0</v>
      </c>
      <c r="I135" s="306">
        <v>0</v>
      </c>
      <c r="J135" s="307">
        <f t="shared" ref="J135:J142" si="37">I135/(I$161+0.0000000000001)</f>
        <v>0</v>
      </c>
      <c r="K135" s="306">
        <v>0</v>
      </c>
      <c r="L135" s="307">
        <f t="shared" ref="L135:L142" si="38">K135/(K$161+0.0000000000001)</f>
        <v>0</v>
      </c>
      <c r="M135" s="308"/>
      <c r="N135" s="307">
        <f t="shared" ref="N135:N142" si="39">M135/(M$161+0.0000000000001)</f>
        <v>0</v>
      </c>
      <c r="O135" s="309">
        <f t="shared" ref="O135:O142" si="40">G135+I135+K135+M135</f>
        <v>0</v>
      </c>
      <c r="P135" s="310">
        <f t="shared" ref="P135:P142" si="41">O135/(O$161+0.0000000000001)</f>
        <v>0</v>
      </c>
      <c r="Q135" s="311"/>
      <c r="R135" s="311"/>
    </row>
    <row r="136" spans="1:18" ht="12.75" customHeight="1" x14ac:dyDescent="0.2">
      <c r="A136" s="297"/>
      <c r="B136" s="305" t="s">
        <v>492</v>
      </c>
      <c r="C136" s="892" t="s">
        <v>493</v>
      </c>
      <c r="D136" s="892"/>
      <c r="E136" s="892"/>
      <c r="F136" s="893"/>
      <c r="G136" s="306">
        <v>0</v>
      </c>
      <c r="H136" s="307">
        <f t="shared" si="36"/>
        <v>0</v>
      </c>
      <c r="I136" s="306">
        <v>0</v>
      </c>
      <c r="J136" s="307">
        <f t="shared" si="37"/>
        <v>0</v>
      </c>
      <c r="K136" s="306">
        <v>0</v>
      </c>
      <c r="L136" s="307">
        <f t="shared" si="38"/>
        <v>0</v>
      </c>
      <c r="M136" s="308"/>
      <c r="N136" s="307">
        <f t="shared" si="39"/>
        <v>0</v>
      </c>
      <c r="O136" s="309">
        <f t="shared" si="40"/>
        <v>0</v>
      </c>
      <c r="P136" s="310">
        <f t="shared" si="41"/>
        <v>0</v>
      </c>
      <c r="Q136" s="311"/>
      <c r="R136" s="311"/>
    </row>
    <row r="137" spans="1:18" ht="12.75" customHeight="1" x14ac:dyDescent="0.2">
      <c r="A137" s="297"/>
      <c r="B137" s="305" t="s">
        <v>494</v>
      </c>
      <c r="C137" s="892" t="s">
        <v>495</v>
      </c>
      <c r="D137" s="892"/>
      <c r="E137" s="892"/>
      <c r="F137" s="893"/>
      <c r="G137" s="306">
        <v>1646.45</v>
      </c>
      <c r="H137" s="307">
        <f t="shared" si="36"/>
        <v>4.1265001389110368E-4</v>
      </c>
      <c r="I137" s="306">
        <v>0</v>
      </c>
      <c r="J137" s="307">
        <f t="shared" si="37"/>
        <v>0</v>
      </c>
      <c r="K137" s="306">
        <v>0</v>
      </c>
      <c r="L137" s="307">
        <f t="shared" si="38"/>
        <v>0</v>
      </c>
      <c r="M137" s="308"/>
      <c r="N137" s="307">
        <f t="shared" si="39"/>
        <v>0</v>
      </c>
      <c r="O137" s="309">
        <f t="shared" si="40"/>
        <v>1646.45</v>
      </c>
      <c r="P137" s="310">
        <f t="shared" si="41"/>
        <v>3.7126023608169574E-4</v>
      </c>
      <c r="Q137" s="311"/>
      <c r="R137" s="311"/>
    </row>
    <row r="138" spans="1:18" ht="12.75" customHeight="1" x14ac:dyDescent="0.2">
      <c r="A138" s="297"/>
      <c r="B138" s="305" t="s">
        <v>496</v>
      </c>
      <c r="C138" s="892" t="s">
        <v>497</v>
      </c>
      <c r="D138" s="892"/>
      <c r="E138" s="892"/>
      <c r="F138" s="893"/>
      <c r="G138" s="306">
        <v>0</v>
      </c>
      <c r="H138" s="307">
        <f t="shared" si="36"/>
        <v>0</v>
      </c>
      <c r="I138" s="306">
        <v>0</v>
      </c>
      <c r="J138" s="307">
        <f t="shared" si="37"/>
        <v>0</v>
      </c>
      <c r="K138" s="306">
        <v>0</v>
      </c>
      <c r="L138" s="307">
        <f t="shared" si="38"/>
        <v>0</v>
      </c>
      <c r="M138" s="308"/>
      <c r="N138" s="307">
        <f t="shared" si="39"/>
        <v>0</v>
      </c>
      <c r="O138" s="309">
        <f t="shared" si="40"/>
        <v>0</v>
      </c>
      <c r="P138" s="310">
        <f t="shared" si="41"/>
        <v>0</v>
      </c>
      <c r="Q138" s="311"/>
      <c r="R138" s="311"/>
    </row>
    <row r="139" spans="1:18" ht="12.75" customHeight="1" x14ac:dyDescent="0.2">
      <c r="A139" s="297"/>
      <c r="B139" s="305" t="s">
        <v>498</v>
      </c>
      <c r="C139" s="892" t="s">
        <v>499</v>
      </c>
      <c r="D139" s="892"/>
      <c r="E139" s="892"/>
      <c r="F139" s="893"/>
      <c r="G139" s="306">
        <v>0</v>
      </c>
      <c r="H139" s="307">
        <f t="shared" si="36"/>
        <v>0</v>
      </c>
      <c r="I139" s="306">
        <v>0</v>
      </c>
      <c r="J139" s="307">
        <f t="shared" si="37"/>
        <v>0</v>
      </c>
      <c r="K139" s="306">
        <v>0</v>
      </c>
      <c r="L139" s="307">
        <f t="shared" si="38"/>
        <v>0</v>
      </c>
      <c r="M139" s="308"/>
      <c r="N139" s="307">
        <f t="shared" si="39"/>
        <v>0</v>
      </c>
      <c r="O139" s="309">
        <f t="shared" si="40"/>
        <v>0</v>
      </c>
      <c r="P139" s="310">
        <f t="shared" si="41"/>
        <v>0</v>
      </c>
      <c r="Q139" s="311"/>
      <c r="R139" s="311"/>
    </row>
    <row r="140" spans="1:18" ht="12.75" customHeight="1" x14ac:dyDescent="0.2">
      <c r="A140" s="297"/>
      <c r="B140" s="305" t="s">
        <v>500</v>
      </c>
      <c r="C140" s="892" t="s">
        <v>501</v>
      </c>
      <c r="D140" s="892"/>
      <c r="E140" s="892"/>
      <c r="F140" s="893"/>
      <c r="G140" s="306">
        <v>0</v>
      </c>
      <c r="H140" s="307">
        <f t="shared" si="36"/>
        <v>0</v>
      </c>
      <c r="I140" s="306">
        <v>0</v>
      </c>
      <c r="J140" s="307">
        <f t="shared" si="37"/>
        <v>0</v>
      </c>
      <c r="K140" s="306">
        <v>0</v>
      </c>
      <c r="L140" s="307">
        <f t="shared" si="38"/>
        <v>0</v>
      </c>
      <c r="M140" s="308"/>
      <c r="N140" s="307">
        <f t="shared" si="39"/>
        <v>0</v>
      </c>
      <c r="O140" s="309">
        <f t="shared" si="40"/>
        <v>0</v>
      </c>
      <c r="P140" s="310">
        <f t="shared" si="41"/>
        <v>0</v>
      </c>
      <c r="Q140" s="311"/>
      <c r="R140" s="311"/>
    </row>
    <row r="141" spans="1:18" ht="12.75" customHeight="1" x14ac:dyDescent="0.2">
      <c r="A141" s="297"/>
      <c r="B141" s="305" t="s">
        <v>502</v>
      </c>
      <c r="C141" s="776" t="s">
        <v>503</v>
      </c>
      <c r="D141" s="776"/>
      <c r="E141" s="776"/>
      <c r="F141" s="880"/>
      <c r="G141" s="306">
        <v>0</v>
      </c>
      <c r="H141" s="307">
        <f t="shared" si="36"/>
        <v>0</v>
      </c>
      <c r="I141" s="306">
        <v>0</v>
      </c>
      <c r="J141" s="307">
        <f t="shared" si="37"/>
        <v>0</v>
      </c>
      <c r="K141" s="306">
        <v>0</v>
      </c>
      <c r="L141" s="307">
        <f t="shared" si="38"/>
        <v>0</v>
      </c>
      <c r="M141" s="308"/>
      <c r="N141" s="307">
        <f t="shared" si="39"/>
        <v>0</v>
      </c>
      <c r="O141" s="309">
        <f t="shared" si="40"/>
        <v>0</v>
      </c>
      <c r="P141" s="310">
        <f t="shared" si="41"/>
        <v>0</v>
      </c>
      <c r="Q141" s="311"/>
      <c r="R141" s="311"/>
    </row>
    <row r="142" spans="1:18" ht="12.75" customHeight="1" x14ac:dyDescent="0.2">
      <c r="A142" s="297"/>
      <c r="B142" s="305" t="s">
        <v>504</v>
      </c>
      <c r="C142" s="776" t="s">
        <v>505</v>
      </c>
      <c r="D142" s="776"/>
      <c r="E142" s="776"/>
      <c r="F142" s="880"/>
      <c r="G142" s="306">
        <v>0</v>
      </c>
      <c r="H142" s="307">
        <f t="shared" si="36"/>
        <v>0</v>
      </c>
      <c r="I142" s="306">
        <v>0</v>
      </c>
      <c r="J142" s="307">
        <f t="shared" si="37"/>
        <v>0</v>
      </c>
      <c r="K142" s="306">
        <v>0</v>
      </c>
      <c r="L142" s="307">
        <f t="shared" si="38"/>
        <v>0</v>
      </c>
      <c r="M142" s="308"/>
      <c r="N142" s="307">
        <f t="shared" si="39"/>
        <v>0</v>
      </c>
      <c r="O142" s="309">
        <f t="shared" si="40"/>
        <v>0</v>
      </c>
      <c r="P142" s="310">
        <f t="shared" si="41"/>
        <v>0</v>
      </c>
      <c r="Q142" s="311"/>
      <c r="R142" s="311"/>
    </row>
    <row r="143" spans="1:18" s="74" customFormat="1" ht="12.75" customHeight="1" x14ac:dyDescent="0.2">
      <c r="A143" s="297"/>
      <c r="B143" s="298" t="s">
        <v>506</v>
      </c>
      <c r="C143" s="891" t="s">
        <v>507</v>
      </c>
      <c r="D143" s="889"/>
      <c r="E143" s="889"/>
      <c r="F143" s="890"/>
      <c r="G143" s="317">
        <v>0</v>
      </c>
      <c r="H143" s="312"/>
      <c r="I143" s="317">
        <v>0</v>
      </c>
      <c r="J143" s="312"/>
      <c r="K143" s="317">
        <v>0</v>
      </c>
      <c r="L143" s="312"/>
      <c r="M143" s="301"/>
      <c r="N143" s="312"/>
      <c r="O143" s="313"/>
      <c r="P143" s="314"/>
      <c r="Q143" s="311"/>
      <c r="R143" s="311"/>
    </row>
    <row r="144" spans="1:18" ht="12.75" customHeight="1" x14ac:dyDescent="0.2">
      <c r="A144" s="297"/>
      <c r="B144" s="305" t="s">
        <v>508</v>
      </c>
      <c r="C144" s="776" t="s">
        <v>509</v>
      </c>
      <c r="D144" s="776"/>
      <c r="E144" s="776"/>
      <c r="F144" s="880"/>
      <c r="G144" s="306">
        <v>0</v>
      </c>
      <c r="H144" s="307">
        <f>G144/(G$161+0.0000000000001)</f>
        <v>0</v>
      </c>
      <c r="I144" s="306">
        <v>0</v>
      </c>
      <c r="J144" s="307">
        <f>I144/(I$161+0.0000000000001)</f>
        <v>0</v>
      </c>
      <c r="K144" s="306">
        <v>0</v>
      </c>
      <c r="L144" s="307">
        <f>K144/(K$161+0.0000000000001)</f>
        <v>0</v>
      </c>
      <c r="M144" s="308"/>
      <c r="N144" s="307">
        <f>M144/(M$161+0.0000000000001)</f>
        <v>0</v>
      </c>
      <c r="O144" s="309">
        <f>G144+I144+K144+M144</f>
        <v>0</v>
      </c>
      <c r="P144" s="310">
        <f>O144/(O$161+0.0000000000001)</f>
        <v>0</v>
      </c>
      <c r="Q144" s="311"/>
      <c r="R144" s="311"/>
    </row>
    <row r="145" spans="1:18" ht="12.75" customHeight="1" x14ac:dyDescent="0.2">
      <c r="A145" s="297"/>
      <c r="B145" s="305" t="s">
        <v>510</v>
      </c>
      <c r="C145" s="776" t="s">
        <v>511</v>
      </c>
      <c r="D145" s="776"/>
      <c r="E145" s="776"/>
      <c r="F145" s="880"/>
      <c r="G145" s="306">
        <v>0</v>
      </c>
      <c r="H145" s="307">
        <f>G145/(G$161+0.0000000000001)</f>
        <v>0</v>
      </c>
      <c r="I145" s="306">
        <v>0</v>
      </c>
      <c r="J145" s="307">
        <f>I145/(I$161+0.0000000000001)</f>
        <v>0</v>
      </c>
      <c r="K145" s="306">
        <v>0</v>
      </c>
      <c r="L145" s="307">
        <f>K145/(K$161+0.0000000000001)</f>
        <v>0</v>
      </c>
      <c r="M145" s="308"/>
      <c r="N145" s="307">
        <f>M145/(M$161+0.0000000000001)</f>
        <v>0</v>
      </c>
      <c r="O145" s="309">
        <f>G145+I145+K145+M145</f>
        <v>0</v>
      </c>
      <c r="P145" s="310">
        <f>O145/(O$161+0.0000000000001)</f>
        <v>0</v>
      </c>
      <c r="Q145" s="311"/>
      <c r="R145" s="311"/>
    </row>
    <row r="146" spans="1:18" s="74" customFormat="1" ht="12.75" customHeight="1" x14ac:dyDescent="0.2">
      <c r="A146" s="297"/>
      <c r="B146" s="298" t="s">
        <v>512</v>
      </c>
      <c r="C146" s="889" t="s">
        <v>513</v>
      </c>
      <c r="D146" s="889"/>
      <c r="E146" s="889"/>
      <c r="F146" s="890"/>
      <c r="G146" s="317">
        <v>0</v>
      </c>
      <c r="H146" s="312"/>
      <c r="I146" s="317">
        <v>0</v>
      </c>
      <c r="J146" s="312"/>
      <c r="K146" s="317">
        <v>0</v>
      </c>
      <c r="L146" s="312"/>
      <c r="M146" s="301"/>
      <c r="N146" s="312"/>
      <c r="O146" s="313"/>
      <c r="P146" s="314"/>
      <c r="Q146" s="311"/>
      <c r="R146" s="311"/>
    </row>
    <row r="147" spans="1:18" s="74" customFormat="1" ht="12.75" customHeight="1" x14ac:dyDescent="0.2">
      <c r="A147" s="297"/>
      <c r="B147" s="305" t="s">
        <v>514</v>
      </c>
      <c r="C147" s="776" t="s">
        <v>515</v>
      </c>
      <c r="D147" s="776"/>
      <c r="E147" s="776"/>
      <c r="F147" s="880"/>
      <c r="G147" s="306">
        <v>8411.0600000000013</v>
      </c>
      <c r="H147" s="307">
        <f t="shared" ref="H147:H154" si="42">G147/(G$161+0.0000000000001)</f>
        <v>2.1080652469488335E-3</v>
      </c>
      <c r="I147" s="306">
        <v>0</v>
      </c>
      <c r="J147" s="307">
        <f t="shared" ref="J147:J154" si="43">I147/(I$161+0.0000000000001)</f>
        <v>0</v>
      </c>
      <c r="K147" s="306">
        <v>1452.86</v>
      </c>
      <c r="L147" s="307">
        <f t="shared" ref="L147:L154" si="44">K147/(K$161+0.0000000000001)</f>
        <v>5.2586348409056618E-3</v>
      </c>
      <c r="M147" s="308"/>
      <c r="N147" s="307">
        <f t="shared" ref="N147:N154" si="45">M147/(M$161+0.0000000000001)</f>
        <v>0</v>
      </c>
      <c r="O147" s="309">
        <f t="shared" ref="O147:O154" si="46">G147+I147+K147+M147</f>
        <v>9863.9200000000019</v>
      </c>
      <c r="P147" s="310">
        <f t="shared" ref="P147:P154" si="47">O147/(O$161+0.0000000000001)</f>
        <v>2.2242286543113733E-3</v>
      </c>
      <c r="Q147" s="311"/>
      <c r="R147" s="311"/>
    </row>
    <row r="148" spans="1:18" s="74" customFormat="1" ht="12.75" customHeight="1" x14ac:dyDescent="0.2">
      <c r="A148" s="297"/>
      <c r="B148" s="305" t="s">
        <v>516</v>
      </c>
      <c r="C148" s="776" t="s">
        <v>517</v>
      </c>
      <c r="D148" s="776"/>
      <c r="E148" s="776"/>
      <c r="F148" s="880"/>
      <c r="G148" s="306">
        <v>0</v>
      </c>
      <c r="H148" s="307">
        <f t="shared" si="42"/>
        <v>0</v>
      </c>
      <c r="I148" s="306">
        <v>0</v>
      </c>
      <c r="J148" s="307">
        <f t="shared" si="43"/>
        <v>0</v>
      </c>
      <c r="K148" s="306">
        <v>33</v>
      </c>
      <c r="L148" s="307">
        <f t="shared" si="44"/>
        <v>1.1944368332109552E-4</v>
      </c>
      <c r="M148" s="308"/>
      <c r="N148" s="307">
        <f t="shared" si="45"/>
        <v>0</v>
      </c>
      <c r="O148" s="309">
        <f t="shared" si="46"/>
        <v>33</v>
      </c>
      <c r="P148" s="310">
        <f t="shared" si="47"/>
        <v>7.4412146076078581E-6</v>
      </c>
      <c r="Q148" s="311"/>
      <c r="R148" s="311"/>
    </row>
    <row r="149" spans="1:18" s="74" customFormat="1" ht="12.75" customHeight="1" x14ac:dyDescent="0.2">
      <c r="A149" s="297"/>
      <c r="B149" s="305" t="s">
        <v>518</v>
      </c>
      <c r="C149" s="776" t="s">
        <v>519</v>
      </c>
      <c r="D149" s="776"/>
      <c r="E149" s="776"/>
      <c r="F149" s="880"/>
      <c r="G149" s="306">
        <v>0</v>
      </c>
      <c r="H149" s="307">
        <f t="shared" si="42"/>
        <v>0</v>
      </c>
      <c r="I149" s="306">
        <v>0</v>
      </c>
      <c r="J149" s="307">
        <f t="shared" si="43"/>
        <v>0</v>
      </c>
      <c r="K149" s="306">
        <v>0</v>
      </c>
      <c r="L149" s="307">
        <f t="shared" si="44"/>
        <v>0</v>
      </c>
      <c r="M149" s="308"/>
      <c r="N149" s="307">
        <f t="shared" si="45"/>
        <v>0</v>
      </c>
      <c r="O149" s="309">
        <f t="shared" si="46"/>
        <v>0</v>
      </c>
      <c r="P149" s="310">
        <f t="shared" si="47"/>
        <v>0</v>
      </c>
      <c r="Q149" s="311"/>
      <c r="R149" s="311"/>
    </row>
    <row r="150" spans="1:18" s="74" customFormat="1" ht="12.75" customHeight="1" x14ac:dyDescent="0.2">
      <c r="A150" s="297"/>
      <c r="B150" s="305" t="s">
        <v>520</v>
      </c>
      <c r="C150" s="776" t="s">
        <v>521</v>
      </c>
      <c r="D150" s="776"/>
      <c r="E150" s="776"/>
      <c r="F150" s="880"/>
      <c r="G150" s="306">
        <v>0</v>
      </c>
      <c r="H150" s="307">
        <f t="shared" si="42"/>
        <v>0</v>
      </c>
      <c r="I150" s="306">
        <v>0</v>
      </c>
      <c r="J150" s="307">
        <f t="shared" si="43"/>
        <v>0</v>
      </c>
      <c r="K150" s="306">
        <v>2896.2</v>
      </c>
      <c r="L150" s="307">
        <f t="shared" si="44"/>
        <v>1.0482811988925965E-2</v>
      </c>
      <c r="M150" s="308"/>
      <c r="N150" s="307">
        <f t="shared" si="45"/>
        <v>0</v>
      </c>
      <c r="O150" s="309">
        <f t="shared" si="46"/>
        <v>2896.2</v>
      </c>
      <c r="P150" s="310">
        <f t="shared" si="47"/>
        <v>6.5306805292587508E-4</v>
      </c>
      <c r="Q150" s="311"/>
      <c r="R150" s="311"/>
    </row>
    <row r="151" spans="1:18" s="74" customFormat="1" ht="12.75" customHeight="1" x14ac:dyDescent="0.2">
      <c r="A151" s="297"/>
      <c r="B151" s="305" t="s">
        <v>522</v>
      </c>
      <c r="C151" s="776" t="s">
        <v>523</v>
      </c>
      <c r="D151" s="776"/>
      <c r="E151" s="776"/>
      <c r="F151" s="880"/>
      <c r="G151" s="306">
        <v>0</v>
      </c>
      <c r="H151" s="307">
        <f t="shared" si="42"/>
        <v>0</v>
      </c>
      <c r="I151" s="306">
        <v>0</v>
      </c>
      <c r="J151" s="307">
        <f t="shared" si="43"/>
        <v>0</v>
      </c>
      <c r="K151" s="306">
        <v>0</v>
      </c>
      <c r="L151" s="307">
        <f t="shared" si="44"/>
        <v>0</v>
      </c>
      <c r="M151" s="308"/>
      <c r="N151" s="307">
        <f t="shared" si="45"/>
        <v>0</v>
      </c>
      <c r="O151" s="309">
        <f t="shared" si="46"/>
        <v>0</v>
      </c>
      <c r="P151" s="310">
        <f t="shared" si="47"/>
        <v>0</v>
      </c>
      <c r="Q151" s="311"/>
      <c r="R151" s="311"/>
    </row>
    <row r="152" spans="1:18" s="74" customFormat="1" ht="12.75" customHeight="1" x14ac:dyDescent="0.2">
      <c r="A152" s="297"/>
      <c r="B152" s="305" t="s">
        <v>524</v>
      </c>
      <c r="C152" s="776" t="s">
        <v>525</v>
      </c>
      <c r="D152" s="776"/>
      <c r="E152" s="776"/>
      <c r="F152" s="880"/>
      <c r="G152" s="306">
        <v>0</v>
      </c>
      <c r="H152" s="307">
        <f t="shared" si="42"/>
        <v>0</v>
      </c>
      <c r="I152" s="306">
        <v>0</v>
      </c>
      <c r="J152" s="307">
        <f t="shared" si="43"/>
        <v>0</v>
      </c>
      <c r="K152" s="306">
        <v>0</v>
      </c>
      <c r="L152" s="307">
        <f t="shared" si="44"/>
        <v>0</v>
      </c>
      <c r="M152" s="308"/>
      <c r="N152" s="307">
        <f t="shared" si="45"/>
        <v>0</v>
      </c>
      <c r="O152" s="309">
        <f t="shared" si="46"/>
        <v>0</v>
      </c>
      <c r="P152" s="310">
        <f t="shared" si="47"/>
        <v>0</v>
      </c>
      <c r="Q152" s="311"/>
      <c r="R152" s="311"/>
    </row>
    <row r="153" spans="1:18" s="74" customFormat="1" ht="12.75" customHeight="1" x14ac:dyDescent="0.2">
      <c r="A153" s="297"/>
      <c r="B153" s="305" t="s">
        <v>526</v>
      </c>
      <c r="C153" s="888" t="s">
        <v>527</v>
      </c>
      <c r="D153" s="776"/>
      <c r="E153" s="776"/>
      <c r="F153" s="880"/>
      <c r="G153" s="306">
        <v>56.16</v>
      </c>
      <c r="H153" s="307">
        <f t="shared" si="42"/>
        <v>1.4075389340778269E-5</v>
      </c>
      <c r="I153" s="306">
        <v>0</v>
      </c>
      <c r="J153" s="307">
        <f t="shared" si="43"/>
        <v>0</v>
      </c>
      <c r="K153" s="306">
        <v>0</v>
      </c>
      <c r="L153" s="307">
        <f t="shared" si="44"/>
        <v>0</v>
      </c>
      <c r="M153" s="308"/>
      <c r="N153" s="307">
        <f t="shared" si="45"/>
        <v>0</v>
      </c>
      <c r="O153" s="309">
        <f t="shared" si="46"/>
        <v>56.16</v>
      </c>
      <c r="P153" s="310">
        <f t="shared" si="47"/>
        <v>1.2663594314038099E-5</v>
      </c>
      <c r="Q153" s="311"/>
      <c r="R153" s="311"/>
    </row>
    <row r="154" spans="1:18" s="74" customFormat="1" ht="12.75" customHeight="1" x14ac:dyDescent="0.2">
      <c r="A154" s="297"/>
      <c r="B154" s="305" t="s">
        <v>528</v>
      </c>
      <c r="C154" s="776" t="s">
        <v>529</v>
      </c>
      <c r="D154" s="776"/>
      <c r="E154" s="776"/>
      <c r="F154" s="880"/>
      <c r="G154" s="306">
        <v>0</v>
      </c>
      <c r="H154" s="307">
        <f t="shared" si="42"/>
        <v>0</v>
      </c>
      <c r="I154" s="306">
        <v>0</v>
      </c>
      <c r="J154" s="307">
        <f t="shared" si="43"/>
        <v>0</v>
      </c>
      <c r="K154" s="306">
        <v>0</v>
      </c>
      <c r="L154" s="307">
        <f t="shared" si="44"/>
        <v>0</v>
      </c>
      <c r="M154" s="308"/>
      <c r="N154" s="307">
        <f t="shared" si="45"/>
        <v>0</v>
      </c>
      <c r="O154" s="309">
        <f t="shared" si="46"/>
        <v>0</v>
      </c>
      <c r="P154" s="310">
        <f t="shared" si="47"/>
        <v>0</v>
      </c>
      <c r="Q154" s="311"/>
      <c r="R154" s="311"/>
    </row>
    <row r="155" spans="1:18" s="74" customFormat="1" ht="12.75" customHeight="1" x14ac:dyDescent="0.2">
      <c r="A155" s="297"/>
      <c r="B155" s="298" t="s">
        <v>530</v>
      </c>
      <c r="C155" s="889" t="s">
        <v>531</v>
      </c>
      <c r="D155" s="889"/>
      <c r="E155" s="889"/>
      <c r="F155" s="890"/>
      <c r="G155" s="319"/>
      <c r="H155" s="312"/>
      <c r="I155" s="319"/>
      <c r="J155" s="312"/>
      <c r="K155" s="306"/>
      <c r="L155" s="312"/>
      <c r="M155" s="320"/>
      <c r="N155" s="312"/>
      <c r="O155" s="313"/>
      <c r="P155" s="314"/>
      <c r="Q155" s="311"/>
      <c r="R155" s="311"/>
    </row>
    <row r="156" spans="1:18" s="74" customFormat="1" ht="12.75" customHeight="1" x14ac:dyDescent="0.2">
      <c r="A156" s="297"/>
      <c r="B156" s="305" t="s">
        <v>532</v>
      </c>
      <c r="C156" s="776" t="s">
        <v>533</v>
      </c>
      <c r="D156" s="776"/>
      <c r="E156" s="776"/>
      <c r="F156" s="880"/>
      <c r="G156" s="306">
        <v>0</v>
      </c>
      <c r="H156" s="307">
        <f>G156/(G$161+0.0000000000001)</f>
        <v>0</v>
      </c>
      <c r="I156" s="306">
        <v>0</v>
      </c>
      <c r="J156" s="307">
        <f>I156/(I$161+0.0000000000001)</f>
        <v>0</v>
      </c>
      <c r="K156" s="306">
        <v>0</v>
      </c>
      <c r="L156" s="307">
        <f>K156/(K$161+0.0000000000001)</f>
        <v>0</v>
      </c>
      <c r="M156" s="321">
        <v>0</v>
      </c>
      <c r="N156" s="307">
        <f>M156/(M$161+0.0000000000001)</f>
        <v>0</v>
      </c>
      <c r="O156" s="309">
        <f>G156+I156+K156+M156</f>
        <v>0</v>
      </c>
      <c r="P156" s="310">
        <f>O156/(O$161+0.0000000000001)</f>
        <v>0</v>
      </c>
      <c r="Q156" s="311"/>
      <c r="R156" s="311"/>
    </row>
    <row r="157" spans="1:18" s="74" customFormat="1" ht="12.75" customHeight="1" x14ac:dyDescent="0.2">
      <c r="A157" s="297"/>
      <c r="B157" s="305" t="s">
        <v>534</v>
      </c>
      <c r="C157" s="776" t="s">
        <v>535</v>
      </c>
      <c r="D157" s="776"/>
      <c r="E157" s="776"/>
      <c r="F157" s="880"/>
      <c r="G157" s="306">
        <v>0</v>
      </c>
      <c r="H157" s="307">
        <f>G157/(G$161+0.0000000000001)</f>
        <v>0</v>
      </c>
      <c r="I157" s="306">
        <v>0</v>
      </c>
      <c r="J157" s="307">
        <f>I157/(I$161+0.0000000000001)</f>
        <v>0</v>
      </c>
      <c r="K157" s="306">
        <v>0</v>
      </c>
      <c r="L157" s="307">
        <f>K157/(K$161+0.0000000000001)</f>
        <v>0</v>
      </c>
      <c r="M157" s="321">
        <v>88041.37</v>
      </c>
      <c r="N157" s="307">
        <f>M157/(M$161+0.0000000000001)</f>
        <v>1.252683573837533</v>
      </c>
      <c r="O157" s="309">
        <f>G157+I157+K157+M157</f>
        <v>88041.37</v>
      </c>
      <c r="P157" s="310">
        <f>O157/(O$161+0.0000000000001)</f>
        <v>1.9852567530842673E-2</v>
      </c>
      <c r="Q157" s="311"/>
      <c r="R157" s="311"/>
    </row>
    <row r="158" spans="1:18" s="74" customFormat="1" ht="12.75" customHeight="1" x14ac:dyDescent="0.2">
      <c r="A158" s="297"/>
      <c r="B158" s="305" t="s">
        <v>536</v>
      </c>
      <c r="C158" s="776" t="s">
        <v>537</v>
      </c>
      <c r="D158" s="776"/>
      <c r="E158" s="776"/>
      <c r="F158" s="880"/>
      <c r="G158" s="306">
        <v>0</v>
      </c>
      <c r="H158" s="307">
        <f>G158/(G$161+0.0000000000001)</f>
        <v>0</v>
      </c>
      <c r="I158" s="306">
        <v>0</v>
      </c>
      <c r="J158" s="307">
        <f>I158/(I$161+0.0000000000001)</f>
        <v>0</v>
      </c>
      <c r="K158" s="306">
        <v>0</v>
      </c>
      <c r="L158" s="307">
        <f>K158/(K$161+0.0000000000001)</f>
        <v>0</v>
      </c>
      <c r="M158" s="321">
        <v>-17322.109999999997</v>
      </c>
      <c r="N158" s="307">
        <f>M158/(M$161+0.0000000000001)</f>
        <v>-0.24646507274031365</v>
      </c>
      <c r="O158" s="309">
        <f>G158+I158+K158+M158</f>
        <v>-17322.109999999997</v>
      </c>
      <c r="P158" s="310">
        <f>O158/(O$161+0.0000000000001)</f>
        <v>-3.90598599898758E-3</v>
      </c>
      <c r="Q158" s="311"/>
      <c r="R158" s="311"/>
    </row>
    <row r="159" spans="1:18" s="74" customFormat="1" x14ac:dyDescent="0.2">
      <c r="A159" s="297"/>
      <c r="B159" s="305" t="s">
        <v>538</v>
      </c>
      <c r="C159" s="776" t="s">
        <v>539</v>
      </c>
      <c r="D159" s="776"/>
      <c r="E159" s="776"/>
      <c r="F159" s="880"/>
      <c r="G159" s="306">
        <v>0</v>
      </c>
      <c r="H159" s="307">
        <f>G159/(G$161+0.0000000000001)</f>
        <v>0</v>
      </c>
      <c r="I159" s="306">
        <v>0</v>
      </c>
      <c r="J159" s="307">
        <f>I159/(I$161+0.0000000000001)</f>
        <v>0</v>
      </c>
      <c r="K159" s="306">
        <v>0</v>
      </c>
      <c r="L159" s="307">
        <f>K159/(K$161+0.0000000000001)</f>
        <v>0</v>
      </c>
      <c r="M159" s="321">
        <v>0</v>
      </c>
      <c r="N159" s="307">
        <f>M159/(M$161+0.0000000000001)</f>
        <v>0</v>
      </c>
      <c r="O159" s="309">
        <f>G159+I159+K159+M159</f>
        <v>0</v>
      </c>
      <c r="P159" s="310">
        <f>O159/(O$161+0.0000000000001)</f>
        <v>0</v>
      </c>
      <c r="Q159" s="311"/>
      <c r="R159" s="311"/>
    </row>
    <row r="160" spans="1:18" ht="13.5" customHeight="1" thickBot="1" x14ac:dyDescent="0.25">
      <c r="A160" s="297"/>
      <c r="B160" s="322" t="s">
        <v>540</v>
      </c>
      <c r="C160" s="881" t="s">
        <v>541</v>
      </c>
      <c r="D160" s="881"/>
      <c r="E160" s="881"/>
      <c r="F160" s="882"/>
      <c r="G160" s="306">
        <v>0</v>
      </c>
      <c r="H160" s="307">
        <f>G160/(G$161+0.0000000000001)</f>
        <v>0</v>
      </c>
      <c r="I160" s="306">
        <v>0</v>
      </c>
      <c r="J160" s="307">
        <f>I160/(I$161+0.0000000000001)</f>
        <v>0</v>
      </c>
      <c r="K160" s="306">
        <v>0</v>
      </c>
      <c r="L160" s="307">
        <f>K160/(K$161+0.0000000000001)</f>
        <v>0</v>
      </c>
      <c r="M160" s="321">
        <v>-437.04999999999995</v>
      </c>
      <c r="N160" s="307">
        <f>M160/(M$161+0.0000000000001)</f>
        <v>-6.2185010972193389E-3</v>
      </c>
      <c r="O160" s="323">
        <f>G160+I160+K160+M160</f>
        <v>-437.04999999999995</v>
      </c>
      <c r="P160" s="324">
        <f>O160/(O$161+0.0000000000001)</f>
        <v>-9.8550995280454972E-5</v>
      </c>
      <c r="Q160" s="311"/>
      <c r="R160" s="311"/>
    </row>
    <row r="161" spans="1:18" ht="13.5" thickBot="1" x14ac:dyDescent="0.25">
      <c r="A161" s="297"/>
      <c r="B161" s="325"/>
      <c r="C161" s="883" t="s">
        <v>542</v>
      </c>
      <c r="D161" s="884"/>
      <c r="E161" s="884"/>
      <c r="F161" s="884"/>
      <c r="G161" s="326">
        <f t="shared" ref="G161:P161" si="48">SUM(G27:G160)</f>
        <v>3989942.9166976595</v>
      </c>
      <c r="H161" s="327">
        <f t="shared" si="48"/>
        <v>1.0000000000000002</v>
      </c>
      <c r="I161" s="328">
        <f t="shared" si="48"/>
        <v>98253.922980565156</v>
      </c>
      <c r="J161" s="327">
        <f t="shared" si="48"/>
        <v>1</v>
      </c>
      <c r="K161" s="326">
        <f t="shared" si="48"/>
        <v>276280.83028289961</v>
      </c>
      <c r="L161" s="327">
        <f t="shared" si="48"/>
        <v>1</v>
      </c>
      <c r="M161" s="326">
        <f t="shared" si="48"/>
        <v>70282.209999999992</v>
      </c>
      <c r="N161" s="329">
        <f t="shared" si="48"/>
        <v>1</v>
      </c>
      <c r="O161" s="330">
        <f>SUM(O27:O160)</f>
        <v>4434759.8799611256</v>
      </c>
      <c r="P161" s="331">
        <f t="shared" si="48"/>
        <v>1</v>
      </c>
      <c r="Q161" s="311"/>
      <c r="R161" s="311"/>
    </row>
    <row r="162" spans="1:18" ht="13.5" thickBot="1" x14ac:dyDescent="0.25">
      <c r="A162" s="297"/>
      <c r="B162" s="332" t="s">
        <v>543</v>
      </c>
      <c r="C162" s="333" t="s">
        <v>544</v>
      </c>
      <c r="D162" s="333"/>
      <c r="E162" s="333"/>
      <c r="F162" s="334"/>
      <c r="G162" s="335"/>
      <c r="H162" s="336"/>
      <c r="I162" s="335"/>
      <c r="J162" s="336"/>
      <c r="K162" s="337"/>
      <c r="L162" s="336"/>
      <c r="M162" s="337"/>
      <c r="N162" s="338"/>
      <c r="O162" s="338"/>
      <c r="P162" s="339"/>
      <c r="Q162" s="311"/>
      <c r="R162" s="311"/>
    </row>
    <row r="163" spans="1:18" ht="13.5" thickBot="1" x14ac:dyDescent="0.25">
      <c r="B163" s="340"/>
      <c r="C163" s="885" t="s">
        <v>545</v>
      </c>
      <c r="D163" s="886"/>
      <c r="E163" s="886"/>
      <c r="F163" s="887"/>
      <c r="G163" s="337">
        <f t="shared" ref="G163:P163" si="49">G161+G162</f>
        <v>3989942.9166976595</v>
      </c>
      <c r="H163" s="341">
        <f t="shared" si="49"/>
        <v>1.0000000000000002</v>
      </c>
      <c r="I163" s="335">
        <f t="shared" si="49"/>
        <v>98253.922980565156</v>
      </c>
      <c r="J163" s="341">
        <f t="shared" si="49"/>
        <v>1</v>
      </c>
      <c r="K163" s="337">
        <f t="shared" si="49"/>
        <v>276280.83028289961</v>
      </c>
      <c r="L163" s="341">
        <f t="shared" si="49"/>
        <v>1</v>
      </c>
      <c r="M163" s="337">
        <f t="shared" si="49"/>
        <v>70282.209999999992</v>
      </c>
      <c r="N163" s="342">
        <f t="shared" si="49"/>
        <v>1</v>
      </c>
      <c r="O163" s="337">
        <f t="shared" si="49"/>
        <v>4434759.8799611256</v>
      </c>
      <c r="P163" s="339">
        <f t="shared" si="49"/>
        <v>1</v>
      </c>
      <c r="Q163" s="311"/>
      <c r="R163" s="311"/>
    </row>
    <row r="165" spans="1:18" x14ac:dyDescent="0.2">
      <c r="B165" s="343" t="s">
        <v>546</v>
      </c>
    </row>
    <row r="168" spans="1:18" x14ac:dyDescent="0.2">
      <c r="B168" s="71" t="s">
        <v>58</v>
      </c>
      <c r="D168" s="71" t="s">
        <v>606</v>
      </c>
      <c r="F168" s="72"/>
      <c r="G168" s="73"/>
      <c r="J168" s="71" t="s">
        <v>607</v>
      </c>
      <c r="N168" s="74"/>
    </row>
    <row r="173" spans="1:18" x14ac:dyDescent="0.2">
      <c r="G173" s="344">
        <f>G161-SUM(G50:G76)</f>
        <v>2903866.8101770845</v>
      </c>
      <c r="H173" s="345"/>
      <c r="I173" s="344">
        <f>I161-SUM(I50:I76)</f>
        <v>73253.857654339619</v>
      </c>
      <c r="J173" s="345"/>
      <c r="K173" s="344">
        <f>K161-SUM(K50:K76)</f>
        <v>265018.34216857416</v>
      </c>
      <c r="L173" s="345"/>
      <c r="M173" s="344">
        <f>M161-SUM(M50:M76)</f>
        <v>70282.209999999992</v>
      </c>
      <c r="N173" s="345"/>
      <c r="O173" s="344">
        <f>O161-SUM(O50:O76)</f>
        <v>3312421.2199999997</v>
      </c>
    </row>
  </sheetData>
  <mergeCells count="188">
    <mergeCell ref="B7:D7"/>
    <mergeCell ref="E7:F7"/>
    <mergeCell ref="G7:I7"/>
    <mergeCell ref="J7:M7"/>
    <mergeCell ref="B8:D8"/>
    <mergeCell ref="E8:F8"/>
    <mergeCell ref="G8:I8"/>
    <mergeCell ref="J8:M8"/>
    <mergeCell ref="B5:D5"/>
    <mergeCell ref="E5:F5"/>
    <mergeCell ref="G5:I5"/>
    <mergeCell ref="J5:M5"/>
    <mergeCell ref="B6:D6"/>
    <mergeCell ref="E6:F6"/>
    <mergeCell ref="G6:I6"/>
    <mergeCell ref="J6:M6"/>
    <mergeCell ref="B11:D11"/>
    <mergeCell ref="E11:F11"/>
    <mergeCell ref="G11:I11"/>
    <mergeCell ref="J11:M11"/>
    <mergeCell ref="B12:D12"/>
    <mergeCell ref="E12:F12"/>
    <mergeCell ref="G12:I12"/>
    <mergeCell ref="J12:M12"/>
    <mergeCell ref="B9:D9"/>
    <mergeCell ref="E9:F9"/>
    <mergeCell ref="G9:I9"/>
    <mergeCell ref="J9:M9"/>
    <mergeCell ref="B10:D10"/>
    <mergeCell ref="E10:F10"/>
    <mergeCell ref="G10:I10"/>
    <mergeCell ref="J10:M10"/>
    <mergeCell ref="B14:P14"/>
    <mergeCell ref="E17:G17"/>
    <mergeCell ref="E18:G18"/>
    <mergeCell ref="B20:F20"/>
    <mergeCell ref="B21:F21"/>
    <mergeCell ref="B23:B26"/>
    <mergeCell ref="C23:F24"/>
    <mergeCell ref="G23:H24"/>
    <mergeCell ref="I23:J24"/>
    <mergeCell ref="K23:L24"/>
    <mergeCell ref="N25:N26"/>
    <mergeCell ref="O25:O26"/>
    <mergeCell ref="P25:P26"/>
    <mergeCell ref="C27:F27"/>
    <mergeCell ref="C28:F28"/>
    <mergeCell ref="C29:F29"/>
    <mergeCell ref="M23:N24"/>
    <mergeCell ref="O23:P24"/>
    <mergeCell ref="C25:F26"/>
    <mergeCell ref="G25:G26"/>
    <mergeCell ref="H25:H26"/>
    <mergeCell ref="I25:I26"/>
    <mergeCell ref="J25:J26"/>
    <mergeCell ref="K25:K26"/>
    <mergeCell ref="L25:L26"/>
    <mergeCell ref="M25:M26"/>
    <mergeCell ref="C39:F39"/>
    <mergeCell ref="C40:F40"/>
    <mergeCell ref="C41:F41"/>
    <mergeCell ref="C42:F42"/>
    <mergeCell ref="C43:F43"/>
    <mergeCell ref="C44:F44"/>
    <mergeCell ref="C30:F30"/>
    <mergeCell ref="C31:F31"/>
    <mergeCell ref="C32:F32"/>
    <mergeCell ref="C33:F33"/>
    <mergeCell ref="C34:F34"/>
    <mergeCell ref="C35:F35"/>
    <mergeCell ref="C51:F51"/>
    <mergeCell ref="C52:F52"/>
    <mergeCell ref="C53:F53"/>
    <mergeCell ref="C54:F54"/>
    <mergeCell ref="C55:F55"/>
    <mergeCell ref="C56:F56"/>
    <mergeCell ref="C45:F45"/>
    <mergeCell ref="C46:F46"/>
    <mergeCell ref="C47:F47"/>
    <mergeCell ref="C48:F48"/>
    <mergeCell ref="C49:F49"/>
    <mergeCell ref="C50:F50"/>
    <mergeCell ref="C63:F63"/>
    <mergeCell ref="C64:F64"/>
    <mergeCell ref="C65:F65"/>
    <mergeCell ref="C66:F66"/>
    <mergeCell ref="C67:F67"/>
    <mergeCell ref="C68:F68"/>
    <mergeCell ref="C57:F57"/>
    <mergeCell ref="C58:F58"/>
    <mergeCell ref="C59:F59"/>
    <mergeCell ref="C60:F60"/>
    <mergeCell ref="C61:F61"/>
    <mergeCell ref="C62:F62"/>
    <mergeCell ref="C75:F75"/>
    <mergeCell ref="C76:F76"/>
    <mergeCell ref="C77:F77"/>
    <mergeCell ref="C78:F78"/>
    <mergeCell ref="C79:F79"/>
    <mergeCell ref="C80:F80"/>
    <mergeCell ref="C69:F69"/>
    <mergeCell ref="C70:F70"/>
    <mergeCell ref="C71:F71"/>
    <mergeCell ref="C72:F72"/>
    <mergeCell ref="C73:F73"/>
    <mergeCell ref="C74:F74"/>
    <mergeCell ref="C87:F87"/>
    <mergeCell ref="C88:F88"/>
    <mergeCell ref="C89:F89"/>
    <mergeCell ref="C90:F90"/>
    <mergeCell ref="C91:F91"/>
    <mergeCell ref="C92:F92"/>
    <mergeCell ref="C81:F81"/>
    <mergeCell ref="C82:F82"/>
    <mergeCell ref="C83:F83"/>
    <mergeCell ref="C84:F84"/>
    <mergeCell ref="C85:F85"/>
    <mergeCell ref="C86:F86"/>
    <mergeCell ref="C99:F99"/>
    <mergeCell ref="C100:F100"/>
    <mergeCell ref="C101:F101"/>
    <mergeCell ref="C102:F102"/>
    <mergeCell ref="C103:F103"/>
    <mergeCell ref="C104:F104"/>
    <mergeCell ref="C93:F93"/>
    <mergeCell ref="C94:F94"/>
    <mergeCell ref="C95:F95"/>
    <mergeCell ref="C96:F96"/>
    <mergeCell ref="C97:F97"/>
    <mergeCell ref="C98:F98"/>
    <mergeCell ref="C111:F111"/>
    <mergeCell ref="C112:F112"/>
    <mergeCell ref="C113:F113"/>
    <mergeCell ref="C114:F114"/>
    <mergeCell ref="C115:F115"/>
    <mergeCell ref="C116:F116"/>
    <mergeCell ref="C105:F105"/>
    <mergeCell ref="C106:F106"/>
    <mergeCell ref="C107:F107"/>
    <mergeCell ref="C108:F108"/>
    <mergeCell ref="C109:F109"/>
    <mergeCell ref="C110:F110"/>
    <mergeCell ref="C123:F123"/>
    <mergeCell ref="C124:F124"/>
    <mergeCell ref="C125:F125"/>
    <mergeCell ref="C126:F126"/>
    <mergeCell ref="C127:F127"/>
    <mergeCell ref="C128:F128"/>
    <mergeCell ref="C117:F117"/>
    <mergeCell ref="C118:F118"/>
    <mergeCell ref="C119:F119"/>
    <mergeCell ref="C120:F120"/>
    <mergeCell ref="C121:F121"/>
    <mergeCell ref="C122:F122"/>
    <mergeCell ref="C135:F135"/>
    <mergeCell ref="C136:F136"/>
    <mergeCell ref="C137:F137"/>
    <mergeCell ref="C138:F138"/>
    <mergeCell ref="C139:F139"/>
    <mergeCell ref="C140:F140"/>
    <mergeCell ref="C129:F129"/>
    <mergeCell ref="C130:F130"/>
    <mergeCell ref="C131:F131"/>
    <mergeCell ref="C132:F132"/>
    <mergeCell ref="C133:F133"/>
    <mergeCell ref="C134:F134"/>
    <mergeCell ref="C147:F147"/>
    <mergeCell ref="C148:F148"/>
    <mergeCell ref="C149:F149"/>
    <mergeCell ref="C150:F150"/>
    <mergeCell ref="C151:F151"/>
    <mergeCell ref="C152:F152"/>
    <mergeCell ref="C141:F141"/>
    <mergeCell ref="C142:F142"/>
    <mergeCell ref="C143:F143"/>
    <mergeCell ref="C144:F144"/>
    <mergeCell ref="C145:F145"/>
    <mergeCell ref="C146:F146"/>
    <mergeCell ref="C159:F159"/>
    <mergeCell ref="C160:F160"/>
    <mergeCell ref="C161:F161"/>
    <mergeCell ref="C163:F163"/>
    <mergeCell ref="C153:F153"/>
    <mergeCell ref="C154:F154"/>
    <mergeCell ref="C155:F155"/>
    <mergeCell ref="C156:F156"/>
    <mergeCell ref="C157:F157"/>
    <mergeCell ref="C158:F158"/>
  </mergeCells>
  <pageMargins left="0.70866141732283472" right="0.70866141732283472" top="0.74803149606299213" bottom="0.74803149606299213" header="0.31496062992125984" footer="0.31496062992125984"/>
  <pageSetup paperSize="9" scale="50" fitToHeight="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0" tint="-0.34998626667073579"/>
    <outlinePr summaryBelow="0"/>
    <pageSetUpPr fitToPage="1"/>
  </sheetPr>
  <dimension ref="B1:AH169"/>
  <sheetViews>
    <sheetView topLeftCell="A32" zoomScale="70" zoomScaleNormal="70" zoomScaleSheetLayoutView="40" workbookViewId="0">
      <selection activeCell="K41" sqref="K41"/>
    </sheetView>
  </sheetViews>
  <sheetFormatPr defaultRowHeight="15" outlineLevelRow="1" x14ac:dyDescent="0.25"/>
  <cols>
    <col min="1" max="1" width="2" style="398" customWidth="1"/>
    <col min="2" max="5" width="9.140625" style="398"/>
    <col min="6" max="6" width="29.140625" style="398" customWidth="1"/>
    <col min="7" max="8" width="12.5703125" style="398" customWidth="1"/>
    <col min="9" max="9" width="16.42578125" style="398" customWidth="1"/>
    <col min="10" max="10" width="16.140625" style="398" customWidth="1"/>
    <col min="11" max="11" width="15.140625" style="398" customWidth="1"/>
    <col min="12" max="12" width="14.28515625" style="398" customWidth="1"/>
    <col min="13" max="13" width="15.85546875" style="398" customWidth="1"/>
    <col min="14" max="14" width="22" style="398" customWidth="1"/>
    <col min="15" max="15" width="12.5703125" style="398" customWidth="1"/>
    <col min="16" max="16" width="16.5703125" style="398" customWidth="1"/>
    <col min="17" max="17" width="14" style="398" customWidth="1"/>
    <col min="18" max="18" width="17.140625" style="398" customWidth="1"/>
    <col min="19" max="19" width="14.28515625" style="398" customWidth="1"/>
    <col min="20" max="20" width="14.85546875" style="398" customWidth="1"/>
    <col min="21" max="22" width="9.140625" style="398" customWidth="1"/>
    <col min="23" max="209" width="9.140625" style="398"/>
    <col min="210" max="210" width="2" style="398" customWidth="1"/>
    <col min="211" max="214" width="9.140625" style="398"/>
    <col min="215" max="215" width="29.140625" style="398" customWidth="1"/>
    <col min="216" max="217" width="12.5703125" style="398" customWidth="1"/>
    <col min="218" max="221" width="9.140625" style="398"/>
    <col min="222" max="222" width="12.85546875" style="398" customWidth="1"/>
    <col min="223" max="226" width="9.140625" style="398"/>
    <col min="227" max="227" width="15.42578125" style="398" customWidth="1"/>
    <col min="228" max="231" width="9.140625" style="398"/>
    <col min="232" max="235" width="9.140625" style="398" customWidth="1"/>
    <col min="236" max="236" width="12.85546875" style="398" customWidth="1"/>
    <col min="237" max="238" width="9.140625" style="398" customWidth="1"/>
    <col min="239" max="239" width="14.5703125" style="398" customWidth="1"/>
    <col min="240" max="465" width="9.140625" style="398"/>
    <col min="466" max="466" width="2" style="398" customWidth="1"/>
    <col min="467" max="470" width="9.140625" style="398"/>
    <col min="471" max="471" width="29.140625" style="398" customWidth="1"/>
    <col min="472" max="473" width="12.5703125" style="398" customWidth="1"/>
    <col min="474" max="477" width="9.140625" style="398"/>
    <col min="478" max="478" width="12.85546875" style="398" customWidth="1"/>
    <col min="479" max="482" width="9.140625" style="398"/>
    <col min="483" max="483" width="15.42578125" style="398" customWidth="1"/>
    <col min="484" max="487" width="9.140625" style="398"/>
    <col min="488" max="491" width="9.140625" style="398" customWidth="1"/>
    <col min="492" max="492" width="12.85546875" style="398" customWidth="1"/>
    <col min="493" max="494" width="9.140625" style="398" customWidth="1"/>
    <col min="495" max="495" width="14.5703125" style="398" customWidth="1"/>
    <col min="496" max="721" width="9.140625" style="398"/>
    <col min="722" max="722" width="2" style="398" customWidth="1"/>
    <col min="723" max="726" width="9.140625" style="398"/>
    <col min="727" max="727" width="29.140625" style="398" customWidth="1"/>
    <col min="728" max="729" width="12.5703125" style="398" customWidth="1"/>
    <col min="730" max="733" width="9.140625" style="398"/>
    <col min="734" max="734" width="12.85546875" style="398" customWidth="1"/>
    <col min="735" max="738" width="9.140625" style="398"/>
    <col min="739" max="739" width="15.42578125" style="398" customWidth="1"/>
    <col min="740" max="743" width="9.140625" style="398"/>
    <col min="744" max="747" width="9.140625" style="398" customWidth="1"/>
    <col min="748" max="748" width="12.85546875" style="398" customWidth="1"/>
    <col min="749" max="750" width="9.140625" style="398" customWidth="1"/>
    <col min="751" max="751" width="14.5703125" style="398" customWidth="1"/>
    <col min="752" max="977" width="9.140625" style="398"/>
    <col min="978" max="978" width="2" style="398" customWidth="1"/>
    <col min="979" max="982" width="9.140625" style="398"/>
    <col min="983" max="983" width="29.140625" style="398" customWidth="1"/>
    <col min="984" max="985" width="12.5703125" style="398" customWidth="1"/>
    <col min="986" max="989" width="9.140625" style="398"/>
    <col min="990" max="990" width="12.85546875" style="398" customWidth="1"/>
    <col min="991" max="994" width="9.140625" style="398"/>
    <col min="995" max="995" width="15.42578125" style="398" customWidth="1"/>
    <col min="996" max="999" width="9.140625" style="398"/>
    <col min="1000" max="1003" width="9.140625" style="398" customWidth="1"/>
    <col min="1004" max="1004" width="12.85546875" style="398" customWidth="1"/>
    <col min="1005" max="1006" width="9.140625" style="398" customWidth="1"/>
    <col min="1007" max="1007" width="14.5703125" style="398" customWidth="1"/>
    <col min="1008" max="1233" width="9.140625" style="398"/>
    <col min="1234" max="1234" width="2" style="398" customWidth="1"/>
    <col min="1235" max="1238" width="9.140625" style="398"/>
    <col min="1239" max="1239" width="29.140625" style="398" customWidth="1"/>
    <col min="1240" max="1241" width="12.5703125" style="398" customWidth="1"/>
    <col min="1242" max="1245" width="9.140625" style="398"/>
    <col min="1246" max="1246" width="12.85546875" style="398" customWidth="1"/>
    <col min="1247" max="1250" width="9.140625" style="398"/>
    <col min="1251" max="1251" width="15.42578125" style="398" customWidth="1"/>
    <col min="1252" max="1255" width="9.140625" style="398"/>
    <col min="1256" max="1259" width="9.140625" style="398" customWidth="1"/>
    <col min="1260" max="1260" width="12.85546875" style="398" customWidth="1"/>
    <col min="1261" max="1262" width="9.140625" style="398" customWidth="1"/>
    <col min="1263" max="1263" width="14.5703125" style="398" customWidth="1"/>
    <col min="1264" max="1489" width="9.140625" style="398"/>
    <col min="1490" max="1490" width="2" style="398" customWidth="1"/>
    <col min="1491" max="1494" width="9.140625" style="398"/>
    <col min="1495" max="1495" width="29.140625" style="398" customWidth="1"/>
    <col min="1496" max="1497" width="12.5703125" style="398" customWidth="1"/>
    <col min="1498" max="1501" width="9.140625" style="398"/>
    <col min="1502" max="1502" width="12.85546875" style="398" customWidth="1"/>
    <col min="1503" max="1506" width="9.140625" style="398"/>
    <col min="1507" max="1507" width="15.42578125" style="398" customWidth="1"/>
    <col min="1508" max="1511" width="9.140625" style="398"/>
    <col min="1512" max="1515" width="9.140625" style="398" customWidth="1"/>
    <col min="1516" max="1516" width="12.85546875" style="398" customWidth="1"/>
    <col min="1517" max="1518" width="9.140625" style="398" customWidth="1"/>
    <col min="1519" max="1519" width="14.5703125" style="398" customWidth="1"/>
    <col min="1520" max="1745" width="9.140625" style="398"/>
    <col min="1746" max="1746" width="2" style="398" customWidth="1"/>
    <col min="1747" max="1750" width="9.140625" style="398"/>
    <col min="1751" max="1751" width="29.140625" style="398" customWidth="1"/>
    <col min="1752" max="1753" width="12.5703125" style="398" customWidth="1"/>
    <col min="1754" max="1757" width="9.140625" style="398"/>
    <col min="1758" max="1758" width="12.85546875" style="398" customWidth="1"/>
    <col min="1759" max="1762" width="9.140625" style="398"/>
    <col min="1763" max="1763" width="15.42578125" style="398" customWidth="1"/>
    <col min="1764" max="1767" width="9.140625" style="398"/>
    <col min="1768" max="1771" width="9.140625" style="398" customWidth="1"/>
    <col min="1772" max="1772" width="12.85546875" style="398" customWidth="1"/>
    <col min="1773" max="1774" width="9.140625" style="398" customWidth="1"/>
    <col min="1775" max="1775" width="14.5703125" style="398" customWidth="1"/>
    <col min="1776" max="2001" width="9.140625" style="398"/>
    <col min="2002" max="2002" width="2" style="398" customWidth="1"/>
    <col min="2003" max="2006" width="9.140625" style="398"/>
    <col min="2007" max="2007" width="29.140625" style="398" customWidth="1"/>
    <col min="2008" max="2009" width="12.5703125" style="398" customWidth="1"/>
    <col min="2010" max="2013" width="9.140625" style="398"/>
    <col min="2014" max="2014" width="12.85546875" style="398" customWidth="1"/>
    <col min="2015" max="2018" width="9.140625" style="398"/>
    <col min="2019" max="2019" width="15.42578125" style="398" customWidth="1"/>
    <col min="2020" max="2023" width="9.140625" style="398"/>
    <col min="2024" max="2027" width="9.140625" style="398" customWidth="1"/>
    <col min="2028" max="2028" width="12.85546875" style="398" customWidth="1"/>
    <col min="2029" max="2030" width="9.140625" style="398" customWidth="1"/>
    <col min="2031" max="2031" width="14.5703125" style="398" customWidth="1"/>
    <col min="2032" max="2257" width="9.140625" style="398"/>
    <col min="2258" max="2258" width="2" style="398" customWidth="1"/>
    <col min="2259" max="2262" width="9.140625" style="398"/>
    <col min="2263" max="2263" width="29.140625" style="398" customWidth="1"/>
    <col min="2264" max="2265" width="12.5703125" style="398" customWidth="1"/>
    <col min="2266" max="2269" width="9.140625" style="398"/>
    <col min="2270" max="2270" width="12.85546875" style="398" customWidth="1"/>
    <col min="2271" max="2274" width="9.140625" style="398"/>
    <col min="2275" max="2275" width="15.42578125" style="398" customWidth="1"/>
    <col min="2276" max="2279" width="9.140625" style="398"/>
    <col min="2280" max="2283" width="9.140625" style="398" customWidth="1"/>
    <col min="2284" max="2284" width="12.85546875" style="398" customWidth="1"/>
    <col min="2285" max="2286" width="9.140625" style="398" customWidth="1"/>
    <col min="2287" max="2287" width="14.5703125" style="398" customWidth="1"/>
    <col min="2288" max="2513" width="9.140625" style="398"/>
    <col min="2514" max="2514" width="2" style="398" customWidth="1"/>
    <col min="2515" max="2518" width="9.140625" style="398"/>
    <col min="2519" max="2519" width="29.140625" style="398" customWidth="1"/>
    <col min="2520" max="2521" width="12.5703125" style="398" customWidth="1"/>
    <col min="2522" max="2525" width="9.140625" style="398"/>
    <col min="2526" max="2526" width="12.85546875" style="398" customWidth="1"/>
    <col min="2527" max="2530" width="9.140625" style="398"/>
    <col min="2531" max="2531" width="15.42578125" style="398" customWidth="1"/>
    <col min="2532" max="2535" width="9.140625" style="398"/>
    <col min="2536" max="2539" width="9.140625" style="398" customWidth="1"/>
    <col min="2540" max="2540" width="12.85546875" style="398" customWidth="1"/>
    <col min="2541" max="2542" width="9.140625" style="398" customWidth="1"/>
    <col min="2543" max="2543" width="14.5703125" style="398" customWidth="1"/>
    <col min="2544" max="2769" width="9.140625" style="398"/>
    <col min="2770" max="2770" width="2" style="398" customWidth="1"/>
    <col min="2771" max="2774" width="9.140625" style="398"/>
    <col min="2775" max="2775" width="29.140625" style="398" customWidth="1"/>
    <col min="2776" max="2777" width="12.5703125" style="398" customWidth="1"/>
    <col min="2778" max="2781" width="9.140625" style="398"/>
    <col min="2782" max="2782" width="12.85546875" style="398" customWidth="1"/>
    <col min="2783" max="2786" width="9.140625" style="398"/>
    <col min="2787" max="2787" width="15.42578125" style="398" customWidth="1"/>
    <col min="2788" max="2791" width="9.140625" style="398"/>
    <col min="2792" max="2795" width="9.140625" style="398" customWidth="1"/>
    <col min="2796" max="2796" width="12.85546875" style="398" customWidth="1"/>
    <col min="2797" max="2798" width="9.140625" style="398" customWidth="1"/>
    <col min="2799" max="2799" width="14.5703125" style="398" customWidth="1"/>
    <col min="2800" max="3025" width="9.140625" style="398"/>
    <col min="3026" max="3026" width="2" style="398" customWidth="1"/>
    <col min="3027" max="3030" width="9.140625" style="398"/>
    <col min="3031" max="3031" width="29.140625" style="398" customWidth="1"/>
    <col min="3032" max="3033" width="12.5703125" style="398" customWidth="1"/>
    <col min="3034" max="3037" width="9.140625" style="398"/>
    <col min="3038" max="3038" width="12.85546875" style="398" customWidth="1"/>
    <col min="3039" max="3042" width="9.140625" style="398"/>
    <col min="3043" max="3043" width="15.42578125" style="398" customWidth="1"/>
    <col min="3044" max="3047" width="9.140625" style="398"/>
    <col min="3048" max="3051" width="9.140625" style="398" customWidth="1"/>
    <col min="3052" max="3052" width="12.85546875" style="398" customWidth="1"/>
    <col min="3053" max="3054" width="9.140625" style="398" customWidth="1"/>
    <col min="3055" max="3055" width="14.5703125" style="398" customWidth="1"/>
    <col min="3056" max="3281" width="9.140625" style="398"/>
    <col min="3282" max="3282" width="2" style="398" customWidth="1"/>
    <col min="3283" max="3286" width="9.140625" style="398"/>
    <col min="3287" max="3287" width="29.140625" style="398" customWidth="1"/>
    <col min="3288" max="3289" width="12.5703125" style="398" customWidth="1"/>
    <col min="3290" max="3293" width="9.140625" style="398"/>
    <col min="3294" max="3294" width="12.85546875" style="398" customWidth="1"/>
    <col min="3295" max="3298" width="9.140625" style="398"/>
    <col min="3299" max="3299" width="15.42578125" style="398" customWidth="1"/>
    <col min="3300" max="3303" width="9.140625" style="398"/>
    <col min="3304" max="3307" width="9.140625" style="398" customWidth="1"/>
    <col min="3308" max="3308" width="12.85546875" style="398" customWidth="1"/>
    <col min="3309" max="3310" width="9.140625" style="398" customWidth="1"/>
    <col min="3311" max="3311" width="14.5703125" style="398" customWidth="1"/>
    <col min="3312" max="3537" width="9.140625" style="398"/>
    <col min="3538" max="3538" width="2" style="398" customWidth="1"/>
    <col min="3539" max="3542" width="9.140625" style="398"/>
    <col min="3543" max="3543" width="29.140625" style="398" customWidth="1"/>
    <col min="3544" max="3545" width="12.5703125" style="398" customWidth="1"/>
    <col min="3546" max="3549" width="9.140625" style="398"/>
    <col min="3550" max="3550" width="12.85546875" style="398" customWidth="1"/>
    <col min="3551" max="3554" width="9.140625" style="398"/>
    <col min="3555" max="3555" width="15.42578125" style="398" customWidth="1"/>
    <col min="3556" max="3559" width="9.140625" style="398"/>
    <col min="3560" max="3563" width="9.140625" style="398" customWidth="1"/>
    <col min="3564" max="3564" width="12.85546875" style="398" customWidth="1"/>
    <col min="3565" max="3566" width="9.140625" style="398" customWidth="1"/>
    <col min="3567" max="3567" width="14.5703125" style="398" customWidth="1"/>
    <col min="3568" max="3793" width="9.140625" style="398"/>
    <col min="3794" max="3794" width="2" style="398" customWidth="1"/>
    <col min="3795" max="3798" width="9.140625" style="398"/>
    <col min="3799" max="3799" width="29.140625" style="398" customWidth="1"/>
    <col min="3800" max="3801" width="12.5703125" style="398" customWidth="1"/>
    <col min="3802" max="3805" width="9.140625" style="398"/>
    <col min="3806" max="3806" width="12.85546875" style="398" customWidth="1"/>
    <col min="3807" max="3810" width="9.140625" style="398"/>
    <col min="3811" max="3811" width="15.42578125" style="398" customWidth="1"/>
    <col min="3812" max="3815" width="9.140625" style="398"/>
    <col min="3816" max="3819" width="9.140625" style="398" customWidth="1"/>
    <col min="3820" max="3820" width="12.85546875" style="398" customWidth="1"/>
    <col min="3821" max="3822" width="9.140625" style="398" customWidth="1"/>
    <col min="3823" max="3823" width="14.5703125" style="398" customWidth="1"/>
    <col min="3824" max="4049" width="9.140625" style="398"/>
    <col min="4050" max="4050" width="2" style="398" customWidth="1"/>
    <col min="4051" max="4054" width="9.140625" style="398"/>
    <col min="4055" max="4055" width="29.140625" style="398" customWidth="1"/>
    <col min="4056" max="4057" width="12.5703125" style="398" customWidth="1"/>
    <col min="4058" max="4061" width="9.140625" style="398"/>
    <col min="4062" max="4062" width="12.85546875" style="398" customWidth="1"/>
    <col min="4063" max="4066" width="9.140625" style="398"/>
    <col min="4067" max="4067" width="15.42578125" style="398" customWidth="1"/>
    <col min="4068" max="4071" width="9.140625" style="398"/>
    <col min="4072" max="4075" width="9.140625" style="398" customWidth="1"/>
    <col min="4076" max="4076" width="12.85546875" style="398" customWidth="1"/>
    <col min="4077" max="4078" width="9.140625" style="398" customWidth="1"/>
    <col min="4079" max="4079" width="14.5703125" style="398" customWidth="1"/>
    <col min="4080" max="4305" width="9.140625" style="398"/>
    <col min="4306" max="4306" width="2" style="398" customWidth="1"/>
    <col min="4307" max="4310" width="9.140625" style="398"/>
    <col min="4311" max="4311" width="29.140625" style="398" customWidth="1"/>
    <col min="4312" max="4313" width="12.5703125" style="398" customWidth="1"/>
    <col min="4314" max="4317" width="9.140625" style="398"/>
    <col min="4318" max="4318" width="12.85546875" style="398" customWidth="1"/>
    <col min="4319" max="4322" width="9.140625" style="398"/>
    <col min="4323" max="4323" width="15.42578125" style="398" customWidth="1"/>
    <col min="4324" max="4327" width="9.140625" style="398"/>
    <col min="4328" max="4331" width="9.140625" style="398" customWidth="1"/>
    <col min="4332" max="4332" width="12.85546875" style="398" customWidth="1"/>
    <col min="4333" max="4334" width="9.140625" style="398" customWidth="1"/>
    <col min="4335" max="4335" width="14.5703125" style="398" customWidth="1"/>
    <col min="4336" max="4561" width="9.140625" style="398"/>
    <col min="4562" max="4562" width="2" style="398" customWidth="1"/>
    <col min="4563" max="4566" width="9.140625" style="398"/>
    <col min="4567" max="4567" width="29.140625" style="398" customWidth="1"/>
    <col min="4568" max="4569" width="12.5703125" style="398" customWidth="1"/>
    <col min="4570" max="4573" width="9.140625" style="398"/>
    <col min="4574" max="4574" width="12.85546875" style="398" customWidth="1"/>
    <col min="4575" max="4578" width="9.140625" style="398"/>
    <col min="4579" max="4579" width="15.42578125" style="398" customWidth="1"/>
    <col min="4580" max="4583" width="9.140625" style="398"/>
    <col min="4584" max="4587" width="9.140625" style="398" customWidth="1"/>
    <col min="4588" max="4588" width="12.85546875" style="398" customWidth="1"/>
    <col min="4589" max="4590" width="9.140625" style="398" customWidth="1"/>
    <col min="4591" max="4591" width="14.5703125" style="398" customWidth="1"/>
    <col min="4592" max="4817" width="9.140625" style="398"/>
    <col min="4818" max="4818" width="2" style="398" customWidth="1"/>
    <col min="4819" max="4822" width="9.140625" style="398"/>
    <col min="4823" max="4823" width="29.140625" style="398" customWidth="1"/>
    <col min="4824" max="4825" width="12.5703125" style="398" customWidth="1"/>
    <col min="4826" max="4829" width="9.140625" style="398"/>
    <col min="4830" max="4830" width="12.85546875" style="398" customWidth="1"/>
    <col min="4831" max="4834" width="9.140625" style="398"/>
    <col min="4835" max="4835" width="15.42578125" style="398" customWidth="1"/>
    <col min="4836" max="4839" width="9.140625" style="398"/>
    <col min="4840" max="4843" width="9.140625" style="398" customWidth="1"/>
    <col min="4844" max="4844" width="12.85546875" style="398" customWidth="1"/>
    <col min="4845" max="4846" width="9.140625" style="398" customWidth="1"/>
    <col min="4847" max="4847" width="14.5703125" style="398" customWidth="1"/>
    <col min="4848" max="5073" width="9.140625" style="398"/>
    <col min="5074" max="5074" width="2" style="398" customWidth="1"/>
    <col min="5075" max="5078" width="9.140625" style="398"/>
    <col min="5079" max="5079" width="29.140625" style="398" customWidth="1"/>
    <col min="5080" max="5081" width="12.5703125" style="398" customWidth="1"/>
    <col min="5082" max="5085" width="9.140625" style="398"/>
    <col min="5086" max="5086" width="12.85546875" style="398" customWidth="1"/>
    <col min="5087" max="5090" width="9.140625" style="398"/>
    <col min="5091" max="5091" width="15.42578125" style="398" customWidth="1"/>
    <col min="5092" max="5095" width="9.140625" style="398"/>
    <col min="5096" max="5099" width="9.140625" style="398" customWidth="1"/>
    <col min="5100" max="5100" width="12.85546875" style="398" customWidth="1"/>
    <col min="5101" max="5102" width="9.140625" style="398" customWidth="1"/>
    <col min="5103" max="5103" width="14.5703125" style="398" customWidth="1"/>
    <col min="5104" max="5329" width="9.140625" style="398"/>
    <col min="5330" max="5330" width="2" style="398" customWidth="1"/>
    <col min="5331" max="5334" width="9.140625" style="398"/>
    <col min="5335" max="5335" width="29.140625" style="398" customWidth="1"/>
    <col min="5336" max="5337" width="12.5703125" style="398" customWidth="1"/>
    <col min="5338" max="5341" width="9.140625" style="398"/>
    <col min="5342" max="5342" width="12.85546875" style="398" customWidth="1"/>
    <col min="5343" max="5346" width="9.140625" style="398"/>
    <col min="5347" max="5347" width="15.42578125" style="398" customWidth="1"/>
    <col min="5348" max="5351" width="9.140625" style="398"/>
    <col min="5352" max="5355" width="9.140625" style="398" customWidth="1"/>
    <col min="5356" max="5356" width="12.85546875" style="398" customWidth="1"/>
    <col min="5357" max="5358" width="9.140625" style="398" customWidth="1"/>
    <col min="5359" max="5359" width="14.5703125" style="398" customWidth="1"/>
    <col min="5360" max="5585" width="9.140625" style="398"/>
    <col min="5586" max="5586" width="2" style="398" customWidth="1"/>
    <col min="5587" max="5590" width="9.140625" style="398"/>
    <col min="5591" max="5591" width="29.140625" style="398" customWidth="1"/>
    <col min="5592" max="5593" width="12.5703125" style="398" customWidth="1"/>
    <col min="5594" max="5597" width="9.140625" style="398"/>
    <col min="5598" max="5598" width="12.85546875" style="398" customWidth="1"/>
    <col min="5599" max="5602" width="9.140625" style="398"/>
    <col min="5603" max="5603" width="15.42578125" style="398" customWidth="1"/>
    <col min="5604" max="5607" width="9.140625" style="398"/>
    <col min="5608" max="5611" width="9.140625" style="398" customWidth="1"/>
    <col min="5612" max="5612" width="12.85546875" style="398" customWidth="1"/>
    <col min="5613" max="5614" width="9.140625" style="398" customWidth="1"/>
    <col min="5615" max="5615" width="14.5703125" style="398" customWidth="1"/>
    <col min="5616" max="5841" width="9.140625" style="398"/>
    <col min="5842" max="5842" width="2" style="398" customWidth="1"/>
    <col min="5843" max="5846" width="9.140625" style="398"/>
    <col min="5847" max="5847" width="29.140625" style="398" customWidth="1"/>
    <col min="5848" max="5849" width="12.5703125" style="398" customWidth="1"/>
    <col min="5850" max="5853" width="9.140625" style="398"/>
    <col min="5854" max="5854" width="12.85546875" style="398" customWidth="1"/>
    <col min="5855" max="5858" width="9.140625" style="398"/>
    <col min="5859" max="5859" width="15.42578125" style="398" customWidth="1"/>
    <col min="5860" max="5863" width="9.140625" style="398"/>
    <col min="5864" max="5867" width="9.140625" style="398" customWidth="1"/>
    <col min="5868" max="5868" width="12.85546875" style="398" customWidth="1"/>
    <col min="5869" max="5870" width="9.140625" style="398" customWidth="1"/>
    <col min="5871" max="5871" width="14.5703125" style="398" customWidth="1"/>
    <col min="5872" max="6097" width="9.140625" style="398"/>
    <col min="6098" max="6098" width="2" style="398" customWidth="1"/>
    <col min="6099" max="6102" width="9.140625" style="398"/>
    <col min="6103" max="6103" width="29.140625" style="398" customWidth="1"/>
    <col min="6104" max="6105" width="12.5703125" style="398" customWidth="1"/>
    <col min="6106" max="6109" width="9.140625" style="398"/>
    <col min="6110" max="6110" width="12.85546875" style="398" customWidth="1"/>
    <col min="6111" max="6114" width="9.140625" style="398"/>
    <col min="6115" max="6115" width="15.42578125" style="398" customWidth="1"/>
    <col min="6116" max="6119" width="9.140625" style="398"/>
    <col min="6120" max="6123" width="9.140625" style="398" customWidth="1"/>
    <col min="6124" max="6124" width="12.85546875" style="398" customWidth="1"/>
    <col min="6125" max="6126" width="9.140625" style="398" customWidth="1"/>
    <col min="6127" max="6127" width="14.5703125" style="398" customWidth="1"/>
    <col min="6128" max="6353" width="9.140625" style="398"/>
    <col min="6354" max="6354" width="2" style="398" customWidth="1"/>
    <col min="6355" max="6358" width="9.140625" style="398"/>
    <col min="6359" max="6359" width="29.140625" style="398" customWidth="1"/>
    <col min="6360" max="6361" width="12.5703125" style="398" customWidth="1"/>
    <col min="6362" max="6365" width="9.140625" style="398"/>
    <col min="6366" max="6366" width="12.85546875" style="398" customWidth="1"/>
    <col min="6367" max="6370" width="9.140625" style="398"/>
    <col min="6371" max="6371" width="15.42578125" style="398" customWidth="1"/>
    <col min="6372" max="6375" width="9.140625" style="398"/>
    <col min="6376" max="6379" width="9.140625" style="398" customWidth="1"/>
    <col min="6380" max="6380" width="12.85546875" style="398" customWidth="1"/>
    <col min="6381" max="6382" width="9.140625" style="398" customWidth="1"/>
    <col min="6383" max="6383" width="14.5703125" style="398" customWidth="1"/>
    <col min="6384" max="6609" width="9.140625" style="398"/>
    <col min="6610" max="6610" width="2" style="398" customWidth="1"/>
    <col min="6611" max="6614" width="9.140625" style="398"/>
    <col min="6615" max="6615" width="29.140625" style="398" customWidth="1"/>
    <col min="6616" max="6617" width="12.5703125" style="398" customWidth="1"/>
    <col min="6618" max="6621" width="9.140625" style="398"/>
    <col min="6622" max="6622" width="12.85546875" style="398" customWidth="1"/>
    <col min="6623" max="6626" width="9.140625" style="398"/>
    <col min="6627" max="6627" width="15.42578125" style="398" customWidth="1"/>
    <col min="6628" max="6631" width="9.140625" style="398"/>
    <col min="6632" max="6635" width="9.140625" style="398" customWidth="1"/>
    <col min="6636" max="6636" width="12.85546875" style="398" customWidth="1"/>
    <col min="6637" max="6638" width="9.140625" style="398" customWidth="1"/>
    <col min="6639" max="6639" width="14.5703125" style="398" customWidth="1"/>
    <col min="6640" max="6865" width="9.140625" style="398"/>
    <col min="6866" max="6866" width="2" style="398" customWidth="1"/>
    <col min="6867" max="6870" width="9.140625" style="398"/>
    <col min="6871" max="6871" width="29.140625" style="398" customWidth="1"/>
    <col min="6872" max="6873" width="12.5703125" style="398" customWidth="1"/>
    <col min="6874" max="6877" width="9.140625" style="398"/>
    <col min="6878" max="6878" width="12.85546875" style="398" customWidth="1"/>
    <col min="6879" max="6882" width="9.140625" style="398"/>
    <col min="6883" max="6883" width="15.42578125" style="398" customWidth="1"/>
    <col min="6884" max="6887" width="9.140625" style="398"/>
    <col min="6888" max="6891" width="9.140625" style="398" customWidth="1"/>
    <col min="6892" max="6892" width="12.85546875" style="398" customWidth="1"/>
    <col min="6893" max="6894" width="9.140625" style="398" customWidth="1"/>
    <col min="6895" max="6895" width="14.5703125" style="398" customWidth="1"/>
    <col min="6896" max="7121" width="9.140625" style="398"/>
    <col min="7122" max="7122" width="2" style="398" customWidth="1"/>
    <col min="7123" max="7126" width="9.140625" style="398"/>
    <col min="7127" max="7127" width="29.140625" style="398" customWidth="1"/>
    <col min="7128" max="7129" width="12.5703125" style="398" customWidth="1"/>
    <col min="7130" max="7133" width="9.140625" style="398"/>
    <col min="7134" max="7134" width="12.85546875" style="398" customWidth="1"/>
    <col min="7135" max="7138" width="9.140625" style="398"/>
    <col min="7139" max="7139" width="15.42578125" style="398" customWidth="1"/>
    <col min="7140" max="7143" width="9.140625" style="398"/>
    <col min="7144" max="7147" width="9.140625" style="398" customWidth="1"/>
    <col min="7148" max="7148" width="12.85546875" style="398" customWidth="1"/>
    <col min="7149" max="7150" width="9.140625" style="398" customWidth="1"/>
    <col min="7151" max="7151" width="14.5703125" style="398" customWidth="1"/>
    <col min="7152" max="7377" width="9.140625" style="398"/>
    <col min="7378" max="7378" width="2" style="398" customWidth="1"/>
    <col min="7379" max="7382" width="9.140625" style="398"/>
    <col min="7383" max="7383" width="29.140625" style="398" customWidth="1"/>
    <col min="7384" max="7385" width="12.5703125" style="398" customWidth="1"/>
    <col min="7386" max="7389" width="9.140625" style="398"/>
    <col min="7390" max="7390" width="12.85546875" style="398" customWidth="1"/>
    <col min="7391" max="7394" width="9.140625" style="398"/>
    <col min="7395" max="7395" width="15.42578125" style="398" customWidth="1"/>
    <col min="7396" max="7399" width="9.140625" style="398"/>
    <col min="7400" max="7403" width="9.140625" style="398" customWidth="1"/>
    <col min="7404" max="7404" width="12.85546875" style="398" customWidth="1"/>
    <col min="7405" max="7406" width="9.140625" style="398" customWidth="1"/>
    <col min="7407" max="7407" width="14.5703125" style="398" customWidth="1"/>
    <col min="7408" max="7633" width="9.140625" style="398"/>
    <col min="7634" max="7634" width="2" style="398" customWidth="1"/>
    <col min="7635" max="7638" width="9.140625" style="398"/>
    <col min="7639" max="7639" width="29.140625" style="398" customWidth="1"/>
    <col min="7640" max="7641" width="12.5703125" style="398" customWidth="1"/>
    <col min="7642" max="7645" width="9.140625" style="398"/>
    <col min="7646" max="7646" width="12.85546875" style="398" customWidth="1"/>
    <col min="7647" max="7650" width="9.140625" style="398"/>
    <col min="7651" max="7651" width="15.42578125" style="398" customWidth="1"/>
    <col min="7652" max="7655" width="9.140625" style="398"/>
    <col min="7656" max="7659" width="9.140625" style="398" customWidth="1"/>
    <col min="7660" max="7660" width="12.85546875" style="398" customWidth="1"/>
    <col min="7661" max="7662" width="9.140625" style="398" customWidth="1"/>
    <col min="7663" max="7663" width="14.5703125" style="398" customWidth="1"/>
    <col min="7664" max="7889" width="9.140625" style="398"/>
    <col min="7890" max="7890" width="2" style="398" customWidth="1"/>
    <col min="7891" max="7894" width="9.140625" style="398"/>
    <col min="7895" max="7895" width="29.140625" style="398" customWidth="1"/>
    <col min="7896" max="7897" width="12.5703125" style="398" customWidth="1"/>
    <col min="7898" max="7901" width="9.140625" style="398"/>
    <col min="7902" max="7902" width="12.85546875" style="398" customWidth="1"/>
    <col min="7903" max="7906" width="9.140625" style="398"/>
    <col min="7907" max="7907" width="15.42578125" style="398" customWidth="1"/>
    <col min="7908" max="7911" width="9.140625" style="398"/>
    <col min="7912" max="7915" width="9.140625" style="398" customWidth="1"/>
    <col min="7916" max="7916" width="12.85546875" style="398" customWidth="1"/>
    <col min="7917" max="7918" width="9.140625" style="398" customWidth="1"/>
    <col min="7919" max="7919" width="14.5703125" style="398" customWidth="1"/>
    <col min="7920" max="8145" width="9.140625" style="398"/>
    <col min="8146" max="8146" width="2" style="398" customWidth="1"/>
    <col min="8147" max="8150" width="9.140625" style="398"/>
    <col min="8151" max="8151" width="29.140625" style="398" customWidth="1"/>
    <col min="8152" max="8153" width="12.5703125" style="398" customWidth="1"/>
    <col min="8154" max="8157" width="9.140625" style="398"/>
    <col min="8158" max="8158" width="12.85546875" style="398" customWidth="1"/>
    <col min="8159" max="8162" width="9.140625" style="398"/>
    <col min="8163" max="8163" width="15.42578125" style="398" customWidth="1"/>
    <col min="8164" max="8167" width="9.140625" style="398"/>
    <col min="8168" max="8171" width="9.140625" style="398" customWidth="1"/>
    <col min="8172" max="8172" width="12.85546875" style="398" customWidth="1"/>
    <col min="8173" max="8174" width="9.140625" style="398" customWidth="1"/>
    <col min="8175" max="8175" width="14.5703125" style="398" customWidth="1"/>
    <col min="8176" max="8401" width="9.140625" style="398"/>
    <col min="8402" max="8402" width="2" style="398" customWidth="1"/>
    <col min="8403" max="8406" width="9.140625" style="398"/>
    <col min="8407" max="8407" width="29.140625" style="398" customWidth="1"/>
    <col min="8408" max="8409" width="12.5703125" style="398" customWidth="1"/>
    <col min="8410" max="8413" width="9.140625" style="398"/>
    <col min="8414" max="8414" width="12.85546875" style="398" customWidth="1"/>
    <col min="8415" max="8418" width="9.140625" style="398"/>
    <col min="8419" max="8419" width="15.42578125" style="398" customWidth="1"/>
    <col min="8420" max="8423" width="9.140625" style="398"/>
    <col min="8424" max="8427" width="9.140625" style="398" customWidth="1"/>
    <col min="8428" max="8428" width="12.85546875" style="398" customWidth="1"/>
    <col min="8429" max="8430" width="9.140625" style="398" customWidth="1"/>
    <col min="8431" max="8431" width="14.5703125" style="398" customWidth="1"/>
    <col min="8432" max="8657" width="9.140625" style="398"/>
    <col min="8658" max="8658" width="2" style="398" customWidth="1"/>
    <col min="8659" max="8662" width="9.140625" style="398"/>
    <col min="8663" max="8663" width="29.140625" style="398" customWidth="1"/>
    <col min="8664" max="8665" width="12.5703125" style="398" customWidth="1"/>
    <col min="8666" max="8669" width="9.140625" style="398"/>
    <col min="8670" max="8670" width="12.85546875" style="398" customWidth="1"/>
    <col min="8671" max="8674" width="9.140625" style="398"/>
    <col min="8675" max="8675" width="15.42578125" style="398" customWidth="1"/>
    <col min="8676" max="8679" width="9.140625" style="398"/>
    <col min="8680" max="8683" width="9.140625" style="398" customWidth="1"/>
    <col min="8684" max="8684" width="12.85546875" style="398" customWidth="1"/>
    <col min="8685" max="8686" width="9.140625" style="398" customWidth="1"/>
    <col min="8687" max="8687" width="14.5703125" style="398" customWidth="1"/>
    <col min="8688" max="8913" width="9.140625" style="398"/>
    <col min="8914" max="8914" width="2" style="398" customWidth="1"/>
    <col min="8915" max="8918" width="9.140625" style="398"/>
    <col min="8919" max="8919" width="29.140625" style="398" customWidth="1"/>
    <col min="8920" max="8921" width="12.5703125" style="398" customWidth="1"/>
    <col min="8922" max="8925" width="9.140625" style="398"/>
    <col min="8926" max="8926" width="12.85546875" style="398" customWidth="1"/>
    <col min="8927" max="8930" width="9.140625" style="398"/>
    <col min="8931" max="8931" width="15.42578125" style="398" customWidth="1"/>
    <col min="8932" max="8935" width="9.140625" style="398"/>
    <col min="8936" max="8939" width="9.140625" style="398" customWidth="1"/>
    <col min="8940" max="8940" width="12.85546875" style="398" customWidth="1"/>
    <col min="8941" max="8942" width="9.140625" style="398" customWidth="1"/>
    <col min="8943" max="8943" width="14.5703125" style="398" customWidth="1"/>
    <col min="8944" max="9169" width="9.140625" style="398"/>
    <col min="9170" max="9170" width="2" style="398" customWidth="1"/>
    <col min="9171" max="9174" width="9.140625" style="398"/>
    <col min="9175" max="9175" width="29.140625" style="398" customWidth="1"/>
    <col min="9176" max="9177" width="12.5703125" style="398" customWidth="1"/>
    <col min="9178" max="9181" width="9.140625" style="398"/>
    <col min="9182" max="9182" width="12.85546875" style="398" customWidth="1"/>
    <col min="9183" max="9186" width="9.140625" style="398"/>
    <col min="9187" max="9187" width="15.42578125" style="398" customWidth="1"/>
    <col min="9188" max="9191" width="9.140625" style="398"/>
    <col min="9192" max="9195" width="9.140625" style="398" customWidth="1"/>
    <col min="9196" max="9196" width="12.85546875" style="398" customWidth="1"/>
    <col min="9197" max="9198" width="9.140625" style="398" customWidth="1"/>
    <col min="9199" max="9199" width="14.5703125" style="398" customWidth="1"/>
    <col min="9200" max="9425" width="9.140625" style="398"/>
    <col min="9426" max="9426" width="2" style="398" customWidth="1"/>
    <col min="9427" max="9430" width="9.140625" style="398"/>
    <col min="9431" max="9431" width="29.140625" style="398" customWidth="1"/>
    <col min="9432" max="9433" width="12.5703125" style="398" customWidth="1"/>
    <col min="9434" max="9437" width="9.140625" style="398"/>
    <col min="9438" max="9438" width="12.85546875" style="398" customWidth="1"/>
    <col min="9439" max="9442" width="9.140625" style="398"/>
    <col min="9443" max="9443" width="15.42578125" style="398" customWidth="1"/>
    <col min="9444" max="9447" width="9.140625" style="398"/>
    <col min="9448" max="9451" width="9.140625" style="398" customWidth="1"/>
    <col min="9452" max="9452" width="12.85546875" style="398" customWidth="1"/>
    <col min="9453" max="9454" width="9.140625" style="398" customWidth="1"/>
    <col min="9455" max="9455" width="14.5703125" style="398" customWidth="1"/>
    <col min="9456" max="9681" width="9.140625" style="398"/>
    <col min="9682" max="9682" width="2" style="398" customWidth="1"/>
    <col min="9683" max="9686" width="9.140625" style="398"/>
    <col min="9687" max="9687" width="29.140625" style="398" customWidth="1"/>
    <col min="9688" max="9689" width="12.5703125" style="398" customWidth="1"/>
    <col min="9690" max="9693" width="9.140625" style="398"/>
    <col min="9694" max="9694" width="12.85546875" style="398" customWidth="1"/>
    <col min="9695" max="9698" width="9.140625" style="398"/>
    <col min="9699" max="9699" width="15.42578125" style="398" customWidth="1"/>
    <col min="9700" max="9703" width="9.140625" style="398"/>
    <col min="9704" max="9707" width="9.140625" style="398" customWidth="1"/>
    <col min="9708" max="9708" width="12.85546875" style="398" customWidth="1"/>
    <col min="9709" max="9710" width="9.140625" style="398" customWidth="1"/>
    <col min="9711" max="9711" width="14.5703125" style="398" customWidth="1"/>
    <col min="9712" max="9937" width="9.140625" style="398"/>
    <col min="9938" max="9938" width="2" style="398" customWidth="1"/>
    <col min="9939" max="9942" width="9.140625" style="398"/>
    <col min="9943" max="9943" width="29.140625" style="398" customWidth="1"/>
    <col min="9944" max="9945" width="12.5703125" style="398" customWidth="1"/>
    <col min="9946" max="9949" width="9.140625" style="398"/>
    <col min="9950" max="9950" width="12.85546875" style="398" customWidth="1"/>
    <col min="9951" max="9954" width="9.140625" style="398"/>
    <col min="9955" max="9955" width="15.42578125" style="398" customWidth="1"/>
    <col min="9956" max="9959" width="9.140625" style="398"/>
    <col min="9960" max="9963" width="9.140625" style="398" customWidth="1"/>
    <col min="9964" max="9964" width="12.85546875" style="398" customWidth="1"/>
    <col min="9965" max="9966" width="9.140625" style="398" customWidth="1"/>
    <col min="9967" max="9967" width="14.5703125" style="398" customWidth="1"/>
    <col min="9968" max="10193" width="9.140625" style="398"/>
    <col min="10194" max="10194" width="2" style="398" customWidth="1"/>
    <col min="10195" max="10198" width="9.140625" style="398"/>
    <col min="10199" max="10199" width="29.140625" style="398" customWidth="1"/>
    <col min="10200" max="10201" width="12.5703125" style="398" customWidth="1"/>
    <col min="10202" max="10205" width="9.140625" style="398"/>
    <col min="10206" max="10206" width="12.85546875" style="398" customWidth="1"/>
    <col min="10207" max="10210" width="9.140625" style="398"/>
    <col min="10211" max="10211" width="15.42578125" style="398" customWidth="1"/>
    <col min="10212" max="10215" width="9.140625" style="398"/>
    <col min="10216" max="10219" width="9.140625" style="398" customWidth="1"/>
    <col min="10220" max="10220" width="12.85546875" style="398" customWidth="1"/>
    <col min="10221" max="10222" width="9.140625" style="398" customWidth="1"/>
    <col min="10223" max="10223" width="14.5703125" style="398" customWidth="1"/>
    <col min="10224" max="10449" width="9.140625" style="398"/>
    <col min="10450" max="10450" width="2" style="398" customWidth="1"/>
    <col min="10451" max="10454" width="9.140625" style="398"/>
    <col min="10455" max="10455" width="29.140625" style="398" customWidth="1"/>
    <col min="10456" max="10457" width="12.5703125" style="398" customWidth="1"/>
    <col min="10458" max="10461" width="9.140625" style="398"/>
    <col min="10462" max="10462" width="12.85546875" style="398" customWidth="1"/>
    <col min="10463" max="10466" width="9.140625" style="398"/>
    <col min="10467" max="10467" width="15.42578125" style="398" customWidth="1"/>
    <col min="10468" max="10471" width="9.140625" style="398"/>
    <col min="10472" max="10475" width="9.140625" style="398" customWidth="1"/>
    <col min="10476" max="10476" width="12.85546875" style="398" customWidth="1"/>
    <col min="10477" max="10478" width="9.140625" style="398" customWidth="1"/>
    <col min="10479" max="10479" width="14.5703125" style="398" customWidth="1"/>
    <col min="10480" max="10705" width="9.140625" style="398"/>
    <col min="10706" max="10706" width="2" style="398" customWidth="1"/>
    <col min="10707" max="10710" width="9.140625" style="398"/>
    <col min="10711" max="10711" width="29.140625" style="398" customWidth="1"/>
    <col min="10712" max="10713" width="12.5703125" style="398" customWidth="1"/>
    <col min="10714" max="10717" width="9.140625" style="398"/>
    <col min="10718" max="10718" width="12.85546875" style="398" customWidth="1"/>
    <col min="10719" max="10722" width="9.140625" style="398"/>
    <col min="10723" max="10723" width="15.42578125" style="398" customWidth="1"/>
    <col min="10724" max="10727" width="9.140625" style="398"/>
    <col min="10728" max="10731" width="9.140625" style="398" customWidth="1"/>
    <col min="10732" max="10732" width="12.85546875" style="398" customWidth="1"/>
    <col min="10733" max="10734" width="9.140625" style="398" customWidth="1"/>
    <col min="10735" max="10735" width="14.5703125" style="398" customWidth="1"/>
    <col min="10736" max="10961" width="9.140625" style="398"/>
    <col min="10962" max="10962" width="2" style="398" customWidth="1"/>
    <col min="10963" max="10966" width="9.140625" style="398"/>
    <col min="10967" max="10967" width="29.140625" style="398" customWidth="1"/>
    <col min="10968" max="10969" width="12.5703125" style="398" customWidth="1"/>
    <col min="10970" max="10973" width="9.140625" style="398"/>
    <col min="10974" max="10974" width="12.85546875" style="398" customWidth="1"/>
    <col min="10975" max="10978" width="9.140625" style="398"/>
    <col min="10979" max="10979" width="15.42578125" style="398" customWidth="1"/>
    <col min="10980" max="10983" width="9.140625" style="398"/>
    <col min="10984" max="10987" width="9.140625" style="398" customWidth="1"/>
    <col min="10988" max="10988" width="12.85546875" style="398" customWidth="1"/>
    <col min="10989" max="10990" width="9.140625" style="398" customWidth="1"/>
    <col min="10991" max="10991" width="14.5703125" style="398" customWidth="1"/>
    <col min="10992" max="11217" width="9.140625" style="398"/>
    <col min="11218" max="11218" width="2" style="398" customWidth="1"/>
    <col min="11219" max="11222" width="9.140625" style="398"/>
    <col min="11223" max="11223" width="29.140625" style="398" customWidth="1"/>
    <col min="11224" max="11225" width="12.5703125" style="398" customWidth="1"/>
    <col min="11226" max="11229" width="9.140625" style="398"/>
    <col min="11230" max="11230" width="12.85546875" style="398" customWidth="1"/>
    <col min="11231" max="11234" width="9.140625" style="398"/>
    <col min="11235" max="11235" width="15.42578125" style="398" customWidth="1"/>
    <col min="11236" max="11239" width="9.140625" style="398"/>
    <col min="11240" max="11243" width="9.140625" style="398" customWidth="1"/>
    <col min="11244" max="11244" width="12.85546875" style="398" customWidth="1"/>
    <col min="11245" max="11246" width="9.140625" style="398" customWidth="1"/>
    <col min="11247" max="11247" width="14.5703125" style="398" customWidth="1"/>
    <col min="11248" max="11473" width="9.140625" style="398"/>
    <col min="11474" max="11474" width="2" style="398" customWidth="1"/>
    <col min="11475" max="11478" width="9.140625" style="398"/>
    <col min="11479" max="11479" width="29.140625" style="398" customWidth="1"/>
    <col min="11480" max="11481" width="12.5703125" style="398" customWidth="1"/>
    <col min="11482" max="11485" width="9.140625" style="398"/>
    <col min="11486" max="11486" width="12.85546875" style="398" customWidth="1"/>
    <col min="11487" max="11490" width="9.140625" style="398"/>
    <col min="11491" max="11491" width="15.42578125" style="398" customWidth="1"/>
    <col min="11492" max="11495" width="9.140625" style="398"/>
    <col min="11496" max="11499" width="9.140625" style="398" customWidth="1"/>
    <col min="11500" max="11500" width="12.85546875" style="398" customWidth="1"/>
    <col min="11501" max="11502" width="9.140625" style="398" customWidth="1"/>
    <col min="11503" max="11503" width="14.5703125" style="398" customWidth="1"/>
    <col min="11504" max="11729" width="9.140625" style="398"/>
    <col min="11730" max="11730" width="2" style="398" customWidth="1"/>
    <col min="11731" max="11734" width="9.140625" style="398"/>
    <col min="11735" max="11735" width="29.140625" style="398" customWidth="1"/>
    <col min="11736" max="11737" width="12.5703125" style="398" customWidth="1"/>
    <col min="11738" max="11741" width="9.140625" style="398"/>
    <col min="11742" max="11742" width="12.85546875" style="398" customWidth="1"/>
    <col min="11743" max="11746" width="9.140625" style="398"/>
    <col min="11747" max="11747" width="15.42578125" style="398" customWidth="1"/>
    <col min="11748" max="11751" width="9.140625" style="398"/>
    <col min="11752" max="11755" width="9.140625" style="398" customWidth="1"/>
    <col min="11756" max="11756" width="12.85546875" style="398" customWidth="1"/>
    <col min="11757" max="11758" width="9.140625" style="398" customWidth="1"/>
    <col min="11759" max="11759" width="14.5703125" style="398" customWidth="1"/>
    <col min="11760" max="11985" width="9.140625" style="398"/>
    <col min="11986" max="11986" width="2" style="398" customWidth="1"/>
    <col min="11987" max="11990" width="9.140625" style="398"/>
    <col min="11991" max="11991" width="29.140625" style="398" customWidth="1"/>
    <col min="11992" max="11993" width="12.5703125" style="398" customWidth="1"/>
    <col min="11994" max="11997" width="9.140625" style="398"/>
    <col min="11998" max="11998" width="12.85546875" style="398" customWidth="1"/>
    <col min="11999" max="12002" width="9.140625" style="398"/>
    <col min="12003" max="12003" width="15.42578125" style="398" customWidth="1"/>
    <col min="12004" max="12007" width="9.140625" style="398"/>
    <col min="12008" max="12011" width="9.140625" style="398" customWidth="1"/>
    <col min="12012" max="12012" width="12.85546875" style="398" customWidth="1"/>
    <col min="12013" max="12014" width="9.140625" style="398" customWidth="1"/>
    <col min="12015" max="12015" width="14.5703125" style="398" customWidth="1"/>
    <col min="12016" max="12241" width="9.140625" style="398"/>
    <col min="12242" max="12242" width="2" style="398" customWidth="1"/>
    <col min="12243" max="12246" width="9.140625" style="398"/>
    <col min="12247" max="12247" width="29.140625" style="398" customWidth="1"/>
    <col min="12248" max="12249" width="12.5703125" style="398" customWidth="1"/>
    <col min="12250" max="12253" width="9.140625" style="398"/>
    <col min="12254" max="12254" width="12.85546875" style="398" customWidth="1"/>
    <col min="12255" max="12258" width="9.140625" style="398"/>
    <col min="12259" max="12259" width="15.42578125" style="398" customWidth="1"/>
    <col min="12260" max="12263" width="9.140625" style="398"/>
    <col min="12264" max="12267" width="9.140625" style="398" customWidth="1"/>
    <col min="12268" max="12268" width="12.85546875" style="398" customWidth="1"/>
    <col min="12269" max="12270" width="9.140625" style="398" customWidth="1"/>
    <col min="12271" max="12271" width="14.5703125" style="398" customWidth="1"/>
    <col min="12272" max="12497" width="9.140625" style="398"/>
    <col min="12498" max="12498" width="2" style="398" customWidth="1"/>
    <col min="12499" max="12502" width="9.140625" style="398"/>
    <col min="12503" max="12503" width="29.140625" style="398" customWidth="1"/>
    <col min="12504" max="12505" width="12.5703125" style="398" customWidth="1"/>
    <col min="12506" max="12509" width="9.140625" style="398"/>
    <col min="12510" max="12510" width="12.85546875" style="398" customWidth="1"/>
    <col min="12511" max="12514" width="9.140625" style="398"/>
    <col min="12515" max="12515" width="15.42578125" style="398" customWidth="1"/>
    <col min="12516" max="12519" width="9.140625" style="398"/>
    <col min="12520" max="12523" width="9.140625" style="398" customWidth="1"/>
    <col min="12524" max="12524" width="12.85546875" style="398" customWidth="1"/>
    <col min="12525" max="12526" width="9.140625" style="398" customWidth="1"/>
    <col min="12527" max="12527" width="14.5703125" style="398" customWidth="1"/>
    <col min="12528" max="12753" width="9.140625" style="398"/>
    <col min="12754" max="12754" width="2" style="398" customWidth="1"/>
    <col min="12755" max="12758" width="9.140625" style="398"/>
    <col min="12759" max="12759" width="29.140625" style="398" customWidth="1"/>
    <col min="12760" max="12761" width="12.5703125" style="398" customWidth="1"/>
    <col min="12762" max="12765" width="9.140625" style="398"/>
    <col min="12766" max="12766" width="12.85546875" style="398" customWidth="1"/>
    <col min="12767" max="12770" width="9.140625" style="398"/>
    <col min="12771" max="12771" width="15.42578125" style="398" customWidth="1"/>
    <col min="12772" max="12775" width="9.140625" style="398"/>
    <col min="12776" max="12779" width="9.140625" style="398" customWidth="1"/>
    <col min="12780" max="12780" width="12.85546875" style="398" customWidth="1"/>
    <col min="12781" max="12782" width="9.140625" style="398" customWidth="1"/>
    <col min="12783" max="12783" width="14.5703125" style="398" customWidth="1"/>
    <col min="12784" max="13009" width="9.140625" style="398"/>
    <col min="13010" max="13010" width="2" style="398" customWidth="1"/>
    <col min="13011" max="13014" width="9.140625" style="398"/>
    <col min="13015" max="13015" width="29.140625" style="398" customWidth="1"/>
    <col min="13016" max="13017" width="12.5703125" style="398" customWidth="1"/>
    <col min="13018" max="13021" width="9.140625" style="398"/>
    <col min="13022" max="13022" width="12.85546875" style="398" customWidth="1"/>
    <col min="13023" max="13026" width="9.140625" style="398"/>
    <col min="13027" max="13027" width="15.42578125" style="398" customWidth="1"/>
    <col min="13028" max="13031" width="9.140625" style="398"/>
    <col min="13032" max="13035" width="9.140625" style="398" customWidth="1"/>
    <col min="13036" max="13036" width="12.85546875" style="398" customWidth="1"/>
    <col min="13037" max="13038" width="9.140625" style="398" customWidth="1"/>
    <col min="13039" max="13039" width="14.5703125" style="398" customWidth="1"/>
    <col min="13040" max="13265" width="9.140625" style="398"/>
    <col min="13266" max="13266" width="2" style="398" customWidth="1"/>
    <col min="13267" max="13270" width="9.140625" style="398"/>
    <col min="13271" max="13271" width="29.140625" style="398" customWidth="1"/>
    <col min="13272" max="13273" width="12.5703125" style="398" customWidth="1"/>
    <col min="13274" max="13277" width="9.140625" style="398"/>
    <col min="13278" max="13278" width="12.85546875" style="398" customWidth="1"/>
    <col min="13279" max="13282" width="9.140625" style="398"/>
    <col min="13283" max="13283" width="15.42578125" style="398" customWidth="1"/>
    <col min="13284" max="13287" width="9.140625" style="398"/>
    <col min="13288" max="13291" width="9.140625" style="398" customWidth="1"/>
    <col min="13292" max="13292" width="12.85546875" style="398" customWidth="1"/>
    <col min="13293" max="13294" width="9.140625" style="398" customWidth="1"/>
    <col min="13295" max="13295" width="14.5703125" style="398" customWidth="1"/>
    <col min="13296" max="13521" width="9.140625" style="398"/>
    <col min="13522" max="13522" width="2" style="398" customWidth="1"/>
    <col min="13523" max="13526" width="9.140625" style="398"/>
    <col min="13527" max="13527" width="29.140625" style="398" customWidth="1"/>
    <col min="13528" max="13529" width="12.5703125" style="398" customWidth="1"/>
    <col min="13530" max="13533" width="9.140625" style="398"/>
    <col min="13534" max="13534" width="12.85546875" style="398" customWidth="1"/>
    <col min="13535" max="13538" width="9.140625" style="398"/>
    <col min="13539" max="13539" width="15.42578125" style="398" customWidth="1"/>
    <col min="13540" max="13543" width="9.140625" style="398"/>
    <col min="13544" max="13547" width="9.140625" style="398" customWidth="1"/>
    <col min="13548" max="13548" width="12.85546875" style="398" customWidth="1"/>
    <col min="13549" max="13550" width="9.140625" style="398" customWidth="1"/>
    <col min="13551" max="13551" width="14.5703125" style="398" customWidth="1"/>
    <col min="13552" max="13777" width="9.140625" style="398"/>
    <col min="13778" max="13778" width="2" style="398" customWidth="1"/>
    <col min="13779" max="13782" width="9.140625" style="398"/>
    <col min="13783" max="13783" width="29.140625" style="398" customWidth="1"/>
    <col min="13784" max="13785" width="12.5703125" style="398" customWidth="1"/>
    <col min="13786" max="13789" width="9.140625" style="398"/>
    <col min="13790" max="13790" width="12.85546875" style="398" customWidth="1"/>
    <col min="13791" max="13794" width="9.140625" style="398"/>
    <col min="13795" max="13795" width="15.42578125" style="398" customWidth="1"/>
    <col min="13796" max="13799" width="9.140625" style="398"/>
    <col min="13800" max="13803" width="9.140625" style="398" customWidth="1"/>
    <col min="13804" max="13804" width="12.85546875" style="398" customWidth="1"/>
    <col min="13805" max="13806" width="9.140625" style="398" customWidth="1"/>
    <col min="13807" max="13807" width="14.5703125" style="398" customWidth="1"/>
    <col min="13808" max="14033" width="9.140625" style="398"/>
    <col min="14034" max="14034" width="2" style="398" customWidth="1"/>
    <col min="14035" max="14038" width="9.140625" style="398"/>
    <col min="14039" max="14039" width="29.140625" style="398" customWidth="1"/>
    <col min="14040" max="14041" width="12.5703125" style="398" customWidth="1"/>
    <col min="14042" max="14045" width="9.140625" style="398"/>
    <col min="14046" max="14046" width="12.85546875" style="398" customWidth="1"/>
    <col min="14047" max="14050" width="9.140625" style="398"/>
    <col min="14051" max="14051" width="15.42578125" style="398" customWidth="1"/>
    <col min="14052" max="14055" width="9.140625" style="398"/>
    <col min="14056" max="14059" width="9.140625" style="398" customWidth="1"/>
    <col min="14060" max="14060" width="12.85546875" style="398" customWidth="1"/>
    <col min="14061" max="14062" width="9.140625" style="398" customWidth="1"/>
    <col min="14063" max="14063" width="14.5703125" style="398" customWidth="1"/>
    <col min="14064" max="14289" width="9.140625" style="398"/>
    <col min="14290" max="14290" width="2" style="398" customWidth="1"/>
    <col min="14291" max="14294" width="9.140625" style="398"/>
    <col min="14295" max="14295" width="29.140625" style="398" customWidth="1"/>
    <col min="14296" max="14297" width="12.5703125" style="398" customWidth="1"/>
    <col min="14298" max="14301" width="9.140625" style="398"/>
    <col min="14302" max="14302" width="12.85546875" style="398" customWidth="1"/>
    <col min="14303" max="14306" width="9.140625" style="398"/>
    <col min="14307" max="14307" width="15.42578125" style="398" customWidth="1"/>
    <col min="14308" max="14311" width="9.140625" style="398"/>
    <col min="14312" max="14315" width="9.140625" style="398" customWidth="1"/>
    <col min="14316" max="14316" width="12.85546875" style="398" customWidth="1"/>
    <col min="14317" max="14318" width="9.140625" style="398" customWidth="1"/>
    <col min="14319" max="14319" width="14.5703125" style="398" customWidth="1"/>
    <col min="14320" max="14545" width="9.140625" style="398"/>
    <col min="14546" max="14546" width="2" style="398" customWidth="1"/>
    <col min="14547" max="14550" width="9.140625" style="398"/>
    <col min="14551" max="14551" width="29.140625" style="398" customWidth="1"/>
    <col min="14552" max="14553" width="12.5703125" style="398" customWidth="1"/>
    <col min="14554" max="14557" width="9.140625" style="398"/>
    <col min="14558" max="14558" width="12.85546875" style="398" customWidth="1"/>
    <col min="14559" max="14562" width="9.140625" style="398"/>
    <col min="14563" max="14563" width="15.42578125" style="398" customWidth="1"/>
    <col min="14564" max="14567" width="9.140625" style="398"/>
    <col min="14568" max="14571" width="9.140625" style="398" customWidth="1"/>
    <col min="14572" max="14572" width="12.85546875" style="398" customWidth="1"/>
    <col min="14573" max="14574" width="9.140625" style="398" customWidth="1"/>
    <col min="14575" max="14575" width="14.5703125" style="398" customWidth="1"/>
    <col min="14576" max="14801" width="9.140625" style="398"/>
    <col min="14802" max="14802" width="2" style="398" customWidth="1"/>
    <col min="14803" max="14806" width="9.140625" style="398"/>
    <col min="14807" max="14807" width="29.140625" style="398" customWidth="1"/>
    <col min="14808" max="14809" width="12.5703125" style="398" customWidth="1"/>
    <col min="14810" max="14813" width="9.140625" style="398"/>
    <col min="14814" max="14814" width="12.85546875" style="398" customWidth="1"/>
    <col min="14815" max="14818" width="9.140625" style="398"/>
    <col min="14819" max="14819" width="15.42578125" style="398" customWidth="1"/>
    <col min="14820" max="14823" width="9.140625" style="398"/>
    <col min="14824" max="14827" width="9.140625" style="398" customWidth="1"/>
    <col min="14828" max="14828" width="12.85546875" style="398" customWidth="1"/>
    <col min="14829" max="14830" width="9.140625" style="398" customWidth="1"/>
    <col min="14831" max="14831" width="14.5703125" style="398" customWidth="1"/>
    <col min="14832" max="15057" width="9.140625" style="398"/>
    <col min="15058" max="15058" width="2" style="398" customWidth="1"/>
    <col min="15059" max="15062" width="9.140625" style="398"/>
    <col min="15063" max="15063" width="29.140625" style="398" customWidth="1"/>
    <col min="15064" max="15065" width="12.5703125" style="398" customWidth="1"/>
    <col min="15066" max="15069" width="9.140625" style="398"/>
    <col min="15070" max="15070" width="12.85546875" style="398" customWidth="1"/>
    <col min="15071" max="15074" width="9.140625" style="398"/>
    <col min="15075" max="15075" width="15.42578125" style="398" customWidth="1"/>
    <col min="15076" max="15079" width="9.140625" style="398"/>
    <col min="15080" max="15083" width="9.140625" style="398" customWidth="1"/>
    <col min="15084" max="15084" width="12.85546875" style="398" customWidth="1"/>
    <col min="15085" max="15086" width="9.140625" style="398" customWidth="1"/>
    <col min="15087" max="15087" width="14.5703125" style="398" customWidth="1"/>
    <col min="15088" max="15313" width="9.140625" style="398"/>
    <col min="15314" max="15314" width="2" style="398" customWidth="1"/>
    <col min="15315" max="15318" width="9.140625" style="398"/>
    <col min="15319" max="15319" width="29.140625" style="398" customWidth="1"/>
    <col min="15320" max="15321" width="12.5703125" style="398" customWidth="1"/>
    <col min="15322" max="15325" width="9.140625" style="398"/>
    <col min="15326" max="15326" width="12.85546875" style="398" customWidth="1"/>
    <col min="15327" max="15330" width="9.140625" style="398"/>
    <col min="15331" max="15331" width="15.42578125" style="398" customWidth="1"/>
    <col min="15332" max="15335" width="9.140625" style="398"/>
    <col min="15336" max="15339" width="9.140625" style="398" customWidth="1"/>
    <col min="15340" max="15340" width="12.85546875" style="398" customWidth="1"/>
    <col min="15341" max="15342" width="9.140625" style="398" customWidth="1"/>
    <col min="15343" max="15343" width="14.5703125" style="398" customWidth="1"/>
    <col min="15344" max="15569" width="9.140625" style="398"/>
    <col min="15570" max="15570" width="2" style="398" customWidth="1"/>
    <col min="15571" max="15574" width="9.140625" style="398"/>
    <col min="15575" max="15575" width="29.140625" style="398" customWidth="1"/>
    <col min="15576" max="15577" width="12.5703125" style="398" customWidth="1"/>
    <col min="15578" max="15581" width="9.140625" style="398"/>
    <col min="15582" max="15582" width="12.85546875" style="398" customWidth="1"/>
    <col min="15583" max="15586" width="9.140625" style="398"/>
    <col min="15587" max="15587" width="15.42578125" style="398" customWidth="1"/>
    <col min="15588" max="15591" width="9.140625" style="398"/>
    <col min="15592" max="15595" width="9.140625" style="398" customWidth="1"/>
    <col min="15596" max="15596" width="12.85546875" style="398" customWidth="1"/>
    <col min="15597" max="15598" width="9.140625" style="398" customWidth="1"/>
    <col min="15599" max="15599" width="14.5703125" style="398" customWidth="1"/>
    <col min="15600" max="15825" width="9.140625" style="398"/>
    <col min="15826" max="15826" width="2" style="398" customWidth="1"/>
    <col min="15827" max="15830" width="9.140625" style="398"/>
    <col min="15831" max="15831" width="29.140625" style="398" customWidth="1"/>
    <col min="15832" max="15833" width="12.5703125" style="398" customWidth="1"/>
    <col min="15834" max="15837" width="9.140625" style="398"/>
    <col min="15838" max="15838" width="12.85546875" style="398" customWidth="1"/>
    <col min="15839" max="15842" width="9.140625" style="398"/>
    <col min="15843" max="15843" width="15.42578125" style="398" customWidth="1"/>
    <col min="15844" max="15847" width="9.140625" style="398"/>
    <col min="15848" max="15851" width="9.140625" style="398" customWidth="1"/>
    <col min="15852" max="15852" width="12.85546875" style="398" customWidth="1"/>
    <col min="15853" max="15854" width="9.140625" style="398" customWidth="1"/>
    <col min="15855" max="15855" width="14.5703125" style="398" customWidth="1"/>
    <col min="15856" max="16081" width="9.140625" style="398"/>
    <col min="16082" max="16082" width="2" style="398" customWidth="1"/>
    <col min="16083" max="16086" width="9.140625" style="398"/>
    <col min="16087" max="16087" width="29.140625" style="398" customWidth="1"/>
    <col min="16088" max="16089" width="12.5703125" style="398" customWidth="1"/>
    <col min="16090" max="16093" width="9.140625" style="398"/>
    <col min="16094" max="16094" width="12.85546875" style="398" customWidth="1"/>
    <col min="16095" max="16098" width="9.140625" style="398"/>
    <col min="16099" max="16099" width="15.42578125" style="398" customWidth="1"/>
    <col min="16100" max="16103" width="9.140625" style="398"/>
    <col min="16104" max="16107" width="9.140625" style="398" customWidth="1"/>
    <col min="16108" max="16108" width="12.85546875" style="398" customWidth="1"/>
    <col min="16109" max="16110" width="9.140625" style="398" customWidth="1"/>
    <col min="16111" max="16111" width="14.5703125" style="398" customWidth="1"/>
    <col min="16112" max="16384" width="9.140625" style="398"/>
  </cols>
  <sheetData>
    <row r="1" spans="2:19" s="293" customFormat="1" ht="12.75" collapsed="1" x14ac:dyDescent="0.2"/>
    <row r="2" spans="2:19" s="293" customFormat="1" ht="12.75" hidden="1" outlineLevel="1" x14ac:dyDescent="0.2">
      <c r="B2" s="1"/>
      <c r="I2" s="293" t="s">
        <v>0</v>
      </c>
    </row>
    <row r="3" spans="2:19" s="293" customFormat="1" ht="12.75" hidden="1" outlineLevel="1" x14ac:dyDescent="0.2">
      <c r="I3" s="293" t="s">
        <v>547</v>
      </c>
    </row>
    <row r="4" spans="2:19" s="293" customFormat="1" ht="12.75" hidden="1" outlineLevel="1" x14ac:dyDescent="0.2">
      <c r="Q4" s="346"/>
      <c r="R4" s="346"/>
      <c r="S4" s="346"/>
    </row>
    <row r="5" spans="2:19" s="293" customFormat="1" ht="12.75" hidden="1" outlineLevel="1" x14ac:dyDescent="0.2">
      <c r="B5" s="975" t="s">
        <v>2</v>
      </c>
      <c r="C5" s="976"/>
      <c r="D5" s="977"/>
      <c r="E5" s="769"/>
      <c r="F5" s="769"/>
      <c r="G5" s="975" t="s">
        <v>3</v>
      </c>
      <c r="H5" s="976"/>
      <c r="I5" s="976"/>
      <c r="J5" s="976"/>
      <c r="K5" s="976"/>
      <c r="L5" s="976"/>
      <c r="M5" s="977"/>
      <c r="N5" s="975"/>
      <c r="O5" s="976"/>
      <c r="P5" s="977"/>
      <c r="Q5" s="981"/>
      <c r="R5" s="981"/>
      <c r="S5" s="981"/>
    </row>
    <row r="6" spans="2:19" s="293" customFormat="1" ht="12.75" hidden="1" outlineLevel="1" x14ac:dyDescent="0.2">
      <c r="B6" s="975" t="s">
        <v>4</v>
      </c>
      <c r="C6" s="976"/>
      <c r="D6" s="977"/>
      <c r="E6" s="766" t="s">
        <v>594</v>
      </c>
      <c r="F6" s="767"/>
      <c r="G6" s="975" t="s">
        <v>5</v>
      </c>
      <c r="H6" s="976"/>
      <c r="I6" s="976"/>
      <c r="J6" s="976"/>
      <c r="K6" s="976"/>
      <c r="L6" s="976"/>
      <c r="M6" s="977"/>
      <c r="N6" s="975" t="s">
        <v>599</v>
      </c>
      <c r="O6" s="976"/>
      <c r="P6" s="977"/>
      <c r="Q6" s="981"/>
      <c r="R6" s="981"/>
      <c r="S6" s="981"/>
    </row>
    <row r="7" spans="2:19" s="293" customFormat="1" ht="12.75" hidden="1" outlineLevel="1" x14ac:dyDescent="0.2">
      <c r="B7" s="975" t="s">
        <v>6</v>
      </c>
      <c r="C7" s="976"/>
      <c r="D7" s="977"/>
      <c r="E7" s="766">
        <v>186442084</v>
      </c>
      <c r="F7" s="767"/>
      <c r="G7" s="975" t="s">
        <v>7</v>
      </c>
      <c r="H7" s="976"/>
      <c r="I7" s="976"/>
      <c r="J7" s="976"/>
      <c r="K7" s="976"/>
      <c r="L7" s="976"/>
      <c r="M7" s="977"/>
      <c r="N7" s="975" t="s">
        <v>600</v>
      </c>
      <c r="O7" s="976"/>
      <c r="P7" s="977"/>
      <c r="Q7" s="981"/>
      <c r="R7" s="981"/>
      <c r="S7" s="981"/>
    </row>
    <row r="8" spans="2:19" s="293" customFormat="1" ht="12.75" hidden="1" outlineLevel="1" x14ac:dyDescent="0.2">
      <c r="B8" s="975" t="s">
        <v>8</v>
      </c>
      <c r="C8" s="976"/>
      <c r="D8" s="977"/>
      <c r="E8" s="766" t="s">
        <v>595</v>
      </c>
      <c r="F8" s="767"/>
      <c r="G8" s="975" t="s">
        <v>9</v>
      </c>
      <c r="H8" s="976"/>
      <c r="I8" s="976"/>
      <c r="J8" s="976"/>
      <c r="K8" s="976"/>
      <c r="L8" s="976"/>
      <c r="M8" s="977"/>
      <c r="N8" s="975" t="s">
        <v>601</v>
      </c>
      <c r="O8" s="976"/>
      <c r="P8" s="977"/>
      <c r="Q8" s="981"/>
      <c r="R8" s="981"/>
      <c r="S8" s="981"/>
    </row>
    <row r="9" spans="2:19" s="293" customFormat="1" ht="12.75" hidden="1" outlineLevel="1" x14ac:dyDescent="0.2">
      <c r="B9" s="975" t="s">
        <v>9</v>
      </c>
      <c r="C9" s="976"/>
      <c r="D9" s="977"/>
      <c r="E9" s="766" t="s">
        <v>596</v>
      </c>
      <c r="F9" s="767"/>
      <c r="G9" s="975" t="s">
        <v>10</v>
      </c>
      <c r="H9" s="976"/>
      <c r="I9" s="976"/>
      <c r="J9" s="976"/>
      <c r="K9" s="976"/>
      <c r="L9" s="976"/>
      <c r="M9" s="977"/>
      <c r="N9" s="975" t="s">
        <v>596</v>
      </c>
      <c r="O9" s="976"/>
      <c r="P9" s="977"/>
      <c r="Q9" s="981"/>
      <c r="R9" s="981"/>
      <c r="S9" s="981"/>
    </row>
    <row r="10" spans="2:19" s="293" customFormat="1" ht="12.75" hidden="1" outlineLevel="1" x14ac:dyDescent="0.2">
      <c r="B10" s="975" t="s">
        <v>10</v>
      </c>
      <c r="C10" s="976"/>
      <c r="D10" s="977"/>
      <c r="E10" s="766" t="s">
        <v>596</v>
      </c>
      <c r="F10" s="767"/>
      <c r="G10" s="975" t="s">
        <v>11</v>
      </c>
      <c r="H10" s="976"/>
      <c r="I10" s="976"/>
      <c r="J10" s="976"/>
      <c r="K10" s="976"/>
      <c r="L10" s="976"/>
      <c r="M10" s="977"/>
      <c r="N10" s="975" t="s">
        <v>602</v>
      </c>
      <c r="O10" s="976"/>
      <c r="P10" s="977"/>
      <c r="Q10" s="981"/>
      <c r="R10" s="981"/>
      <c r="S10" s="981"/>
    </row>
    <row r="11" spans="2:19" s="293" customFormat="1" ht="12.75" hidden="1" outlineLevel="1" x14ac:dyDescent="0.2">
      <c r="B11" s="975" t="s">
        <v>12</v>
      </c>
      <c r="C11" s="976"/>
      <c r="D11" s="977"/>
      <c r="E11" s="766" t="s">
        <v>597</v>
      </c>
      <c r="F11" s="767"/>
      <c r="G11" s="978"/>
      <c r="H11" s="979"/>
      <c r="I11" s="979"/>
      <c r="J11" s="979"/>
      <c r="K11" s="979"/>
      <c r="L11" s="979"/>
      <c r="M11" s="980"/>
      <c r="N11" s="978"/>
      <c r="O11" s="979"/>
      <c r="P11" s="980"/>
      <c r="Q11" s="981"/>
      <c r="R11" s="981"/>
      <c r="S11" s="981"/>
    </row>
    <row r="12" spans="2:19" s="293" customFormat="1" ht="12.75" hidden="1" outlineLevel="1" x14ac:dyDescent="0.2">
      <c r="B12" s="975" t="s">
        <v>11</v>
      </c>
      <c r="C12" s="976"/>
      <c r="D12" s="977"/>
      <c r="E12" s="766" t="s">
        <v>598</v>
      </c>
      <c r="F12" s="767"/>
      <c r="G12" s="978"/>
      <c r="H12" s="979"/>
      <c r="I12" s="979"/>
      <c r="J12" s="979"/>
      <c r="K12" s="979"/>
      <c r="L12" s="979"/>
      <c r="M12" s="980"/>
      <c r="N12" s="978"/>
      <c r="O12" s="979"/>
      <c r="P12" s="980"/>
      <c r="Q12" s="981"/>
      <c r="R12" s="981"/>
      <c r="S12" s="981"/>
    </row>
    <row r="13" spans="2:19" s="293" customFormat="1" ht="12.75" hidden="1" outlineLevel="1" x14ac:dyDescent="0.2"/>
    <row r="14" spans="2:19" s="293" customFormat="1" ht="15.75" x14ac:dyDescent="0.2">
      <c r="B14" s="948" t="s">
        <v>612</v>
      </c>
      <c r="C14" s="948"/>
      <c r="D14" s="948"/>
      <c r="E14" s="948"/>
      <c r="F14" s="948"/>
      <c r="G14" s="948"/>
      <c r="H14" s="948"/>
      <c r="I14" s="948"/>
      <c r="J14" s="948"/>
      <c r="K14" s="948"/>
      <c r="L14" s="948"/>
      <c r="M14" s="948"/>
      <c r="N14" s="948"/>
      <c r="O14" s="948"/>
      <c r="P14" s="948"/>
      <c r="Q14" s="948"/>
      <c r="R14" s="948"/>
      <c r="S14" s="948"/>
    </row>
    <row r="15" spans="2:19" s="293" customFormat="1" ht="15.75" x14ac:dyDescent="0.2">
      <c r="D15" s="347"/>
      <c r="E15" s="347"/>
      <c r="F15" s="347"/>
      <c r="G15" s="347"/>
      <c r="H15" s="347"/>
      <c r="I15" s="347"/>
      <c r="J15" s="347"/>
      <c r="K15" s="347"/>
      <c r="L15" s="347"/>
      <c r="M15" s="347"/>
      <c r="N15" s="347"/>
      <c r="O15" s="347"/>
      <c r="P15" s="347"/>
      <c r="Q15" s="347"/>
      <c r="R15" s="347"/>
      <c r="S15" s="347"/>
    </row>
    <row r="16" spans="2:19" s="293" customFormat="1" ht="12.75" x14ac:dyDescent="0.2">
      <c r="E16" s="762">
        <v>42795</v>
      </c>
      <c r="F16" s="762"/>
      <c r="G16" s="762"/>
      <c r="H16" s="348"/>
    </row>
    <row r="17" spans="2:22" s="293" customFormat="1" ht="12.75" x14ac:dyDescent="0.2">
      <c r="E17" s="678" t="s">
        <v>14</v>
      </c>
      <c r="F17" s="678"/>
      <c r="G17" s="678"/>
    </row>
    <row r="18" spans="2:22" s="293" customFormat="1" ht="12.75" x14ac:dyDescent="0.2"/>
    <row r="19" spans="2:22" s="293" customFormat="1" ht="12.75" x14ac:dyDescent="0.2">
      <c r="B19" s="949" t="s">
        <v>15</v>
      </c>
      <c r="C19" s="949"/>
      <c r="D19" s="949"/>
      <c r="E19" s="949"/>
      <c r="F19" s="949"/>
    </row>
    <row r="20" spans="2:22" s="293" customFormat="1" ht="13.5" thickBot="1" x14ac:dyDescent="0.25">
      <c r="I20" s="349"/>
      <c r="J20" s="349"/>
      <c r="K20" s="349"/>
      <c r="L20" s="349"/>
    </row>
    <row r="21" spans="2:22" s="350" customFormat="1" ht="12.75" customHeight="1" x14ac:dyDescent="0.2">
      <c r="B21" s="950" t="s">
        <v>291</v>
      </c>
      <c r="C21" s="951"/>
      <c r="D21" s="951"/>
      <c r="E21" s="951"/>
      <c r="F21" s="951"/>
      <c r="G21" s="956" t="s">
        <v>548</v>
      </c>
      <c r="H21" s="959" t="s">
        <v>549</v>
      </c>
      <c r="I21" s="962" t="s">
        <v>69</v>
      </c>
      <c r="J21" s="963"/>
      <c r="K21" s="963"/>
      <c r="L21" s="963"/>
      <c r="M21" s="963"/>
      <c r="N21" s="963"/>
      <c r="O21" s="963"/>
      <c r="P21" s="963"/>
      <c r="Q21" s="963"/>
      <c r="R21" s="963"/>
      <c r="S21" s="963"/>
      <c r="T21" s="964"/>
      <c r="U21" s="293"/>
      <c r="V21" s="293"/>
    </row>
    <row r="22" spans="2:22" s="350" customFormat="1" ht="12.75" customHeight="1" x14ac:dyDescent="0.2">
      <c r="B22" s="952"/>
      <c r="C22" s="953"/>
      <c r="D22" s="953"/>
      <c r="E22" s="953"/>
      <c r="F22" s="953"/>
      <c r="G22" s="957"/>
      <c r="H22" s="960"/>
      <c r="I22" s="965" t="s">
        <v>20</v>
      </c>
      <c r="J22" s="966"/>
      <c r="K22" s="970" t="s">
        <v>21</v>
      </c>
      <c r="L22" s="945" t="s">
        <v>22</v>
      </c>
      <c r="M22" s="942" t="s">
        <v>23</v>
      </c>
      <c r="N22" s="943"/>
      <c r="O22" s="944"/>
      <c r="P22" s="942" t="s">
        <v>24</v>
      </c>
      <c r="Q22" s="944"/>
      <c r="R22" s="945" t="s">
        <v>25</v>
      </c>
      <c r="S22" s="945" t="s">
        <v>26</v>
      </c>
      <c r="T22" s="946" t="s">
        <v>230</v>
      </c>
      <c r="U22" s="293"/>
      <c r="V22" s="293"/>
    </row>
    <row r="23" spans="2:22" s="350" customFormat="1" ht="12.75" x14ac:dyDescent="0.2">
      <c r="B23" s="952"/>
      <c r="C23" s="953"/>
      <c r="D23" s="953"/>
      <c r="E23" s="953"/>
      <c r="F23" s="953"/>
      <c r="G23" s="957"/>
      <c r="H23" s="960"/>
      <c r="I23" s="967"/>
      <c r="J23" s="947"/>
      <c r="K23" s="971"/>
      <c r="L23" s="843"/>
      <c r="M23" s="827"/>
      <c r="N23" s="846"/>
      <c r="O23" s="816"/>
      <c r="P23" s="827"/>
      <c r="Q23" s="816"/>
      <c r="R23" s="843"/>
      <c r="S23" s="843"/>
      <c r="T23" s="876"/>
      <c r="U23" s="293"/>
      <c r="V23" s="293"/>
    </row>
    <row r="24" spans="2:22" s="350" customFormat="1" ht="12.75" x14ac:dyDescent="0.2">
      <c r="B24" s="952"/>
      <c r="C24" s="953"/>
      <c r="D24" s="953"/>
      <c r="E24" s="953"/>
      <c r="F24" s="953"/>
      <c r="G24" s="957"/>
      <c r="H24" s="960"/>
      <c r="I24" s="968"/>
      <c r="J24" s="969"/>
      <c r="K24" s="972"/>
      <c r="L24" s="844"/>
      <c r="M24" s="828"/>
      <c r="N24" s="847"/>
      <c r="O24" s="829"/>
      <c r="P24" s="828"/>
      <c r="Q24" s="829"/>
      <c r="R24" s="844"/>
      <c r="S24" s="843"/>
      <c r="T24" s="876"/>
      <c r="U24" s="293"/>
      <c r="V24" s="293"/>
    </row>
    <row r="25" spans="2:22" s="350" customFormat="1" ht="12.75" x14ac:dyDescent="0.2">
      <c r="B25" s="952"/>
      <c r="C25" s="953"/>
      <c r="D25" s="953"/>
      <c r="E25" s="953"/>
      <c r="F25" s="953"/>
      <c r="G25" s="957"/>
      <c r="H25" s="960"/>
      <c r="I25" s="967" t="s">
        <v>621</v>
      </c>
      <c r="J25" s="973" t="s">
        <v>622</v>
      </c>
      <c r="K25" s="973" t="s">
        <v>623</v>
      </c>
      <c r="L25" s="973" t="s">
        <v>624</v>
      </c>
      <c r="M25" s="973" t="s">
        <v>625</v>
      </c>
      <c r="N25" s="947" t="s">
        <v>626</v>
      </c>
      <c r="O25" s="947" t="s">
        <v>627</v>
      </c>
      <c r="P25" s="947" t="s">
        <v>628</v>
      </c>
      <c r="Q25" s="947" t="s">
        <v>629</v>
      </c>
      <c r="R25" s="947" t="s">
        <v>630</v>
      </c>
      <c r="S25" s="843"/>
      <c r="T25" s="876"/>
      <c r="U25" s="293"/>
      <c r="V25" s="293"/>
    </row>
    <row r="26" spans="2:22" s="350" customFormat="1" ht="13.5" thickBot="1" x14ac:dyDescent="0.25">
      <c r="B26" s="954"/>
      <c r="C26" s="955"/>
      <c r="D26" s="955"/>
      <c r="E26" s="955"/>
      <c r="F26" s="955"/>
      <c r="G26" s="958"/>
      <c r="H26" s="961"/>
      <c r="I26" s="967"/>
      <c r="J26" s="974"/>
      <c r="K26" s="974"/>
      <c r="L26" s="974"/>
      <c r="M26" s="974"/>
      <c r="N26" s="947"/>
      <c r="O26" s="947"/>
      <c r="P26" s="947"/>
      <c r="Q26" s="947"/>
      <c r="R26" s="947"/>
      <c r="S26" s="874"/>
      <c r="T26" s="877"/>
      <c r="U26" s="293"/>
      <c r="V26" s="293"/>
    </row>
    <row r="27" spans="2:22" s="358" customFormat="1" ht="12.75" x14ac:dyDescent="0.2">
      <c r="B27" s="298" t="s">
        <v>84</v>
      </c>
      <c r="C27" s="899" t="s">
        <v>293</v>
      </c>
      <c r="D27" s="897"/>
      <c r="E27" s="897"/>
      <c r="F27" s="898"/>
      <c r="G27" s="351"/>
      <c r="H27" s="352"/>
      <c r="I27" s="353"/>
      <c r="J27" s="354"/>
      <c r="K27" s="354"/>
      <c r="L27" s="354"/>
      <c r="M27" s="354"/>
      <c r="N27" s="355"/>
      <c r="O27" s="355"/>
      <c r="P27" s="355"/>
      <c r="Q27" s="355"/>
      <c r="R27" s="355"/>
      <c r="S27" s="355"/>
      <c r="T27" s="356"/>
      <c r="U27" s="357"/>
      <c r="V27" s="357"/>
    </row>
    <row r="28" spans="2:22" s="364" customFormat="1" ht="12.75" x14ac:dyDescent="0.2">
      <c r="B28" s="305" t="s">
        <v>142</v>
      </c>
      <c r="C28" s="895" t="s">
        <v>294</v>
      </c>
      <c r="D28" s="895"/>
      <c r="E28" s="895"/>
      <c r="F28" s="896"/>
      <c r="G28" s="359">
        <f>SUM(I28:T28)</f>
        <v>0</v>
      </c>
      <c r="H28" s="360">
        <v>0</v>
      </c>
      <c r="I28" s="361">
        <v>0</v>
      </c>
      <c r="J28" s="362">
        <v>0</v>
      </c>
      <c r="K28" s="362">
        <v>0</v>
      </c>
      <c r="L28" s="362">
        <v>0</v>
      </c>
      <c r="M28" s="362">
        <v>0</v>
      </c>
      <c r="N28" s="362">
        <v>0</v>
      </c>
      <c r="O28" s="362">
        <v>0</v>
      </c>
      <c r="P28" s="362">
        <v>0</v>
      </c>
      <c r="Q28" s="362">
        <v>0</v>
      </c>
      <c r="R28" s="362">
        <v>0</v>
      </c>
      <c r="S28" s="362">
        <v>0</v>
      </c>
      <c r="T28" s="363">
        <v>0</v>
      </c>
      <c r="U28" s="293"/>
      <c r="V28" s="293"/>
    </row>
    <row r="29" spans="2:22" s="364" customFormat="1" ht="12.75" x14ac:dyDescent="0.2">
      <c r="B29" s="305" t="s">
        <v>154</v>
      </c>
      <c r="C29" s="895" t="s">
        <v>295</v>
      </c>
      <c r="D29" s="895"/>
      <c r="E29" s="895"/>
      <c r="F29" s="896"/>
      <c r="G29" s="359">
        <f t="shared" ref="G29:G95" si="0">SUM(I29:T29)</f>
        <v>0</v>
      </c>
      <c r="H29" s="360">
        <v>0</v>
      </c>
      <c r="I29" s="365">
        <v>0</v>
      </c>
      <c r="J29" s="362">
        <v>0</v>
      </c>
      <c r="K29" s="362">
        <v>0</v>
      </c>
      <c r="L29" s="362">
        <v>0</v>
      </c>
      <c r="M29" s="362">
        <v>0</v>
      </c>
      <c r="N29" s="362">
        <v>0</v>
      </c>
      <c r="O29" s="362">
        <v>0</v>
      </c>
      <c r="P29" s="362">
        <v>0</v>
      </c>
      <c r="Q29" s="362">
        <v>0</v>
      </c>
      <c r="R29" s="362">
        <v>0</v>
      </c>
      <c r="S29" s="362">
        <v>0</v>
      </c>
      <c r="T29" s="363">
        <v>0</v>
      </c>
      <c r="U29" s="293"/>
      <c r="V29" s="293"/>
    </row>
    <row r="30" spans="2:22" s="358" customFormat="1" ht="12.75" x14ac:dyDescent="0.2">
      <c r="B30" s="298" t="s">
        <v>96</v>
      </c>
      <c r="C30" s="897" t="s">
        <v>296</v>
      </c>
      <c r="D30" s="897"/>
      <c r="E30" s="897"/>
      <c r="F30" s="898"/>
      <c r="G30" s="351">
        <f t="shared" si="0"/>
        <v>0</v>
      </c>
      <c r="H30" s="366">
        <v>0</v>
      </c>
      <c r="I30" s="367">
        <v>0</v>
      </c>
      <c r="J30" s="368">
        <v>0</v>
      </c>
      <c r="K30" s="368">
        <v>0</v>
      </c>
      <c r="L30" s="368">
        <v>0</v>
      </c>
      <c r="M30" s="368">
        <v>0</v>
      </c>
      <c r="N30" s="368">
        <v>0</v>
      </c>
      <c r="O30" s="368">
        <v>0</v>
      </c>
      <c r="P30" s="368">
        <v>0</v>
      </c>
      <c r="Q30" s="368">
        <v>0</v>
      </c>
      <c r="R30" s="368">
        <v>0</v>
      </c>
      <c r="S30" s="368">
        <v>0</v>
      </c>
      <c r="T30" s="369">
        <v>0</v>
      </c>
      <c r="U30" s="357"/>
      <c r="V30" s="357"/>
    </row>
    <row r="31" spans="2:22" s="364" customFormat="1" ht="12.75" x14ac:dyDescent="0.2">
      <c r="B31" s="305" t="s">
        <v>159</v>
      </c>
      <c r="C31" s="895" t="s">
        <v>297</v>
      </c>
      <c r="D31" s="895"/>
      <c r="E31" s="895"/>
      <c r="F31" s="896"/>
      <c r="G31" s="359">
        <f t="shared" si="0"/>
        <v>847101.44999999984</v>
      </c>
      <c r="H31" s="360">
        <v>0</v>
      </c>
      <c r="I31" s="365">
        <v>847101.44999999984</v>
      </c>
      <c r="J31" s="362">
        <v>0</v>
      </c>
      <c r="K31" s="362">
        <v>0</v>
      </c>
      <c r="L31" s="362">
        <v>0</v>
      </c>
      <c r="M31" s="362">
        <v>0</v>
      </c>
      <c r="N31" s="362">
        <v>0</v>
      </c>
      <c r="O31" s="362">
        <v>0</v>
      </c>
      <c r="P31" s="362">
        <v>0</v>
      </c>
      <c r="Q31" s="362">
        <v>0</v>
      </c>
      <c r="R31" s="362">
        <v>0</v>
      </c>
      <c r="S31" s="362">
        <v>0</v>
      </c>
      <c r="T31" s="363">
        <v>0</v>
      </c>
      <c r="U31" s="293"/>
      <c r="V31" s="293"/>
    </row>
    <row r="32" spans="2:22" s="364" customFormat="1" ht="12.75" x14ac:dyDescent="0.2">
      <c r="B32" s="305" t="s">
        <v>161</v>
      </c>
      <c r="C32" s="895" t="s">
        <v>298</v>
      </c>
      <c r="D32" s="895"/>
      <c r="E32" s="895"/>
      <c r="F32" s="896"/>
      <c r="G32" s="359">
        <f t="shared" si="0"/>
        <v>0</v>
      </c>
      <c r="H32" s="360">
        <v>0</v>
      </c>
      <c r="I32" s="365">
        <v>0</v>
      </c>
      <c r="J32" s="362">
        <v>0</v>
      </c>
      <c r="K32" s="362">
        <v>0</v>
      </c>
      <c r="L32" s="362">
        <v>0</v>
      </c>
      <c r="M32" s="362">
        <v>0</v>
      </c>
      <c r="N32" s="362">
        <v>0</v>
      </c>
      <c r="O32" s="362">
        <v>0</v>
      </c>
      <c r="P32" s="362">
        <v>0</v>
      </c>
      <c r="Q32" s="362">
        <v>0</v>
      </c>
      <c r="R32" s="362">
        <v>0</v>
      </c>
      <c r="S32" s="362">
        <v>0</v>
      </c>
      <c r="T32" s="363">
        <v>0</v>
      </c>
      <c r="U32" s="293"/>
      <c r="V32" s="293"/>
    </row>
    <row r="33" spans="2:34" s="364" customFormat="1" ht="12.75" x14ac:dyDescent="0.2">
      <c r="B33" s="305" t="s">
        <v>164</v>
      </c>
      <c r="C33" s="895" t="s">
        <v>299</v>
      </c>
      <c r="D33" s="895"/>
      <c r="E33" s="895"/>
      <c r="F33" s="896"/>
      <c r="G33" s="359">
        <f t="shared" si="0"/>
        <v>0</v>
      </c>
      <c r="H33" s="360">
        <v>0</v>
      </c>
      <c r="I33" s="365">
        <v>0</v>
      </c>
      <c r="J33" s="362">
        <v>0</v>
      </c>
      <c r="K33" s="362">
        <v>0</v>
      </c>
      <c r="L33" s="362">
        <v>0</v>
      </c>
      <c r="M33" s="362">
        <v>0</v>
      </c>
      <c r="N33" s="362">
        <v>0</v>
      </c>
      <c r="O33" s="362">
        <v>0</v>
      </c>
      <c r="P33" s="362">
        <v>0</v>
      </c>
      <c r="Q33" s="362">
        <v>0</v>
      </c>
      <c r="R33" s="362">
        <v>0</v>
      </c>
      <c r="S33" s="362">
        <v>0</v>
      </c>
      <c r="T33" s="363">
        <v>0</v>
      </c>
      <c r="U33" s="293"/>
      <c r="V33" s="293"/>
    </row>
    <row r="34" spans="2:34" s="364" customFormat="1" ht="12.75" x14ac:dyDescent="0.2">
      <c r="B34" s="305" t="s">
        <v>200</v>
      </c>
      <c r="C34" s="895" t="s">
        <v>300</v>
      </c>
      <c r="D34" s="895"/>
      <c r="E34" s="895"/>
      <c r="F34" s="896"/>
      <c r="G34" s="359">
        <f t="shared" si="0"/>
        <v>21234.519999999997</v>
      </c>
      <c r="H34" s="360">
        <v>0</v>
      </c>
      <c r="I34" s="365">
        <v>21234.519999999997</v>
      </c>
      <c r="J34" s="362">
        <v>0</v>
      </c>
      <c r="K34" s="362">
        <v>0</v>
      </c>
      <c r="L34" s="362">
        <v>0</v>
      </c>
      <c r="M34" s="362">
        <v>0</v>
      </c>
      <c r="N34" s="362">
        <v>0</v>
      </c>
      <c r="O34" s="362">
        <v>0</v>
      </c>
      <c r="P34" s="362">
        <v>0</v>
      </c>
      <c r="Q34" s="362">
        <v>0</v>
      </c>
      <c r="R34" s="362">
        <v>0</v>
      </c>
      <c r="S34" s="362">
        <v>0</v>
      </c>
      <c r="T34" s="363">
        <v>0</v>
      </c>
      <c r="U34" s="293"/>
      <c r="V34" s="293"/>
      <c r="Y34" s="364">
        <v>2605453.2281096936</v>
      </c>
      <c r="Z34" s="364">
        <v>4335512.3792991349</v>
      </c>
      <c r="AA34" s="364">
        <v>3633.945167916128</v>
      </c>
      <c r="AB34" s="364">
        <v>0</v>
      </c>
      <c r="AC34" s="364">
        <v>20221.329689687544</v>
      </c>
      <c r="AD34" s="364">
        <v>0</v>
      </c>
      <c r="AE34" s="364">
        <v>2556509.4862526897</v>
      </c>
      <c r="AF34" s="364">
        <v>278879.98879481159</v>
      </c>
      <c r="AG34" s="364">
        <v>13364723.489999998</v>
      </c>
      <c r="AH34" s="364">
        <v>23164933.847313933</v>
      </c>
    </row>
    <row r="35" spans="2:34" s="364" customFormat="1" ht="12.75" x14ac:dyDescent="0.2">
      <c r="B35" s="305" t="s">
        <v>201</v>
      </c>
      <c r="C35" s="895" t="s">
        <v>301</v>
      </c>
      <c r="D35" s="895"/>
      <c r="E35" s="895"/>
      <c r="F35" s="896"/>
      <c r="G35" s="359">
        <f t="shared" si="0"/>
        <v>0</v>
      </c>
      <c r="H35" s="360">
        <v>0</v>
      </c>
      <c r="I35" s="365">
        <v>0</v>
      </c>
      <c r="J35" s="362">
        <v>0</v>
      </c>
      <c r="K35" s="362">
        <v>0</v>
      </c>
      <c r="L35" s="362">
        <v>0</v>
      </c>
      <c r="M35" s="362">
        <v>0</v>
      </c>
      <c r="N35" s="362">
        <v>0</v>
      </c>
      <c r="O35" s="362">
        <v>0</v>
      </c>
      <c r="P35" s="362">
        <v>0</v>
      </c>
      <c r="Q35" s="362">
        <v>0</v>
      </c>
      <c r="R35" s="362">
        <v>0</v>
      </c>
      <c r="S35" s="362">
        <v>0</v>
      </c>
      <c r="T35" s="363">
        <v>0</v>
      </c>
      <c r="U35" s="293"/>
      <c r="V35" s="293"/>
      <c r="Y35" s="364">
        <v>5.1481362347272304E-2</v>
      </c>
      <c r="Z35" s="364">
        <v>8.0541235703342068E-2</v>
      </c>
      <c r="AA35" s="364">
        <v>1.5545786469150273E-5</v>
      </c>
      <c r="AB35" s="364">
        <v>0</v>
      </c>
      <c r="AC35" s="364">
        <v>8.6505563224675136E-5</v>
      </c>
      <c r="AD35" s="364">
        <v>0</v>
      </c>
      <c r="AE35" s="364">
        <v>0.12204554582665499</v>
      </c>
      <c r="AF35" s="364">
        <v>2.5552026995326778E-2</v>
      </c>
      <c r="AG35" s="364">
        <v>0</v>
      </c>
      <c r="AH35" s="364">
        <v>0.27972222222228993</v>
      </c>
    </row>
    <row r="36" spans="2:34" s="364" customFormat="1" ht="12.75" x14ac:dyDescent="0.2">
      <c r="B36" s="305" t="s">
        <v>203</v>
      </c>
      <c r="C36" s="315" t="s">
        <v>302</v>
      </c>
      <c r="D36" s="315"/>
      <c r="E36" s="315"/>
      <c r="F36" s="316"/>
      <c r="G36" s="359">
        <f t="shared" si="0"/>
        <v>0</v>
      </c>
      <c r="H36" s="360">
        <v>0</v>
      </c>
      <c r="I36" s="365">
        <v>0</v>
      </c>
      <c r="J36" s="362">
        <v>0</v>
      </c>
      <c r="K36" s="362">
        <v>0</v>
      </c>
      <c r="L36" s="362">
        <v>0</v>
      </c>
      <c r="M36" s="362">
        <v>0</v>
      </c>
      <c r="N36" s="362">
        <v>0</v>
      </c>
      <c r="O36" s="362">
        <v>0</v>
      </c>
      <c r="P36" s="362">
        <v>0</v>
      </c>
      <c r="Q36" s="362">
        <v>0</v>
      </c>
      <c r="R36" s="362">
        <v>0</v>
      </c>
      <c r="S36" s="362">
        <v>0</v>
      </c>
      <c r="T36" s="363">
        <v>0</v>
      </c>
      <c r="U36" s="293"/>
      <c r="V36" s="293"/>
      <c r="Y36" s="364">
        <v>0</v>
      </c>
      <c r="Z36" s="364">
        <v>0</v>
      </c>
      <c r="AA36" s="364">
        <v>0</v>
      </c>
      <c r="AB36" s="364">
        <v>0</v>
      </c>
      <c r="AC36" s="364">
        <v>0</v>
      </c>
      <c r="AD36" s="364">
        <v>0</v>
      </c>
      <c r="AE36" s="364">
        <v>0</v>
      </c>
      <c r="AF36" s="364">
        <v>0</v>
      </c>
      <c r="AG36" s="364">
        <v>0</v>
      </c>
      <c r="AH36" s="364">
        <v>0</v>
      </c>
    </row>
    <row r="37" spans="2:34" s="364" customFormat="1" ht="12.75" x14ac:dyDescent="0.2">
      <c r="B37" s="305" t="s">
        <v>205</v>
      </c>
      <c r="C37" s="315" t="s">
        <v>303</v>
      </c>
      <c r="D37" s="315"/>
      <c r="E37" s="315"/>
      <c r="F37" s="316"/>
      <c r="G37" s="359">
        <f t="shared" si="0"/>
        <v>102575.37</v>
      </c>
      <c r="H37" s="360">
        <v>0</v>
      </c>
      <c r="I37" s="365">
        <v>102575.37</v>
      </c>
      <c r="J37" s="362">
        <v>0</v>
      </c>
      <c r="K37" s="362">
        <v>0</v>
      </c>
      <c r="L37" s="362">
        <v>0</v>
      </c>
      <c r="M37" s="362">
        <v>0</v>
      </c>
      <c r="N37" s="362">
        <v>0</v>
      </c>
      <c r="O37" s="362">
        <v>0</v>
      </c>
      <c r="P37" s="362">
        <v>0</v>
      </c>
      <c r="Q37" s="362">
        <v>0</v>
      </c>
      <c r="R37" s="362">
        <v>0</v>
      </c>
      <c r="S37" s="362">
        <v>0</v>
      </c>
      <c r="T37" s="363">
        <v>0</v>
      </c>
      <c r="U37" s="293"/>
      <c r="V37" s="293"/>
      <c r="Y37" s="364">
        <v>0</v>
      </c>
      <c r="Z37" s="364">
        <v>0</v>
      </c>
      <c r="AA37" s="364">
        <v>0</v>
      </c>
      <c r="AB37" s="364">
        <v>0</v>
      </c>
      <c r="AC37" s="364">
        <v>0</v>
      </c>
      <c r="AD37" s="364">
        <v>0</v>
      </c>
      <c r="AE37" s="364">
        <v>0</v>
      </c>
      <c r="AF37" s="364">
        <v>0</v>
      </c>
      <c r="AG37" s="364">
        <v>0</v>
      </c>
      <c r="AH37" s="364">
        <v>0</v>
      </c>
    </row>
    <row r="38" spans="2:34" s="364" customFormat="1" ht="12.75" x14ac:dyDescent="0.2">
      <c r="B38" s="305" t="s">
        <v>207</v>
      </c>
      <c r="C38" s="315" t="s">
        <v>304</v>
      </c>
      <c r="D38" s="315"/>
      <c r="E38" s="315"/>
      <c r="F38" s="316"/>
      <c r="G38" s="359">
        <f t="shared" si="0"/>
        <v>11094.95</v>
      </c>
      <c r="H38" s="360">
        <v>0</v>
      </c>
      <c r="I38" s="365">
        <v>8960.09</v>
      </c>
      <c r="J38" s="362">
        <v>0</v>
      </c>
      <c r="K38" s="362">
        <v>0</v>
      </c>
      <c r="L38" s="362">
        <v>0</v>
      </c>
      <c r="M38" s="362">
        <v>0</v>
      </c>
      <c r="N38" s="362">
        <v>0</v>
      </c>
      <c r="O38" s="362">
        <v>0</v>
      </c>
      <c r="P38" s="362">
        <v>0</v>
      </c>
      <c r="Q38" s="362">
        <v>0</v>
      </c>
      <c r="R38" s="362">
        <v>0</v>
      </c>
      <c r="S38" s="362">
        <v>0</v>
      </c>
      <c r="T38" s="363">
        <v>2134.86</v>
      </c>
      <c r="U38" s="293"/>
      <c r="V38" s="293"/>
      <c r="Y38" s="364">
        <v>0</v>
      </c>
      <c r="Z38" s="364">
        <v>0</v>
      </c>
      <c r="AA38" s="364">
        <v>0</v>
      </c>
      <c r="AB38" s="364">
        <v>0</v>
      </c>
      <c r="AC38" s="364">
        <v>0</v>
      </c>
      <c r="AD38" s="364">
        <v>0</v>
      </c>
      <c r="AE38" s="364">
        <v>0</v>
      </c>
      <c r="AF38" s="364">
        <v>0</v>
      </c>
      <c r="AG38" s="364">
        <v>0</v>
      </c>
      <c r="AH38" s="364">
        <v>0</v>
      </c>
    </row>
    <row r="39" spans="2:34" s="364" customFormat="1" ht="12.75" x14ac:dyDescent="0.2">
      <c r="B39" s="305" t="s">
        <v>305</v>
      </c>
      <c r="C39" s="895" t="s">
        <v>306</v>
      </c>
      <c r="D39" s="895"/>
      <c r="E39" s="895"/>
      <c r="F39" s="896"/>
      <c r="G39" s="359">
        <f t="shared" si="0"/>
        <v>0</v>
      </c>
      <c r="H39" s="360">
        <v>0</v>
      </c>
      <c r="I39" s="365">
        <v>0</v>
      </c>
      <c r="J39" s="362">
        <v>0</v>
      </c>
      <c r="K39" s="362">
        <v>0</v>
      </c>
      <c r="L39" s="362">
        <v>0</v>
      </c>
      <c r="M39" s="362">
        <v>0</v>
      </c>
      <c r="N39" s="362">
        <v>0</v>
      </c>
      <c r="O39" s="362">
        <v>0</v>
      </c>
      <c r="P39" s="362">
        <v>0</v>
      </c>
      <c r="Q39" s="362">
        <v>0</v>
      </c>
      <c r="R39" s="362">
        <v>0</v>
      </c>
      <c r="S39" s="362">
        <v>0</v>
      </c>
      <c r="T39" s="363">
        <v>0</v>
      </c>
      <c r="U39" s="293"/>
      <c r="V39" s="293"/>
      <c r="Y39" s="364">
        <v>5.1481362347272304E-2</v>
      </c>
      <c r="Z39" s="364">
        <v>8.0541235703342068E-2</v>
      </c>
      <c r="AA39" s="364">
        <v>1.5545786469150273E-5</v>
      </c>
      <c r="AB39" s="364">
        <v>0</v>
      </c>
      <c r="AC39" s="364">
        <v>8.6505563224675136E-5</v>
      </c>
      <c r="AD39" s="364">
        <v>0</v>
      </c>
      <c r="AE39" s="364">
        <v>0.12204554582665499</v>
      </c>
      <c r="AF39" s="364">
        <v>2.5552026995326778E-2</v>
      </c>
      <c r="AG39" s="364">
        <v>0</v>
      </c>
      <c r="AH39" s="364">
        <v>0.27972222222228993</v>
      </c>
    </row>
    <row r="40" spans="2:34" s="358" customFormat="1" ht="12.75" customHeight="1" x14ac:dyDescent="0.2">
      <c r="B40" s="298" t="s">
        <v>121</v>
      </c>
      <c r="C40" s="891" t="s">
        <v>307</v>
      </c>
      <c r="D40" s="889"/>
      <c r="E40" s="889"/>
      <c r="F40" s="890"/>
      <c r="G40" s="351">
        <f t="shared" si="0"/>
        <v>0</v>
      </c>
      <c r="H40" s="366">
        <v>0</v>
      </c>
      <c r="I40" s="367">
        <v>0</v>
      </c>
      <c r="J40" s="368">
        <v>0</v>
      </c>
      <c r="K40" s="368">
        <v>0</v>
      </c>
      <c r="L40" s="368">
        <v>0</v>
      </c>
      <c r="M40" s="368">
        <v>0</v>
      </c>
      <c r="N40" s="368">
        <v>0</v>
      </c>
      <c r="O40" s="368">
        <v>0</v>
      </c>
      <c r="P40" s="368">
        <v>0</v>
      </c>
      <c r="Q40" s="368">
        <v>0</v>
      </c>
      <c r="R40" s="368">
        <v>0</v>
      </c>
      <c r="S40" s="368">
        <v>0</v>
      </c>
      <c r="T40" s="369">
        <v>0</v>
      </c>
      <c r="U40" s="357"/>
      <c r="V40" s="357"/>
      <c r="Y40" s="358">
        <v>0</v>
      </c>
      <c r="Z40" s="358">
        <v>0</v>
      </c>
      <c r="AA40" s="358">
        <v>0</v>
      </c>
      <c r="AB40" s="358">
        <v>0</v>
      </c>
      <c r="AC40" s="358">
        <v>0</v>
      </c>
      <c r="AD40" s="358">
        <v>0</v>
      </c>
      <c r="AE40" s="358">
        <v>0</v>
      </c>
      <c r="AF40" s="358">
        <v>0</v>
      </c>
      <c r="AG40" s="358">
        <v>0</v>
      </c>
      <c r="AH40" s="358">
        <v>0</v>
      </c>
    </row>
    <row r="41" spans="2:34" s="364" customFormat="1" ht="12.75" x14ac:dyDescent="0.2">
      <c r="B41" s="305" t="s">
        <v>123</v>
      </c>
      <c r="C41" s="895" t="s">
        <v>308</v>
      </c>
      <c r="D41" s="895"/>
      <c r="E41" s="895"/>
      <c r="F41" s="896"/>
      <c r="G41" s="359">
        <f t="shared" si="0"/>
        <v>273141.91000000003</v>
      </c>
      <c r="H41" s="360">
        <v>0</v>
      </c>
      <c r="I41" s="365">
        <v>88537.282000000021</v>
      </c>
      <c r="J41" s="362">
        <v>0</v>
      </c>
      <c r="K41" s="362">
        <v>20341.107999999989</v>
      </c>
      <c r="L41" s="362">
        <v>0</v>
      </c>
      <c r="M41" s="362">
        <v>0</v>
      </c>
      <c r="N41" s="362">
        <v>0</v>
      </c>
      <c r="O41" s="362">
        <v>0</v>
      </c>
      <c r="P41" s="362">
        <v>0</v>
      </c>
      <c r="Q41" s="362">
        <v>0</v>
      </c>
      <c r="R41" s="362">
        <v>0</v>
      </c>
      <c r="S41" s="362">
        <v>164263.52000000002</v>
      </c>
      <c r="T41" s="363">
        <v>0</v>
      </c>
      <c r="U41" s="293"/>
      <c r="V41" s="293"/>
      <c r="Y41" s="364">
        <v>2605453.1766283312</v>
      </c>
      <c r="Z41" s="364">
        <v>4335512.2987578996</v>
      </c>
      <c r="AA41" s="364">
        <v>3633.9451523703415</v>
      </c>
      <c r="AB41" s="364">
        <v>0</v>
      </c>
      <c r="AC41" s="364">
        <v>20221.329603181981</v>
      </c>
      <c r="AD41" s="364">
        <v>0</v>
      </c>
      <c r="AE41" s="364">
        <v>2556509.3642071439</v>
      </c>
      <c r="AF41" s="364">
        <v>278879.96324278461</v>
      </c>
      <c r="AG41" s="364">
        <v>13351423.489999998</v>
      </c>
      <c r="AH41" s="364">
        <v>23151633.567591708</v>
      </c>
    </row>
    <row r="42" spans="2:34" s="364" customFormat="1" ht="12.75" customHeight="1" x14ac:dyDescent="0.2">
      <c r="B42" s="305" t="s">
        <v>126</v>
      </c>
      <c r="C42" s="888" t="s">
        <v>309</v>
      </c>
      <c r="D42" s="776"/>
      <c r="E42" s="776"/>
      <c r="F42" s="880"/>
      <c r="G42" s="359">
        <f t="shared" si="0"/>
        <v>28454.200000000004</v>
      </c>
      <c r="H42" s="360">
        <v>0</v>
      </c>
      <c r="I42" s="365">
        <v>0</v>
      </c>
      <c r="J42" s="362">
        <v>0</v>
      </c>
      <c r="K42" s="362">
        <v>0</v>
      </c>
      <c r="L42" s="362">
        <v>0</v>
      </c>
      <c r="M42" s="362">
        <v>0</v>
      </c>
      <c r="N42" s="362">
        <v>0</v>
      </c>
      <c r="O42" s="362">
        <v>0</v>
      </c>
      <c r="P42" s="362">
        <v>0</v>
      </c>
      <c r="Q42" s="362">
        <v>0</v>
      </c>
      <c r="R42" s="362">
        <v>0</v>
      </c>
      <c r="S42" s="362">
        <v>0</v>
      </c>
      <c r="T42" s="363">
        <v>28454.200000000004</v>
      </c>
      <c r="U42" s="293"/>
      <c r="V42" s="293"/>
      <c r="Y42" s="364">
        <v>0</v>
      </c>
      <c r="Z42" s="364">
        <v>0</v>
      </c>
      <c r="AA42" s="364">
        <v>0</v>
      </c>
      <c r="AB42" s="364">
        <v>0</v>
      </c>
      <c r="AC42" s="364">
        <v>0</v>
      </c>
      <c r="AD42" s="364">
        <v>0</v>
      </c>
      <c r="AE42" s="364">
        <v>0</v>
      </c>
      <c r="AF42" s="364">
        <v>0</v>
      </c>
      <c r="AG42" s="364">
        <v>0</v>
      </c>
      <c r="AH42" s="364">
        <v>0</v>
      </c>
    </row>
    <row r="43" spans="2:34" s="358" customFormat="1" ht="12.75" customHeight="1" x14ac:dyDescent="0.2">
      <c r="B43" s="298" t="s">
        <v>133</v>
      </c>
      <c r="C43" s="889" t="s">
        <v>310</v>
      </c>
      <c r="D43" s="889"/>
      <c r="E43" s="889"/>
      <c r="F43" s="889"/>
      <c r="G43" s="351">
        <f t="shared" si="0"/>
        <v>0</v>
      </c>
      <c r="H43" s="366">
        <v>0</v>
      </c>
      <c r="I43" s="367">
        <v>0</v>
      </c>
      <c r="J43" s="368">
        <v>0</v>
      </c>
      <c r="K43" s="368">
        <v>0</v>
      </c>
      <c r="L43" s="368">
        <v>0</v>
      </c>
      <c r="M43" s="368">
        <v>0</v>
      </c>
      <c r="N43" s="368">
        <v>0</v>
      </c>
      <c r="O43" s="368">
        <v>0</v>
      </c>
      <c r="P43" s="368">
        <v>0</v>
      </c>
      <c r="Q43" s="368">
        <v>0</v>
      </c>
      <c r="R43" s="368">
        <v>0</v>
      </c>
      <c r="S43" s="368">
        <v>0</v>
      </c>
      <c r="T43" s="369">
        <v>0</v>
      </c>
      <c r="U43" s="357"/>
      <c r="V43" s="357"/>
      <c r="Y43" s="358">
        <v>2093067.0688724024</v>
      </c>
      <c r="Z43" s="358">
        <v>2168363.2681931355</v>
      </c>
      <c r="AA43" s="358">
        <v>3479.2203226892416</v>
      </c>
      <c r="AB43" s="358">
        <v>0</v>
      </c>
      <c r="AC43" s="358">
        <v>19360.352993026787</v>
      </c>
      <c r="AD43" s="358">
        <v>0</v>
      </c>
      <c r="AE43" s="358">
        <v>938262.19803487847</v>
      </c>
      <c r="AF43" s="358">
        <v>220624.17535315786</v>
      </c>
      <c r="AG43" s="358">
        <v>0</v>
      </c>
      <c r="AH43" s="358">
        <v>5443156.2837692909</v>
      </c>
    </row>
    <row r="44" spans="2:34" s="364" customFormat="1" ht="12.75" customHeight="1" x14ac:dyDescent="0.2">
      <c r="B44" s="305" t="s">
        <v>135</v>
      </c>
      <c r="C44" s="776" t="s">
        <v>311</v>
      </c>
      <c r="D44" s="776"/>
      <c r="E44" s="776"/>
      <c r="F44" s="880"/>
      <c r="G44" s="359">
        <f t="shared" si="0"/>
        <v>2553.13</v>
      </c>
      <c r="H44" s="360">
        <v>0</v>
      </c>
      <c r="I44" s="365">
        <v>2553.13</v>
      </c>
      <c r="J44" s="362">
        <v>0</v>
      </c>
      <c r="K44" s="362">
        <v>0</v>
      </c>
      <c r="L44" s="362">
        <v>0</v>
      </c>
      <c r="M44" s="362">
        <v>0</v>
      </c>
      <c r="N44" s="362">
        <v>0</v>
      </c>
      <c r="O44" s="362">
        <v>0</v>
      </c>
      <c r="P44" s="362">
        <v>0</v>
      </c>
      <c r="Q44" s="362">
        <v>0</v>
      </c>
      <c r="R44" s="362">
        <v>0</v>
      </c>
      <c r="S44" s="362">
        <v>0</v>
      </c>
      <c r="T44" s="363">
        <v>0</v>
      </c>
      <c r="U44" s="293"/>
      <c r="V44" s="293"/>
      <c r="Y44" s="364">
        <v>2013807.4858395243</v>
      </c>
      <c r="Z44" s="364">
        <v>1914762.0573798947</v>
      </c>
      <c r="AA44" s="364">
        <v>608.10786151420382</v>
      </c>
      <c r="AB44" s="364">
        <v>0</v>
      </c>
      <c r="AC44" s="364">
        <v>3383.85665891076</v>
      </c>
      <c r="AD44" s="364">
        <v>0</v>
      </c>
      <c r="AE44" s="364">
        <v>584277.26304046053</v>
      </c>
      <c r="AF44" s="364">
        <v>34401.089104626713</v>
      </c>
      <c r="AG44" s="364">
        <v>0</v>
      </c>
      <c r="AH44" s="364">
        <v>4551239.8598849308</v>
      </c>
    </row>
    <row r="45" spans="2:34" s="364" customFormat="1" ht="12.75" customHeight="1" x14ac:dyDescent="0.2">
      <c r="B45" s="305" t="s">
        <v>137</v>
      </c>
      <c r="C45" s="776" t="s">
        <v>312</v>
      </c>
      <c r="D45" s="776"/>
      <c r="E45" s="776"/>
      <c r="F45" s="880"/>
      <c r="G45" s="359">
        <f t="shared" si="0"/>
        <v>1370.75</v>
      </c>
      <c r="H45" s="360">
        <v>0</v>
      </c>
      <c r="I45" s="365">
        <v>0</v>
      </c>
      <c r="J45" s="362">
        <v>0</v>
      </c>
      <c r="K45" s="362">
        <v>0</v>
      </c>
      <c r="L45" s="362">
        <v>0</v>
      </c>
      <c r="M45" s="362">
        <v>0</v>
      </c>
      <c r="N45" s="362">
        <v>0</v>
      </c>
      <c r="O45" s="362">
        <v>0</v>
      </c>
      <c r="P45" s="362">
        <v>0</v>
      </c>
      <c r="Q45" s="362">
        <v>0</v>
      </c>
      <c r="R45" s="362">
        <v>0</v>
      </c>
      <c r="S45" s="362">
        <v>0</v>
      </c>
      <c r="T45" s="363">
        <v>1370.75</v>
      </c>
      <c r="U45" s="293"/>
      <c r="V45" s="293"/>
      <c r="Y45" s="364">
        <v>79259.58303287813</v>
      </c>
      <c r="Z45" s="364">
        <v>253601.2108132409</v>
      </c>
      <c r="AA45" s="364">
        <v>2871.1124611750379</v>
      </c>
      <c r="AB45" s="364">
        <v>0</v>
      </c>
      <c r="AC45" s="364">
        <v>15976.496334116026</v>
      </c>
      <c r="AD45" s="364">
        <v>0</v>
      </c>
      <c r="AE45" s="364">
        <v>353984.93499441794</v>
      </c>
      <c r="AF45" s="364">
        <v>186223.08624853115</v>
      </c>
      <c r="AG45" s="364">
        <v>0</v>
      </c>
      <c r="AH45" s="364">
        <v>891916.42388435907</v>
      </c>
    </row>
    <row r="46" spans="2:34" s="358" customFormat="1" ht="12.75" customHeight="1" x14ac:dyDescent="0.2">
      <c r="B46" s="298" t="s">
        <v>313</v>
      </c>
      <c r="C46" s="889" t="s">
        <v>314</v>
      </c>
      <c r="D46" s="889"/>
      <c r="E46" s="889"/>
      <c r="F46" s="889"/>
      <c r="G46" s="351">
        <f t="shared" si="0"/>
        <v>0</v>
      </c>
      <c r="H46" s="366">
        <v>0</v>
      </c>
      <c r="I46" s="367">
        <v>0</v>
      </c>
      <c r="J46" s="368">
        <v>0</v>
      </c>
      <c r="K46" s="368">
        <v>0</v>
      </c>
      <c r="L46" s="368">
        <v>0</v>
      </c>
      <c r="M46" s="368">
        <v>0</v>
      </c>
      <c r="N46" s="368">
        <v>0</v>
      </c>
      <c r="O46" s="368">
        <v>0</v>
      </c>
      <c r="P46" s="368">
        <v>0</v>
      </c>
      <c r="Q46" s="368">
        <v>0</v>
      </c>
      <c r="R46" s="368">
        <v>0</v>
      </c>
      <c r="S46" s="368">
        <v>0</v>
      </c>
      <c r="T46" s="369">
        <v>0</v>
      </c>
      <c r="U46" s="357"/>
      <c r="V46" s="357"/>
      <c r="Y46" s="358">
        <v>480924.90873035637</v>
      </c>
      <c r="Z46" s="358">
        <v>797028.57880212925</v>
      </c>
      <c r="AA46" s="358">
        <v>145.22451617315897</v>
      </c>
      <c r="AB46" s="358">
        <v>0</v>
      </c>
      <c r="AC46" s="358">
        <v>808.11148348911638</v>
      </c>
      <c r="AD46" s="358">
        <v>0</v>
      </c>
      <c r="AE46" s="358">
        <v>1262885.1937741414</v>
      </c>
      <c r="AF46" s="358">
        <v>14052.350982917327</v>
      </c>
      <c r="AG46" s="358">
        <v>0</v>
      </c>
      <c r="AH46" s="358">
        <v>2555844.3682892071</v>
      </c>
    </row>
    <row r="47" spans="2:34" s="364" customFormat="1" ht="12.75" customHeight="1" x14ac:dyDescent="0.2">
      <c r="B47" s="305" t="s">
        <v>315</v>
      </c>
      <c r="C47" s="776" t="s">
        <v>316</v>
      </c>
      <c r="D47" s="776"/>
      <c r="E47" s="776"/>
      <c r="F47" s="880"/>
      <c r="G47" s="359">
        <f t="shared" si="0"/>
        <v>0</v>
      </c>
      <c r="H47" s="360">
        <v>0</v>
      </c>
      <c r="I47" s="365">
        <v>0</v>
      </c>
      <c r="J47" s="362">
        <v>0</v>
      </c>
      <c r="K47" s="362">
        <v>0</v>
      </c>
      <c r="L47" s="362">
        <v>0</v>
      </c>
      <c r="M47" s="362">
        <v>0</v>
      </c>
      <c r="N47" s="362">
        <v>0</v>
      </c>
      <c r="O47" s="362">
        <v>0</v>
      </c>
      <c r="P47" s="362">
        <v>0</v>
      </c>
      <c r="Q47" s="362">
        <v>0</v>
      </c>
      <c r="R47" s="362">
        <v>0</v>
      </c>
      <c r="S47" s="362">
        <v>0</v>
      </c>
      <c r="T47" s="363">
        <v>0</v>
      </c>
      <c r="U47" s="293"/>
      <c r="V47" s="293"/>
      <c r="Y47" s="364">
        <v>1166.9598026242268</v>
      </c>
      <c r="Z47" s="364">
        <v>1284196.451736114</v>
      </c>
      <c r="AA47" s="364">
        <v>0.35238593313254041</v>
      </c>
      <c r="AB47" s="364">
        <v>0</v>
      </c>
      <c r="AC47" s="364">
        <v>1.9608749726863659</v>
      </c>
      <c r="AD47" s="364">
        <v>0</v>
      </c>
      <c r="AE47" s="364">
        <v>2766.4816853197635</v>
      </c>
      <c r="AF47" s="364">
        <v>579.20356065898352</v>
      </c>
      <c r="AG47" s="364">
        <v>0</v>
      </c>
      <c r="AH47" s="364">
        <v>1288711.4100456226</v>
      </c>
    </row>
    <row r="48" spans="2:34" s="364" customFormat="1" ht="12.75" customHeight="1" x14ac:dyDescent="0.2">
      <c r="B48" s="305" t="s">
        <v>317</v>
      </c>
      <c r="C48" s="776" t="s">
        <v>318</v>
      </c>
      <c r="D48" s="776"/>
      <c r="E48" s="776"/>
      <c r="F48" s="880"/>
      <c r="G48" s="359">
        <f t="shared" si="0"/>
        <v>0</v>
      </c>
      <c r="H48" s="360">
        <v>0</v>
      </c>
      <c r="I48" s="365">
        <v>0</v>
      </c>
      <c r="J48" s="362">
        <v>0</v>
      </c>
      <c r="K48" s="362">
        <v>0</v>
      </c>
      <c r="L48" s="362">
        <v>0</v>
      </c>
      <c r="M48" s="362">
        <v>0</v>
      </c>
      <c r="N48" s="362">
        <v>0</v>
      </c>
      <c r="O48" s="362">
        <v>0</v>
      </c>
      <c r="P48" s="362">
        <v>0</v>
      </c>
      <c r="Q48" s="362">
        <v>0</v>
      </c>
      <c r="R48" s="362">
        <v>0</v>
      </c>
      <c r="S48" s="362">
        <v>0</v>
      </c>
      <c r="T48" s="363">
        <v>0</v>
      </c>
      <c r="U48" s="293"/>
      <c r="V48" s="293"/>
      <c r="Y48" s="364">
        <v>29315.318957947202</v>
      </c>
      <c r="Z48" s="364">
        <v>84392.505050408668</v>
      </c>
      <c r="AA48" s="364">
        <v>8.852323792853678</v>
      </c>
      <c r="AB48" s="364">
        <v>0</v>
      </c>
      <c r="AC48" s="364">
        <v>49.259344779219575</v>
      </c>
      <c r="AD48" s="364">
        <v>0</v>
      </c>
      <c r="AE48" s="364">
        <v>350274.78953833086</v>
      </c>
      <c r="AF48" s="364">
        <v>30516.513188999106</v>
      </c>
      <c r="AG48" s="364">
        <v>0</v>
      </c>
      <c r="AH48" s="364">
        <v>494557.23840425792</v>
      </c>
    </row>
    <row r="49" spans="2:34" s="358" customFormat="1" ht="12.75" customHeight="1" x14ac:dyDescent="0.2">
      <c r="B49" s="298" t="s">
        <v>319</v>
      </c>
      <c r="C49" s="889" t="s">
        <v>320</v>
      </c>
      <c r="D49" s="889"/>
      <c r="E49" s="889"/>
      <c r="F49" s="890"/>
      <c r="G49" s="351">
        <f t="shared" si="0"/>
        <v>0</v>
      </c>
      <c r="H49" s="366">
        <v>0</v>
      </c>
      <c r="I49" s="367">
        <v>0</v>
      </c>
      <c r="J49" s="368">
        <v>0</v>
      </c>
      <c r="K49" s="368">
        <v>0</v>
      </c>
      <c r="L49" s="368">
        <v>0</v>
      </c>
      <c r="M49" s="368">
        <v>0</v>
      </c>
      <c r="N49" s="368">
        <v>0</v>
      </c>
      <c r="O49" s="368">
        <v>0</v>
      </c>
      <c r="P49" s="368">
        <v>0</v>
      </c>
      <c r="Q49" s="368">
        <v>0</v>
      </c>
      <c r="R49" s="368">
        <v>0</v>
      </c>
      <c r="S49" s="368">
        <v>0</v>
      </c>
      <c r="T49" s="369">
        <v>0</v>
      </c>
      <c r="U49" s="357"/>
      <c r="V49" s="357"/>
      <c r="Y49" s="358">
        <v>0</v>
      </c>
      <c r="Z49" s="358">
        <v>0</v>
      </c>
      <c r="AA49" s="358">
        <v>0</v>
      </c>
      <c r="AB49" s="358">
        <v>0</v>
      </c>
      <c r="AC49" s="358">
        <v>0</v>
      </c>
      <c r="AD49" s="358">
        <v>0</v>
      </c>
      <c r="AE49" s="358">
        <v>0</v>
      </c>
      <c r="AF49" s="358">
        <v>0</v>
      </c>
      <c r="AG49" s="358">
        <v>13351423.489999998</v>
      </c>
      <c r="AH49" s="358">
        <v>13351423.489999998</v>
      </c>
    </row>
    <row r="50" spans="2:34" s="364" customFormat="1" ht="12.75" customHeight="1" x14ac:dyDescent="0.2">
      <c r="B50" s="305" t="s">
        <v>321</v>
      </c>
      <c r="C50" s="776" t="s">
        <v>322</v>
      </c>
      <c r="D50" s="776"/>
      <c r="E50" s="776"/>
      <c r="F50" s="880"/>
      <c r="G50" s="359">
        <f t="shared" si="0"/>
        <v>0</v>
      </c>
      <c r="H50" s="360">
        <v>0</v>
      </c>
      <c r="I50" s="365">
        <v>0</v>
      </c>
      <c r="J50" s="362">
        <v>0</v>
      </c>
      <c r="K50" s="362">
        <v>0</v>
      </c>
      <c r="L50" s="362">
        <v>0</v>
      </c>
      <c r="M50" s="362">
        <v>0</v>
      </c>
      <c r="N50" s="362">
        <v>0</v>
      </c>
      <c r="O50" s="362">
        <v>0</v>
      </c>
      <c r="P50" s="362">
        <v>0</v>
      </c>
      <c r="Q50" s="362">
        <v>0</v>
      </c>
      <c r="R50" s="362">
        <v>0</v>
      </c>
      <c r="S50" s="362">
        <v>0</v>
      </c>
      <c r="T50" s="363">
        <v>0</v>
      </c>
      <c r="U50" s="293"/>
      <c r="V50" s="293"/>
      <c r="Y50" s="364">
        <v>978.92026500093061</v>
      </c>
      <c r="Z50" s="364">
        <v>1531.494976111398</v>
      </c>
      <c r="AA50" s="364">
        <v>0.29560378195459286</v>
      </c>
      <c r="AB50" s="364">
        <v>0</v>
      </c>
      <c r="AC50" s="364">
        <v>1.6449069141706689</v>
      </c>
      <c r="AD50" s="364">
        <v>0</v>
      </c>
      <c r="AE50" s="364">
        <v>2320.7011744735319</v>
      </c>
      <c r="AF50" s="364">
        <v>13107.720157051346</v>
      </c>
      <c r="AG50" s="364">
        <v>0</v>
      </c>
      <c r="AH50" s="364">
        <v>17940.777083333334</v>
      </c>
    </row>
    <row r="51" spans="2:34" s="364" customFormat="1" ht="12.75" customHeight="1" x14ac:dyDescent="0.2">
      <c r="B51" s="305" t="s">
        <v>323</v>
      </c>
      <c r="C51" s="776" t="s">
        <v>324</v>
      </c>
      <c r="D51" s="776"/>
      <c r="E51" s="776"/>
      <c r="F51" s="880"/>
      <c r="G51" s="359">
        <f t="shared" si="0"/>
        <v>0</v>
      </c>
      <c r="H51" s="360">
        <v>0</v>
      </c>
      <c r="I51" s="365">
        <v>0</v>
      </c>
      <c r="J51" s="362">
        <v>0</v>
      </c>
      <c r="K51" s="362">
        <v>0</v>
      </c>
      <c r="L51" s="362">
        <v>0</v>
      </c>
      <c r="M51" s="362">
        <v>0</v>
      </c>
      <c r="N51" s="362">
        <v>0</v>
      </c>
      <c r="O51" s="362">
        <v>0</v>
      </c>
      <c r="P51" s="362">
        <v>0</v>
      </c>
      <c r="Q51" s="362">
        <v>0</v>
      </c>
      <c r="R51" s="362">
        <v>0</v>
      </c>
      <c r="S51" s="362">
        <v>0</v>
      </c>
      <c r="T51" s="363">
        <v>0</v>
      </c>
      <c r="U51" s="293"/>
      <c r="V51" s="293"/>
      <c r="Y51" s="364">
        <v>0</v>
      </c>
      <c r="Z51" s="364">
        <v>0</v>
      </c>
      <c r="AA51" s="364">
        <v>0</v>
      </c>
      <c r="AB51" s="364">
        <v>0</v>
      </c>
      <c r="AC51" s="364">
        <v>0</v>
      </c>
      <c r="AD51" s="364">
        <v>0</v>
      </c>
      <c r="AE51" s="364">
        <v>0</v>
      </c>
      <c r="AF51" s="364">
        <v>0</v>
      </c>
      <c r="AG51" s="364">
        <v>0</v>
      </c>
      <c r="AH51" s="364">
        <v>0</v>
      </c>
    </row>
    <row r="52" spans="2:34" s="364" customFormat="1" ht="12.75" customHeight="1" x14ac:dyDescent="0.2">
      <c r="B52" s="305" t="s">
        <v>325</v>
      </c>
      <c r="C52" s="776" t="s">
        <v>326</v>
      </c>
      <c r="D52" s="776"/>
      <c r="E52" s="776"/>
      <c r="F52" s="880"/>
      <c r="G52" s="359">
        <f t="shared" si="0"/>
        <v>0</v>
      </c>
      <c r="H52" s="360">
        <v>0</v>
      </c>
      <c r="I52" s="365">
        <v>0</v>
      </c>
      <c r="J52" s="362">
        <v>0</v>
      </c>
      <c r="K52" s="362">
        <v>0</v>
      </c>
      <c r="L52" s="362">
        <v>0</v>
      </c>
      <c r="M52" s="362">
        <v>0</v>
      </c>
      <c r="N52" s="362">
        <v>0</v>
      </c>
      <c r="O52" s="362">
        <v>0</v>
      </c>
      <c r="P52" s="362">
        <v>0</v>
      </c>
      <c r="Q52" s="362">
        <v>0</v>
      </c>
      <c r="R52" s="362">
        <v>0</v>
      </c>
      <c r="S52" s="362">
        <v>0</v>
      </c>
      <c r="T52" s="363">
        <v>0</v>
      </c>
      <c r="U52" s="293"/>
      <c r="V52" s="293"/>
      <c r="Y52" s="364">
        <v>0</v>
      </c>
      <c r="Z52" s="364">
        <v>0</v>
      </c>
      <c r="AA52" s="364">
        <v>0</v>
      </c>
      <c r="AB52" s="364">
        <v>0</v>
      </c>
      <c r="AC52" s="364">
        <v>0</v>
      </c>
      <c r="AD52" s="364">
        <v>0</v>
      </c>
      <c r="AE52" s="364">
        <v>0</v>
      </c>
      <c r="AF52" s="364">
        <v>0</v>
      </c>
      <c r="AG52" s="364">
        <v>0</v>
      </c>
      <c r="AH52" s="364">
        <v>0</v>
      </c>
    </row>
    <row r="53" spans="2:34" s="364" customFormat="1" ht="12.75" customHeight="1" x14ac:dyDescent="0.2">
      <c r="B53" s="305" t="s">
        <v>327</v>
      </c>
      <c r="C53" s="776" t="s">
        <v>328</v>
      </c>
      <c r="D53" s="776"/>
      <c r="E53" s="776"/>
      <c r="F53" s="880"/>
      <c r="G53" s="359">
        <f t="shared" si="0"/>
        <v>0</v>
      </c>
      <c r="H53" s="360">
        <v>0</v>
      </c>
      <c r="I53" s="365">
        <v>0</v>
      </c>
      <c r="J53" s="362">
        <v>0</v>
      </c>
      <c r="K53" s="362">
        <v>0</v>
      </c>
      <c r="L53" s="362">
        <v>0</v>
      </c>
      <c r="M53" s="362">
        <v>0</v>
      </c>
      <c r="N53" s="362">
        <v>0</v>
      </c>
      <c r="O53" s="362">
        <v>0</v>
      </c>
      <c r="P53" s="362">
        <v>0</v>
      </c>
      <c r="Q53" s="362">
        <v>0</v>
      </c>
      <c r="R53" s="362">
        <v>0</v>
      </c>
      <c r="S53" s="362">
        <v>0</v>
      </c>
      <c r="T53" s="363">
        <v>0</v>
      </c>
      <c r="U53" s="293"/>
      <c r="V53" s="293"/>
      <c r="Y53" s="364">
        <v>0</v>
      </c>
      <c r="Z53" s="364">
        <v>0</v>
      </c>
      <c r="AA53" s="364">
        <v>0</v>
      </c>
      <c r="AB53" s="364">
        <v>0</v>
      </c>
      <c r="AC53" s="364">
        <v>0</v>
      </c>
      <c r="AD53" s="364">
        <v>0</v>
      </c>
      <c r="AE53" s="364">
        <v>0</v>
      </c>
      <c r="AF53" s="364">
        <v>0</v>
      </c>
      <c r="AG53" s="364">
        <v>0</v>
      </c>
      <c r="AH53" s="364">
        <v>0</v>
      </c>
    </row>
    <row r="54" spans="2:34" s="364" customFormat="1" ht="12.75" customHeight="1" x14ac:dyDescent="0.2">
      <c r="B54" s="305" t="s">
        <v>329</v>
      </c>
      <c r="C54" s="776" t="s">
        <v>330</v>
      </c>
      <c r="D54" s="776"/>
      <c r="E54" s="776"/>
      <c r="F54" s="880"/>
      <c r="G54" s="359">
        <f t="shared" si="0"/>
        <v>0</v>
      </c>
      <c r="H54" s="360">
        <v>0</v>
      </c>
      <c r="I54" s="365">
        <v>0</v>
      </c>
      <c r="J54" s="362">
        <v>0</v>
      </c>
      <c r="K54" s="362">
        <v>0</v>
      </c>
      <c r="L54" s="362">
        <v>0</v>
      </c>
      <c r="M54" s="362">
        <v>0</v>
      </c>
      <c r="N54" s="362">
        <v>0</v>
      </c>
      <c r="O54" s="362">
        <v>0</v>
      </c>
      <c r="P54" s="362">
        <v>0</v>
      </c>
      <c r="Q54" s="362">
        <v>0</v>
      </c>
      <c r="R54" s="362">
        <v>0</v>
      </c>
      <c r="S54" s="362">
        <v>0</v>
      </c>
      <c r="T54" s="363">
        <v>0</v>
      </c>
      <c r="U54" s="293"/>
      <c r="V54" s="293"/>
      <c r="Y54" s="364">
        <v>0</v>
      </c>
      <c r="Z54" s="364">
        <v>0</v>
      </c>
      <c r="AA54" s="364">
        <v>0</v>
      </c>
      <c r="AB54" s="364">
        <v>0</v>
      </c>
      <c r="AC54" s="364">
        <v>0</v>
      </c>
      <c r="AD54" s="364">
        <v>0</v>
      </c>
      <c r="AE54" s="364">
        <v>0</v>
      </c>
      <c r="AF54" s="364">
        <v>0</v>
      </c>
      <c r="AG54" s="364">
        <v>13300</v>
      </c>
      <c r="AH54" s="364">
        <v>13300</v>
      </c>
    </row>
    <row r="55" spans="2:34" s="370" customFormat="1" ht="12.75" customHeight="1" x14ac:dyDescent="0.2">
      <c r="B55" s="305" t="s">
        <v>331</v>
      </c>
      <c r="C55" s="776" t="s">
        <v>332</v>
      </c>
      <c r="D55" s="776"/>
      <c r="E55" s="776"/>
      <c r="F55" s="880"/>
      <c r="G55" s="359">
        <f t="shared" si="0"/>
        <v>28726.631742354031</v>
      </c>
      <c r="H55" s="360">
        <v>0</v>
      </c>
      <c r="I55" s="365">
        <v>28532.61297497683</v>
      </c>
      <c r="J55" s="362">
        <v>0</v>
      </c>
      <c r="K55" s="362">
        <v>0</v>
      </c>
      <c r="L55" s="362">
        <v>0</v>
      </c>
      <c r="M55" s="362">
        <v>0</v>
      </c>
      <c r="N55" s="362">
        <v>0</v>
      </c>
      <c r="O55" s="362">
        <v>0</v>
      </c>
      <c r="P55" s="362">
        <v>0</v>
      </c>
      <c r="Q55" s="362">
        <v>0</v>
      </c>
      <c r="R55" s="362">
        <v>0</v>
      </c>
      <c r="S55" s="362">
        <v>194.0187673772011</v>
      </c>
      <c r="T55" s="363">
        <v>0</v>
      </c>
      <c r="U55" s="293"/>
      <c r="V55" s="293"/>
      <c r="Y55" s="370">
        <v>0</v>
      </c>
      <c r="Z55" s="370">
        <v>0</v>
      </c>
      <c r="AA55" s="370">
        <v>0</v>
      </c>
      <c r="AB55" s="370">
        <v>0</v>
      </c>
      <c r="AC55" s="370">
        <v>0</v>
      </c>
      <c r="AD55" s="370">
        <v>0</v>
      </c>
      <c r="AE55" s="370">
        <v>0</v>
      </c>
      <c r="AF55" s="370">
        <v>0</v>
      </c>
      <c r="AG55" s="370">
        <v>0</v>
      </c>
      <c r="AH55" s="370">
        <v>0</v>
      </c>
    </row>
    <row r="56" spans="2:34" s="364" customFormat="1" ht="12.75" customHeight="1" x14ac:dyDescent="0.2">
      <c r="B56" s="305" t="s">
        <v>333</v>
      </c>
      <c r="C56" s="776" t="s">
        <v>334</v>
      </c>
      <c r="D56" s="776"/>
      <c r="E56" s="776"/>
      <c r="F56" s="880"/>
      <c r="G56" s="359">
        <f t="shared" si="0"/>
        <v>144.8968952734013</v>
      </c>
      <c r="H56" s="360">
        <v>0</v>
      </c>
      <c r="I56" s="365">
        <v>0</v>
      </c>
      <c r="J56" s="362">
        <v>0</v>
      </c>
      <c r="K56" s="362">
        <v>0</v>
      </c>
      <c r="L56" s="362">
        <v>0</v>
      </c>
      <c r="M56" s="362">
        <v>0</v>
      </c>
      <c r="N56" s="362">
        <v>0</v>
      </c>
      <c r="O56" s="362">
        <v>0</v>
      </c>
      <c r="P56" s="362">
        <v>0</v>
      </c>
      <c r="Q56" s="362">
        <v>0</v>
      </c>
      <c r="R56" s="362">
        <v>0</v>
      </c>
      <c r="S56" s="362">
        <v>144.8968952734013</v>
      </c>
      <c r="T56" s="363">
        <v>0</v>
      </c>
      <c r="U56" s="293"/>
      <c r="V56" s="293"/>
      <c r="Y56" s="364">
        <v>0</v>
      </c>
      <c r="Z56" s="364">
        <v>0</v>
      </c>
      <c r="AA56" s="364">
        <v>0</v>
      </c>
      <c r="AB56" s="364">
        <v>0</v>
      </c>
      <c r="AC56" s="364">
        <v>0</v>
      </c>
      <c r="AD56" s="364">
        <v>0</v>
      </c>
      <c r="AE56" s="364">
        <v>0</v>
      </c>
      <c r="AF56" s="364">
        <v>0</v>
      </c>
      <c r="AG56" s="364">
        <v>0</v>
      </c>
      <c r="AH56" s="364">
        <v>0</v>
      </c>
    </row>
    <row r="57" spans="2:34" s="364" customFormat="1" ht="12.75" customHeight="1" x14ac:dyDescent="0.2">
      <c r="B57" s="305" t="s">
        <v>335</v>
      </c>
      <c r="C57" s="776" t="s">
        <v>336</v>
      </c>
      <c r="D57" s="776"/>
      <c r="E57" s="776"/>
      <c r="F57" s="880"/>
      <c r="G57" s="359">
        <f t="shared" si="0"/>
        <v>99.545296570898969</v>
      </c>
      <c r="H57" s="360">
        <v>0</v>
      </c>
      <c r="I57" s="365">
        <v>0</v>
      </c>
      <c r="J57" s="362">
        <v>0</v>
      </c>
      <c r="K57" s="362">
        <v>0</v>
      </c>
      <c r="L57" s="362">
        <v>0</v>
      </c>
      <c r="M57" s="362">
        <v>0</v>
      </c>
      <c r="N57" s="362">
        <v>0</v>
      </c>
      <c r="O57" s="362">
        <v>0</v>
      </c>
      <c r="P57" s="362">
        <v>0</v>
      </c>
      <c r="Q57" s="362">
        <v>0</v>
      </c>
      <c r="R57" s="362">
        <v>0</v>
      </c>
      <c r="S57" s="362">
        <v>99.545296570898969</v>
      </c>
      <c r="T57" s="363">
        <v>0</v>
      </c>
      <c r="U57" s="293"/>
      <c r="V57" s="293"/>
      <c r="Y57" s="364">
        <v>0</v>
      </c>
      <c r="Z57" s="364">
        <v>0</v>
      </c>
      <c r="AA57" s="364">
        <v>0</v>
      </c>
      <c r="AB57" s="364">
        <v>0</v>
      </c>
      <c r="AC57" s="364">
        <v>0</v>
      </c>
      <c r="AD57" s="364">
        <v>0</v>
      </c>
      <c r="AE57" s="364">
        <v>0</v>
      </c>
      <c r="AF57" s="364">
        <v>0</v>
      </c>
      <c r="AG57" s="364">
        <v>0</v>
      </c>
      <c r="AH57" s="364">
        <v>0</v>
      </c>
    </row>
    <row r="58" spans="2:34" s="364" customFormat="1" ht="12.75" customHeight="1" x14ac:dyDescent="0.2">
      <c r="B58" s="305" t="s">
        <v>337</v>
      </c>
      <c r="C58" s="776" t="s">
        <v>338</v>
      </c>
      <c r="D58" s="776"/>
      <c r="E58" s="776"/>
      <c r="F58" s="880"/>
      <c r="G58" s="359">
        <f t="shared" si="0"/>
        <v>200.91375115848007</v>
      </c>
      <c r="H58" s="360">
        <v>0</v>
      </c>
      <c r="I58" s="365">
        <v>200.91375115848007</v>
      </c>
      <c r="J58" s="362">
        <v>0</v>
      </c>
      <c r="K58" s="362">
        <v>0</v>
      </c>
      <c r="L58" s="362">
        <v>0</v>
      </c>
      <c r="M58" s="362">
        <v>0</v>
      </c>
      <c r="N58" s="362">
        <v>0</v>
      </c>
      <c r="O58" s="362">
        <v>0</v>
      </c>
      <c r="P58" s="362">
        <v>0</v>
      </c>
      <c r="Q58" s="362">
        <v>0</v>
      </c>
      <c r="R58" s="362">
        <v>0</v>
      </c>
      <c r="S58" s="362">
        <v>0</v>
      </c>
      <c r="T58" s="363">
        <v>0</v>
      </c>
      <c r="U58" s="293"/>
      <c r="V58" s="293"/>
      <c r="Y58" s="364">
        <v>0</v>
      </c>
      <c r="Z58" s="364">
        <v>0</v>
      </c>
      <c r="AA58" s="364">
        <v>0</v>
      </c>
      <c r="AB58" s="364">
        <v>0</v>
      </c>
      <c r="AC58" s="364">
        <v>0</v>
      </c>
      <c r="AD58" s="364">
        <v>0</v>
      </c>
      <c r="AE58" s="364">
        <v>0</v>
      </c>
      <c r="AF58" s="364">
        <v>0</v>
      </c>
      <c r="AG58" s="364">
        <v>13300</v>
      </c>
      <c r="AH58" s="364">
        <v>13300</v>
      </c>
    </row>
    <row r="59" spans="2:34" s="364" customFormat="1" ht="12.75" customHeight="1" x14ac:dyDescent="0.2">
      <c r="B59" s="305" t="s">
        <v>339</v>
      </c>
      <c r="C59" s="888" t="s">
        <v>340</v>
      </c>
      <c r="D59" s="776"/>
      <c r="E59" s="776"/>
      <c r="F59" s="880"/>
      <c r="G59" s="359">
        <f t="shared" si="0"/>
        <v>592.9446632684585</v>
      </c>
      <c r="H59" s="360">
        <v>0</v>
      </c>
      <c r="I59" s="365">
        <v>592.9446632684585</v>
      </c>
      <c r="J59" s="362">
        <v>0</v>
      </c>
      <c r="K59" s="362">
        <v>0</v>
      </c>
      <c r="L59" s="362">
        <v>0</v>
      </c>
      <c r="M59" s="362">
        <v>0</v>
      </c>
      <c r="N59" s="362">
        <v>0</v>
      </c>
      <c r="O59" s="362">
        <v>0</v>
      </c>
      <c r="P59" s="362">
        <v>0</v>
      </c>
      <c r="Q59" s="362">
        <v>0</v>
      </c>
      <c r="R59" s="362">
        <v>0</v>
      </c>
      <c r="S59" s="362">
        <v>0</v>
      </c>
      <c r="T59" s="363">
        <v>0</v>
      </c>
      <c r="U59" s="293"/>
      <c r="V59" s="293"/>
      <c r="Y59" s="364">
        <v>0</v>
      </c>
      <c r="Z59" s="364">
        <v>0</v>
      </c>
      <c r="AA59" s="364">
        <v>0</v>
      </c>
      <c r="AB59" s="364">
        <v>0</v>
      </c>
      <c r="AC59" s="364">
        <v>0</v>
      </c>
      <c r="AD59" s="364">
        <v>0</v>
      </c>
      <c r="AE59" s="364">
        <v>0</v>
      </c>
      <c r="AF59" s="364">
        <v>0</v>
      </c>
      <c r="AG59" s="364">
        <v>0</v>
      </c>
      <c r="AH59" s="364">
        <v>0</v>
      </c>
    </row>
    <row r="60" spans="2:34" s="364" customFormat="1" ht="12.75" customHeight="1" x14ac:dyDescent="0.2">
      <c r="B60" s="305" t="s">
        <v>341</v>
      </c>
      <c r="C60" s="888" t="s">
        <v>342</v>
      </c>
      <c r="D60" s="776"/>
      <c r="E60" s="776"/>
      <c r="F60" s="880"/>
      <c r="G60" s="359">
        <f t="shared" si="0"/>
        <v>0</v>
      </c>
      <c r="H60" s="360">
        <v>0</v>
      </c>
      <c r="I60" s="365">
        <v>0</v>
      </c>
      <c r="J60" s="362">
        <v>0</v>
      </c>
      <c r="K60" s="362">
        <v>0</v>
      </c>
      <c r="L60" s="362">
        <v>0</v>
      </c>
      <c r="M60" s="362">
        <v>0</v>
      </c>
      <c r="N60" s="362">
        <v>0</v>
      </c>
      <c r="O60" s="362">
        <v>0</v>
      </c>
      <c r="P60" s="362">
        <v>0</v>
      </c>
      <c r="Q60" s="362">
        <v>0</v>
      </c>
      <c r="R60" s="362">
        <v>0</v>
      </c>
      <c r="S60" s="362">
        <v>0</v>
      </c>
      <c r="T60" s="363">
        <v>0</v>
      </c>
      <c r="U60" s="293"/>
      <c r="V60" s="293"/>
      <c r="Y60" s="364">
        <v>0</v>
      </c>
      <c r="Z60" s="364">
        <v>0</v>
      </c>
      <c r="AA60" s="364">
        <v>0</v>
      </c>
      <c r="AB60" s="364">
        <v>0</v>
      </c>
      <c r="AC60" s="364">
        <v>0</v>
      </c>
      <c r="AD60" s="364">
        <v>0</v>
      </c>
      <c r="AE60" s="364">
        <v>0</v>
      </c>
      <c r="AF60" s="364">
        <v>0</v>
      </c>
      <c r="AG60" s="364">
        <v>0</v>
      </c>
      <c r="AH60" s="364">
        <v>0</v>
      </c>
    </row>
    <row r="61" spans="2:34" s="364" customFormat="1" ht="12.75" customHeight="1" x14ac:dyDescent="0.2">
      <c r="B61" s="305" t="s">
        <v>343</v>
      </c>
      <c r="C61" s="888" t="s">
        <v>344</v>
      </c>
      <c r="D61" s="776"/>
      <c r="E61" s="776"/>
      <c r="F61" s="880"/>
      <c r="G61" s="359">
        <f t="shared" si="0"/>
        <v>74104.154361600245</v>
      </c>
      <c r="H61" s="360">
        <v>0</v>
      </c>
      <c r="I61" s="365">
        <v>0</v>
      </c>
      <c r="J61" s="362">
        <v>0</v>
      </c>
      <c r="K61" s="362">
        <v>37838.015436051908</v>
      </c>
      <c r="L61" s="362">
        <v>0</v>
      </c>
      <c r="M61" s="362">
        <v>0</v>
      </c>
      <c r="N61" s="362">
        <v>0</v>
      </c>
      <c r="O61" s="362">
        <v>0</v>
      </c>
      <c r="P61" s="362">
        <v>0</v>
      </c>
      <c r="Q61" s="362">
        <v>0</v>
      </c>
      <c r="R61" s="362">
        <v>0</v>
      </c>
      <c r="S61" s="362">
        <v>36266.138925548337</v>
      </c>
      <c r="T61" s="363">
        <v>0</v>
      </c>
      <c r="U61" s="293"/>
      <c r="V61" s="293"/>
      <c r="Y61" s="364">
        <v>0</v>
      </c>
      <c r="Z61" s="364">
        <v>0</v>
      </c>
      <c r="AA61" s="364">
        <v>0</v>
      </c>
      <c r="AB61" s="364">
        <v>0</v>
      </c>
      <c r="AC61" s="364">
        <v>0</v>
      </c>
      <c r="AD61" s="364">
        <v>0</v>
      </c>
      <c r="AE61" s="364">
        <v>0</v>
      </c>
      <c r="AF61" s="364">
        <v>0</v>
      </c>
      <c r="AG61" s="364">
        <v>0</v>
      </c>
      <c r="AH61" s="364">
        <v>0</v>
      </c>
    </row>
    <row r="62" spans="2:34" s="364" customFormat="1" ht="12.75" customHeight="1" x14ac:dyDescent="0.2">
      <c r="B62" s="305" t="s">
        <v>345</v>
      </c>
      <c r="C62" s="776" t="s">
        <v>346</v>
      </c>
      <c r="D62" s="776"/>
      <c r="E62" s="776"/>
      <c r="F62" s="880"/>
      <c r="G62" s="359">
        <f t="shared" si="0"/>
        <v>0</v>
      </c>
      <c r="H62" s="360">
        <v>0</v>
      </c>
      <c r="I62" s="365">
        <v>0</v>
      </c>
      <c r="J62" s="362">
        <v>0</v>
      </c>
      <c r="K62" s="362">
        <v>0</v>
      </c>
      <c r="L62" s="362">
        <v>0</v>
      </c>
      <c r="M62" s="362">
        <v>0</v>
      </c>
      <c r="N62" s="362">
        <v>0</v>
      </c>
      <c r="O62" s="362">
        <v>0</v>
      </c>
      <c r="P62" s="362">
        <v>0</v>
      </c>
      <c r="Q62" s="362">
        <v>0</v>
      </c>
      <c r="R62" s="362">
        <v>0</v>
      </c>
      <c r="S62" s="362">
        <v>0</v>
      </c>
      <c r="T62" s="363">
        <v>0</v>
      </c>
      <c r="U62" s="293"/>
      <c r="V62" s="293"/>
      <c r="Y62" s="364">
        <v>4366973.521934608</v>
      </c>
      <c r="Z62" s="364">
        <v>1547030.728399188</v>
      </c>
      <c r="AA62" s="364">
        <v>88997.996028377005</v>
      </c>
      <c r="AB62" s="364">
        <v>0</v>
      </c>
      <c r="AC62" s="364">
        <v>242790.93416859256</v>
      </c>
      <c r="AD62" s="364">
        <v>0</v>
      </c>
      <c r="AE62" s="364">
        <v>2141134.7668158631</v>
      </c>
      <c r="AF62" s="364">
        <v>248699.40265337221</v>
      </c>
      <c r="AG62" s="364">
        <v>102210</v>
      </c>
      <c r="AH62" s="364">
        <v>8737837.3500000015</v>
      </c>
    </row>
    <row r="63" spans="2:34" s="364" customFormat="1" ht="12.75" customHeight="1" x14ac:dyDescent="0.2">
      <c r="B63" s="305" t="s">
        <v>347</v>
      </c>
      <c r="C63" s="776" t="s">
        <v>348</v>
      </c>
      <c r="D63" s="776"/>
      <c r="E63" s="776"/>
      <c r="F63" s="880"/>
      <c r="G63" s="359">
        <f t="shared" si="0"/>
        <v>3254.8962498609826</v>
      </c>
      <c r="H63" s="360">
        <v>0</v>
      </c>
      <c r="I63" s="365">
        <v>1255.1933999999999</v>
      </c>
      <c r="J63" s="362">
        <v>0</v>
      </c>
      <c r="K63" s="362">
        <v>0</v>
      </c>
      <c r="L63" s="362">
        <v>0</v>
      </c>
      <c r="M63" s="362">
        <v>0</v>
      </c>
      <c r="N63" s="362">
        <v>0</v>
      </c>
      <c r="O63" s="362">
        <v>0</v>
      </c>
      <c r="P63" s="362">
        <v>0</v>
      </c>
      <c r="Q63" s="362">
        <v>0</v>
      </c>
      <c r="R63" s="362">
        <v>0</v>
      </c>
      <c r="S63" s="362">
        <v>1999.7028498609825</v>
      </c>
      <c r="T63" s="363">
        <v>0</v>
      </c>
      <c r="U63" s="293"/>
      <c r="V63" s="293"/>
      <c r="Y63" s="364">
        <v>2168279.196328904</v>
      </c>
      <c r="Z63" s="364">
        <v>790246.70217118307</v>
      </c>
      <c r="AA63" s="364">
        <v>45430.611732605605</v>
      </c>
      <c r="AB63" s="364">
        <v>0</v>
      </c>
      <c r="AC63" s="364">
        <v>160369.54515451437</v>
      </c>
      <c r="AD63" s="364">
        <v>0</v>
      </c>
      <c r="AE63" s="364">
        <v>1050630.5860842098</v>
      </c>
      <c r="AF63" s="364">
        <v>113030.2285285835</v>
      </c>
      <c r="AG63" s="364">
        <v>102210</v>
      </c>
      <c r="AH63" s="364">
        <v>4430196.87</v>
      </c>
    </row>
    <row r="64" spans="2:34" s="364" customFormat="1" ht="12.75" customHeight="1" x14ac:dyDescent="0.2">
      <c r="B64" s="305" t="s">
        <v>349</v>
      </c>
      <c r="C64" s="776" t="s">
        <v>350</v>
      </c>
      <c r="D64" s="776"/>
      <c r="E64" s="776"/>
      <c r="F64" s="880"/>
      <c r="G64" s="359">
        <f t="shared" si="0"/>
        <v>57.173136992414101</v>
      </c>
      <c r="H64" s="360">
        <v>0</v>
      </c>
      <c r="I64" s="365">
        <v>0</v>
      </c>
      <c r="J64" s="362">
        <v>0</v>
      </c>
      <c r="K64" s="362">
        <v>0</v>
      </c>
      <c r="L64" s="362">
        <v>0</v>
      </c>
      <c r="M64" s="362">
        <v>0</v>
      </c>
      <c r="N64" s="362">
        <v>0</v>
      </c>
      <c r="O64" s="362">
        <v>0</v>
      </c>
      <c r="P64" s="362">
        <v>0</v>
      </c>
      <c r="Q64" s="362">
        <v>0</v>
      </c>
      <c r="R64" s="362">
        <v>0</v>
      </c>
      <c r="S64" s="362">
        <v>57.173136992414101</v>
      </c>
      <c r="T64" s="363">
        <v>0</v>
      </c>
      <c r="U64" s="293"/>
      <c r="V64" s="293"/>
      <c r="Y64" s="364">
        <v>0</v>
      </c>
      <c r="Z64" s="364">
        <v>1406.0802686675254</v>
      </c>
      <c r="AA64" s="364">
        <v>0</v>
      </c>
      <c r="AB64" s="364">
        <v>0</v>
      </c>
      <c r="AC64" s="364">
        <v>83736.991202748759</v>
      </c>
      <c r="AD64" s="364">
        <v>0</v>
      </c>
      <c r="AE64" s="364">
        <v>0</v>
      </c>
      <c r="AF64" s="364">
        <v>113030.2285285835</v>
      </c>
      <c r="AG64" s="364">
        <v>102210</v>
      </c>
      <c r="AH64" s="364">
        <v>300383.29999999981</v>
      </c>
    </row>
    <row r="65" spans="2:34" s="364" customFormat="1" ht="12.75" customHeight="1" x14ac:dyDescent="0.2">
      <c r="B65" s="305" t="s">
        <v>351</v>
      </c>
      <c r="C65" s="776" t="s">
        <v>352</v>
      </c>
      <c r="D65" s="776"/>
      <c r="E65" s="776"/>
      <c r="F65" s="880"/>
      <c r="G65" s="359">
        <f t="shared" si="0"/>
        <v>14694.513148748842</v>
      </c>
      <c r="H65" s="360">
        <v>0</v>
      </c>
      <c r="I65" s="365">
        <v>14694.513148748842</v>
      </c>
      <c r="J65" s="362">
        <v>0</v>
      </c>
      <c r="K65" s="362">
        <v>0</v>
      </c>
      <c r="L65" s="362">
        <v>0</v>
      </c>
      <c r="M65" s="362">
        <v>0</v>
      </c>
      <c r="N65" s="362">
        <v>0</v>
      </c>
      <c r="O65" s="362">
        <v>0</v>
      </c>
      <c r="P65" s="362">
        <v>0</v>
      </c>
      <c r="Q65" s="362">
        <v>0</v>
      </c>
      <c r="R65" s="362">
        <v>0</v>
      </c>
      <c r="S65" s="362">
        <v>0</v>
      </c>
      <c r="T65" s="363">
        <v>0</v>
      </c>
      <c r="U65" s="293"/>
      <c r="V65" s="293"/>
      <c r="Y65" s="364">
        <v>0</v>
      </c>
      <c r="Z65" s="364">
        <v>1406.0802686675254</v>
      </c>
      <c r="AA65" s="364">
        <v>0</v>
      </c>
      <c r="AB65" s="364">
        <v>0</v>
      </c>
      <c r="AC65" s="364">
        <v>83736.991202748759</v>
      </c>
      <c r="AD65" s="364">
        <v>0</v>
      </c>
      <c r="AE65" s="364">
        <v>0</v>
      </c>
      <c r="AF65" s="364">
        <v>113030.2285285835</v>
      </c>
      <c r="AG65" s="364">
        <v>0</v>
      </c>
      <c r="AH65" s="364">
        <v>198173.29999999978</v>
      </c>
    </row>
    <row r="66" spans="2:34" s="364" customFormat="1" ht="12.75" customHeight="1" x14ac:dyDescent="0.2">
      <c r="B66" s="305" t="s">
        <v>353</v>
      </c>
      <c r="C66" s="776" t="s">
        <v>354</v>
      </c>
      <c r="D66" s="776"/>
      <c r="E66" s="776"/>
      <c r="F66" s="880"/>
      <c r="G66" s="359">
        <f t="shared" si="0"/>
        <v>5375.1395968489342</v>
      </c>
      <c r="H66" s="360">
        <v>0</v>
      </c>
      <c r="I66" s="365">
        <v>5375.1395968489342</v>
      </c>
      <c r="J66" s="362">
        <v>0</v>
      </c>
      <c r="K66" s="362">
        <v>0</v>
      </c>
      <c r="L66" s="362">
        <v>0</v>
      </c>
      <c r="M66" s="362">
        <v>0</v>
      </c>
      <c r="N66" s="362">
        <v>0</v>
      </c>
      <c r="O66" s="362">
        <v>0</v>
      </c>
      <c r="P66" s="362">
        <v>0</v>
      </c>
      <c r="Q66" s="362">
        <v>0</v>
      </c>
      <c r="R66" s="362">
        <v>0</v>
      </c>
      <c r="S66" s="362">
        <v>0</v>
      </c>
      <c r="T66" s="363">
        <v>0</v>
      </c>
      <c r="U66" s="293"/>
      <c r="V66" s="293"/>
      <c r="Y66" s="364">
        <v>0</v>
      </c>
      <c r="Z66" s="364">
        <v>0</v>
      </c>
      <c r="AA66" s="364">
        <v>0</v>
      </c>
      <c r="AB66" s="364">
        <v>0</v>
      </c>
      <c r="AC66" s="364">
        <v>0</v>
      </c>
      <c r="AD66" s="364">
        <v>0</v>
      </c>
      <c r="AE66" s="364">
        <v>0</v>
      </c>
      <c r="AF66" s="364">
        <v>0</v>
      </c>
      <c r="AG66" s="364">
        <v>0</v>
      </c>
      <c r="AH66" s="364">
        <v>0</v>
      </c>
    </row>
    <row r="67" spans="2:34" s="364" customFormat="1" ht="12.75" customHeight="1" x14ac:dyDescent="0.2">
      <c r="B67" s="305" t="s">
        <v>353</v>
      </c>
      <c r="C67" s="776" t="s">
        <v>355</v>
      </c>
      <c r="D67" s="776"/>
      <c r="E67" s="776"/>
      <c r="F67" s="880"/>
      <c r="G67" s="359">
        <f t="shared" si="0"/>
        <v>130852.53059545874</v>
      </c>
      <c r="H67" s="360">
        <v>0</v>
      </c>
      <c r="I67" s="365">
        <v>1031.9504749768305</v>
      </c>
      <c r="J67" s="362">
        <v>0</v>
      </c>
      <c r="K67" s="362">
        <v>0</v>
      </c>
      <c r="L67" s="362">
        <v>0</v>
      </c>
      <c r="M67" s="362">
        <v>0</v>
      </c>
      <c r="N67" s="362">
        <v>0</v>
      </c>
      <c r="O67" s="362">
        <v>0</v>
      </c>
      <c r="P67" s="362">
        <v>0</v>
      </c>
      <c r="Q67" s="362">
        <v>0</v>
      </c>
      <c r="R67" s="362">
        <v>0</v>
      </c>
      <c r="S67" s="362">
        <v>129820.58012048191</v>
      </c>
      <c r="T67" s="363">
        <v>0</v>
      </c>
      <c r="U67" s="293"/>
      <c r="V67" s="293"/>
      <c r="Y67" s="364">
        <v>0</v>
      </c>
      <c r="Z67" s="364">
        <v>0</v>
      </c>
      <c r="AA67" s="364">
        <v>0</v>
      </c>
      <c r="AB67" s="364">
        <v>0</v>
      </c>
      <c r="AC67" s="364">
        <v>0</v>
      </c>
      <c r="AD67" s="364">
        <v>0</v>
      </c>
      <c r="AE67" s="364">
        <v>0</v>
      </c>
      <c r="AF67" s="364">
        <v>0</v>
      </c>
      <c r="AG67" s="364">
        <v>0</v>
      </c>
      <c r="AH67" s="364">
        <v>0</v>
      </c>
    </row>
    <row r="68" spans="2:34" s="364" customFormat="1" ht="12.75" customHeight="1" x14ac:dyDescent="0.2">
      <c r="B68" s="305" t="s">
        <v>356</v>
      </c>
      <c r="C68" s="776" t="s">
        <v>357</v>
      </c>
      <c r="D68" s="776"/>
      <c r="E68" s="776"/>
      <c r="F68" s="880"/>
      <c r="G68" s="359">
        <f t="shared" si="0"/>
        <v>2270.627123880136</v>
      </c>
      <c r="H68" s="360">
        <v>0</v>
      </c>
      <c r="I68" s="365">
        <v>0</v>
      </c>
      <c r="J68" s="362">
        <v>0</v>
      </c>
      <c r="K68" s="362">
        <v>2270.627123880136</v>
      </c>
      <c r="L68" s="362">
        <v>0</v>
      </c>
      <c r="M68" s="362">
        <v>0</v>
      </c>
      <c r="N68" s="362">
        <v>0</v>
      </c>
      <c r="O68" s="362">
        <v>0</v>
      </c>
      <c r="P68" s="362">
        <v>0</v>
      </c>
      <c r="Q68" s="362">
        <v>0</v>
      </c>
      <c r="R68" s="362">
        <v>0</v>
      </c>
      <c r="S68" s="362">
        <v>0</v>
      </c>
      <c r="T68" s="363">
        <v>0</v>
      </c>
      <c r="U68" s="293"/>
      <c r="V68" s="293"/>
      <c r="Y68" s="364">
        <v>0</v>
      </c>
      <c r="Z68" s="364">
        <v>0</v>
      </c>
      <c r="AA68" s="364">
        <v>0</v>
      </c>
      <c r="AB68" s="364">
        <v>0</v>
      </c>
      <c r="AC68" s="364">
        <v>0</v>
      </c>
      <c r="AD68" s="364">
        <v>0</v>
      </c>
      <c r="AE68" s="364">
        <v>0</v>
      </c>
      <c r="AF68" s="364">
        <v>0</v>
      </c>
      <c r="AG68" s="364">
        <v>102210</v>
      </c>
      <c r="AH68" s="364">
        <v>102210</v>
      </c>
    </row>
    <row r="69" spans="2:34" s="364" customFormat="1" ht="12.75" customHeight="1" x14ac:dyDescent="0.2">
      <c r="B69" s="305" t="s">
        <v>358</v>
      </c>
      <c r="C69" s="776" t="s">
        <v>359</v>
      </c>
      <c r="D69" s="776"/>
      <c r="E69" s="776"/>
      <c r="F69" s="880"/>
      <c r="G69" s="359">
        <f t="shared" si="0"/>
        <v>120912.68127062089</v>
      </c>
      <c r="H69" s="360">
        <v>0</v>
      </c>
      <c r="I69" s="365">
        <v>1049.7771770157553</v>
      </c>
      <c r="J69" s="362">
        <v>0</v>
      </c>
      <c r="K69" s="362">
        <v>0</v>
      </c>
      <c r="L69" s="362">
        <v>0</v>
      </c>
      <c r="M69" s="362">
        <v>0</v>
      </c>
      <c r="N69" s="362">
        <v>0</v>
      </c>
      <c r="O69" s="362">
        <v>0</v>
      </c>
      <c r="P69" s="362">
        <v>0</v>
      </c>
      <c r="Q69" s="362">
        <v>0</v>
      </c>
      <c r="R69" s="362">
        <v>0</v>
      </c>
      <c r="S69" s="362">
        <v>116459.17749953656</v>
      </c>
      <c r="T69" s="363">
        <v>3403.726594068582</v>
      </c>
      <c r="U69" s="293"/>
      <c r="V69" s="293"/>
      <c r="Y69" s="364">
        <v>0</v>
      </c>
      <c r="Z69" s="364">
        <v>0</v>
      </c>
      <c r="AA69" s="364">
        <v>0</v>
      </c>
      <c r="AB69" s="364">
        <v>0</v>
      </c>
      <c r="AC69" s="364">
        <v>0</v>
      </c>
      <c r="AD69" s="364">
        <v>0</v>
      </c>
      <c r="AE69" s="364">
        <v>0</v>
      </c>
      <c r="AF69" s="364">
        <v>0</v>
      </c>
      <c r="AG69" s="364">
        <v>0</v>
      </c>
      <c r="AH69" s="364">
        <v>0</v>
      </c>
    </row>
    <row r="70" spans="2:34" s="364" customFormat="1" ht="12.75" customHeight="1" x14ac:dyDescent="0.2">
      <c r="B70" s="305" t="s">
        <v>360</v>
      </c>
      <c r="C70" s="776" t="s">
        <v>361</v>
      </c>
      <c r="D70" s="776"/>
      <c r="E70" s="776"/>
      <c r="F70" s="880"/>
      <c r="G70" s="359">
        <f t="shared" si="0"/>
        <v>588404.70190255507</v>
      </c>
      <c r="H70" s="360">
        <v>0</v>
      </c>
      <c r="I70" s="365">
        <v>2974.010740765259</v>
      </c>
      <c r="J70" s="362">
        <v>0</v>
      </c>
      <c r="K70" s="362">
        <v>0</v>
      </c>
      <c r="L70" s="362">
        <v>0</v>
      </c>
      <c r="M70" s="362">
        <v>0</v>
      </c>
      <c r="N70" s="362">
        <v>0</v>
      </c>
      <c r="O70" s="362">
        <v>0</v>
      </c>
      <c r="P70" s="362">
        <v>0</v>
      </c>
      <c r="Q70" s="362">
        <v>0</v>
      </c>
      <c r="R70" s="362">
        <v>0</v>
      </c>
      <c r="S70" s="362">
        <v>585430.69116178981</v>
      </c>
      <c r="T70" s="363">
        <v>0</v>
      </c>
      <c r="U70" s="293"/>
      <c r="V70" s="293"/>
      <c r="Y70" s="364">
        <v>2168279.196328904</v>
      </c>
      <c r="Z70" s="364">
        <v>788840.62190251553</v>
      </c>
      <c r="AA70" s="364">
        <v>45430.611732605605</v>
      </c>
      <c r="AB70" s="364">
        <v>0</v>
      </c>
      <c r="AC70" s="364">
        <v>76632.5539517656</v>
      </c>
      <c r="AD70" s="364">
        <v>0</v>
      </c>
      <c r="AE70" s="364">
        <v>1050630.5860842098</v>
      </c>
      <c r="AF70" s="364">
        <v>0</v>
      </c>
      <c r="AG70" s="364">
        <v>0</v>
      </c>
      <c r="AH70" s="364">
        <v>4129813.5700000003</v>
      </c>
    </row>
    <row r="71" spans="2:34" s="364" customFormat="1" ht="12.75" customHeight="1" x14ac:dyDescent="0.2">
      <c r="B71" s="305" t="s">
        <v>362</v>
      </c>
      <c r="C71" s="776" t="s">
        <v>363</v>
      </c>
      <c r="D71" s="776"/>
      <c r="E71" s="776"/>
      <c r="F71" s="880"/>
      <c r="G71" s="359">
        <f t="shared" si="0"/>
        <v>1141.5613001456375</v>
      </c>
      <c r="H71" s="360">
        <v>0</v>
      </c>
      <c r="I71" s="365">
        <v>0</v>
      </c>
      <c r="J71" s="362">
        <v>0</v>
      </c>
      <c r="K71" s="362">
        <v>1141.5613001456375</v>
      </c>
      <c r="L71" s="362">
        <v>0</v>
      </c>
      <c r="M71" s="362">
        <v>0</v>
      </c>
      <c r="N71" s="362">
        <v>0</v>
      </c>
      <c r="O71" s="362">
        <v>0</v>
      </c>
      <c r="P71" s="362">
        <v>0</v>
      </c>
      <c r="Q71" s="362">
        <v>0</v>
      </c>
      <c r="R71" s="362">
        <v>0</v>
      </c>
      <c r="S71" s="362">
        <v>0</v>
      </c>
      <c r="T71" s="363">
        <v>0</v>
      </c>
      <c r="U71" s="293"/>
      <c r="V71" s="293"/>
      <c r="Y71" s="364">
        <v>0</v>
      </c>
      <c r="Z71" s="364">
        <v>0</v>
      </c>
      <c r="AA71" s="364">
        <v>0</v>
      </c>
      <c r="AB71" s="364">
        <v>0</v>
      </c>
      <c r="AC71" s="364">
        <v>0</v>
      </c>
      <c r="AD71" s="364">
        <v>0</v>
      </c>
      <c r="AE71" s="364">
        <v>0</v>
      </c>
      <c r="AF71" s="364">
        <v>0</v>
      </c>
      <c r="AG71" s="364">
        <v>0</v>
      </c>
      <c r="AH71" s="364">
        <v>0</v>
      </c>
    </row>
    <row r="72" spans="2:34" s="364" customFormat="1" ht="12.75" customHeight="1" x14ac:dyDescent="0.2">
      <c r="B72" s="305" t="s">
        <v>364</v>
      </c>
      <c r="C72" s="776" t="s">
        <v>365</v>
      </c>
      <c r="D72" s="776"/>
      <c r="E72" s="776"/>
      <c r="F72" s="880"/>
      <c r="G72" s="359">
        <f t="shared" si="0"/>
        <v>5679.208907056799</v>
      </c>
      <c r="H72" s="360">
        <v>0</v>
      </c>
      <c r="I72" s="365">
        <v>4881.112124321462</v>
      </c>
      <c r="J72" s="362">
        <v>0</v>
      </c>
      <c r="K72" s="362">
        <v>0</v>
      </c>
      <c r="L72" s="362">
        <v>0</v>
      </c>
      <c r="M72" s="362">
        <v>0</v>
      </c>
      <c r="N72" s="362">
        <v>0</v>
      </c>
      <c r="O72" s="362">
        <v>0</v>
      </c>
      <c r="P72" s="362">
        <v>0</v>
      </c>
      <c r="Q72" s="362">
        <v>0</v>
      </c>
      <c r="R72" s="362">
        <v>0</v>
      </c>
      <c r="S72" s="362">
        <v>798.096782735337</v>
      </c>
      <c r="T72" s="363">
        <v>0</v>
      </c>
      <c r="U72" s="293"/>
      <c r="V72" s="293"/>
      <c r="Y72" s="364">
        <v>1969421.1514961582</v>
      </c>
      <c r="Z72" s="364">
        <v>716494.1713062214</v>
      </c>
      <c r="AA72" s="364">
        <v>41264.062221824264</v>
      </c>
      <c r="AB72" s="364">
        <v>0</v>
      </c>
      <c r="AC72" s="364">
        <v>69604.400070480828</v>
      </c>
      <c r="AD72" s="364">
        <v>0</v>
      </c>
      <c r="AE72" s="364">
        <v>954274.75490531046</v>
      </c>
      <c r="AF72" s="364">
        <v>0</v>
      </c>
      <c r="AG72" s="364">
        <v>0</v>
      </c>
      <c r="AH72" s="364">
        <v>3751058.5399999954</v>
      </c>
    </row>
    <row r="73" spans="2:34" s="364" customFormat="1" ht="12.75" customHeight="1" x14ac:dyDescent="0.2">
      <c r="B73" s="305" t="s">
        <v>366</v>
      </c>
      <c r="C73" s="776" t="s">
        <v>367</v>
      </c>
      <c r="D73" s="776"/>
      <c r="E73" s="776"/>
      <c r="F73" s="880"/>
      <c r="G73" s="359">
        <f t="shared" si="0"/>
        <v>109563.98657818086</v>
      </c>
      <c r="H73" s="360">
        <v>0</v>
      </c>
      <c r="I73" s="365">
        <v>0</v>
      </c>
      <c r="J73" s="362">
        <v>0</v>
      </c>
      <c r="K73" s="362">
        <v>0</v>
      </c>
      <c r="L73" s="362">
        <v>0</v>
      </c>
      <c r="M73" s="362">
        <v>0</v>
      </c>
      <c r="N73" s="362">
        <v>0</v>
      </c>
      <c r="O73" s="362">
        <v>0</v>
      </c>
      <c r="P73" s="362">
        <v>0</v>
      </c>
      <c r="Q73" s="362">
        <v>0</v>
      </c>
      <c r="R73" s="362">
        <v>0</v>
      </c>
      <c r="S73" s="362">
        <v>3247.4819608102744</v>
      </c>
      <c r="T73" s="363">
        <v>106316.50461737059</v>
      </c>
      <c r="U73" s="293"/>
      <c r="V73" s="293"/>
      <c r="Y73" s="364">
        <v>1619176.7479105126</v>
      </c>
      <c r="Z73" s="364">
        <v>589071.92162077699</v>
      </c>
      <c r="AA73" s="364">
        <v>33925.608051458359</v>
      </c>
      <c r="AB73" s="364">
        <v>0</v>
      </c>
      <c r="AC73" s="364">
        <v>57225.863579643425</v>
      </c>
      <c r="AD73" s="364">
        <v>0</v>
      </c>
      <c r="AE73" s="364">
        <v>784565.29883760423</v>
      </c>
      <c r="AF73" s="364">
        <v>0</v>
      </c>
      <c r="AG73" s="364">
        <v>0</v>
      </c>
      <c r="AH73" s="364">
        <v>3083965.4399999958</v>
      </c>
    </row>
    <row r="74" spans="2:34" s="364" customFormat="1" ht="12.75" customHeight="1" x14ac:dyDescent="0.2">
      <c r="B74" s="305" t="s">
        <v>368</v>
      </c>
      <c r="C74" s="776" t="s">
        <v>369</v>
      </c>
      <c r="D74" s="776"/>
      <c r="E74" s="776"/>
      <c r="F74" s="880"/>
      <c r="G74" s="359">
        <f t="shared" si="0"/>
        <v>0</v>
      </c>
      <c r="H74" s="360">
        <v>0</v>
      </c>
      <c r="I74" s="365">
        <v>0</v>
      </c>
      <c r="J74" s="362">
        <v>0</v>
      </c>
      <c r="K74" s="362">
        <v>0</v>
      </c>
      <c r="L74" s="362">
        <v>0</v>
      </c>
      <c r="M74" s="362">
        <v>0</v>
      </c>
      <c r="N74" s="362">
        <v>0</v>
      </c>
      <c r="O74" s="362">
        <v>0</v>
      </c>
      <c r="P74" s="362">
        <v>0</v>
      </c>
      <c r="Q74" s="362">
        <v>0</v>
      </c>
      <c r="R74" s="362">
        <v>0</v>
      </c>
      <c r="S74" s="362">
        <v>0</v>
      </c>
      <c r="T74" s="363">
        <v>0</v>
      </c>
      <c r="U74" s="293"/>
      <c r="V74" s="293"/>
      <c r="Y74" s="364">
        <v>0</v>
      </c>
      <c r="Z74" s="364">
        <v>0</v>
      </c>
      <c r="AA74" s="364">
        <v>0</v>
      </c>
      <c r="AB74" s="364">
        <v>0</v>
      </c>
      <c r="AC74" s="364">
        <v>0</v>
      </c>
      <c r="AD74" s="364">
        <v>0</v>
      </c>
      <c r="AE74" s="364">
        <v>0</v>
      </c>
      <c r="AF74" s="364">
        <v>0</v>
      </c>
      <c r="AG74" s="364">
        <v>0</v>
      </c>
      <c r="AH74" s="364">
        <v>0</v>
      </c>
    </row>
    <row r="75" spans="2:34" s="364" customFormat="1" ht="12.75" customHeight="1" x14ac:dyDescent="0.2">
      <c r="B75" s="305" t="s">
        <v>370</v>
      </c>
      <c r="C75" s="776" t="s">
        <v>371</v>
      </c>
      <c r="D75" s="776"/>
      <c r="E75" s="776"/>
      <c r="F75" s="880"/>
      <c r="G75" s="359">
        <f t="shared" si="0"/>
        <v>0</v>
      </c>
      <c r="H75" s="360">
        <v>0</v>
      </c>
      <c r="I75" s="365">
        <v>0</v>
      </c>
      <c r="J75" s="362">
        <v>0</v>
      </c>
      <c r="K75" s="362">
        <v>0</v>
      </c>
      <c r="L75" s="362">
        <v>0</v>
      </c>
      <c r="M75" s="362">
        <v>0</v>
      </c>
      <c r="N75" s="362">
        <v>0</v>
      </c>
      <c r="O75" s="362">
        <v>0</v>
      </c>
      <c r="P75" s="362">
        <v>0</v>
      </c>
      <c r="Q75" s="362">
        <v>0</v>
      </c>
      <c r="R75" s="362">
        <v>0</v>
      </c>
      <c r="S75" s="362">
        <v>0</v>
      </c>
      <c r="T75" s="363">
        <v>0</v>
      </c>
      <c r="U75" s="293"/>
      <c r="V75" s="293"/>
      <c r="Y75" s="364">
        <v>350244.4035856456</v>
      </c>
      <c r="Z75" s="364">
        <v>127422.24968544439</v>
      </c>
      <c r="AA75" s="364">
        <v>7338.4541703659079</v>
      </c>
      <c r="AB75" s="364">
        <v>0</v>
      </c>
      <c r="AC75" s="364">
        <v>12378.53649083741</v>
      </c>
      <c r="AD75" s="364">
        <v>0</v>
      </c>
      <c r="AE75" s="364">
        <v>169709.45606770617</v>
      </c>
      <c r="AF75" s="364">
        <v>0</v>
      </c>
      <c r="AG75" s="364">
        <v>0</v>
      </c>
      <c r="AH75" s="364">
        <v>667093.09999999951</v>
      </c>
    </row>
    <row r="76" spans="2:34" s="364" customFormat="1" ht="12.75" customHeight="1" x14ac:dyDescent="0.2">
      <c r="B76" s="305" t="s">
        <v>372</v>
      </c>
      <c r="C76" s="776" t="s">
        <v>373</v>
      </c>
      <c r="D76" s="776"/>
      <c r="E76" s="776"/>
      <c r="F76" s="880"/>
      <c r="G76" s="359">
        <f t="shared" si="0"/>
        <v>0</v>
      </c>
      <c r="H76" s="360">
        <v>0</v>
      </c>
      <c r="I76" s="365">
        <v>0</v>
      </c>
      <c r="J76" s="362">
        <v>0</v>
      </c>
      <c r="K76" s="362">
        <v>0</v>
      </c>
      <c r="L76" s="362">
        <v>0</v>
      </c>
      <c r="M76" s="362">
        <v>0</v>
      </c>
      <c r="N76" s="362">
        <v>0</v>
      </c>
      <c r="O76" s="362">
        <v>0</v>
      </c>
      <c r="P76" s="362">
        <v>0</v>
      </c>
      <c r="Q76" s="362">
        <v>0</v>
      </c>
      <c r="R76" s="362">
        <v>0</v>
      </c>
      <c r="S76" s="362">
        <v>0</v>
      </c>
      <c r="T76" s="363">
        <v>0</v>
      </c>
      <c r="U76" s="293"/>
      <c r="V76" s="293"/>
      <c r="Y76" s="364">
        <v>0</v>
      </c>
      <c r="Z76" s="364">
        <v>0</v>
      </c>
      <c r="AA76" s="364">
        <v>0</v>
      </c>
      <c r="AB76" s="364">
        <v>0</v>
      </c>
      <c r="AC76" s="364">
        <v>0</v>
      </c>
      <c r="AD76" s="364">
        <v>0</v>
      </c>
      <c r="AE76" s="364">
        <v>0</v>
      </c>
      <c r="AF76" s="364">
        <v>0</v>
      </c>
      <c r="AG76" s="364">
        <v>0</v>
      </c>
      <c r="AH76" s="364">
        <v>0</v>
      </c>
    </row>
    <row r="77" spans="2:34" s="358" customFormat="1" ht="12.75" customHeight="1" x14ac:dyDescent="0.2">
      <c r="B77" s="298" t="s">
        <v>374</v>
      </c>
      <c r="C77" s="889" t="s">
        <v>375</v>
      </c>
      <c r="D77" s="889"/>
      <c r="E77" s="889"/>
      <c r="F77" s="890"/>
      <c r="G77" s="351">
        <f t="shared" si="0"/>
        <v>0</v>
      </c>
      <c r="H77" s="366">
        <v>0</v>
      </c>
      <c r="I77" s="367">
        <v>0</v>
      </c>
      <c r="J77" s="368">
        <v>0</v>
      </c>
      <c r="K77" s="368">
        <v>0</v>
      </c>
      <c r="L77" s="368">
        <v>0</v>
      </c>
      <c r="M77" s="368">
        <v>0</v>
      </c>
      <c r="N77" s="368">
        <v>0</v>
      </c>
      <c r="O77" s="368">
        <v>0</v>
      </c>
      <c r="P77" s="368">
        <v>0</v>
      </c>
      <c r="Q77" s="368">
        <v>0</v>
      </c>
      <c r="R77" s="368">
        <v>0</v>
      </c>
      <c r="S77" s="368">
        <v>0</v>
      </c>
      <c r="T77" s="369">
        <v>0</v>
      </c>
      <c r="U77" s="357"/>
      <c r="V77" s="357"/>
      <c r="Y77" s="358">
        <v>0</v>
      </c>
      <c r="Z77" s="358">
        <v>0</v>
      </c>
      <c r="AA77" s="358">
        <v>0</v>
      </c>
      <c r="AB77" s="358">
        <v>0</v>
      </c>
      <c r="AC77" s="358">
        <v>0</v>
      </c>
      <c r="AD77" s="358">
        <v>0</v>
      </c>
      <c r="AE77" s="358">
        <v>0</v>
      </c>
      <c r="AF77" s="358">
        <v>0</v>
      </c>
      <c r="AG77" s="358">
        <v>0</v>
      </c>
      <c r="AH77" s="358">
        <v>0</v>
      </c>
    </row>
    <row r="78" spans="2:34" s="364" customFormat="1" ht="12.75" customHeight="1" x14ac:dyDescent="0.2">
      <c r="B78" s="305" t="s">
        <v>376</v>
      </c>
      <c r="C78" s="776" t="s">
        <v>377</v>
      </c>
      <c r="D78" s="776"/>
      <c r="E78" s="776"/>
      <c r="F78" s="880"/>
      <c r="G78" s="359">
        <f t="shared" si="0"/>
        <v>252.44</v>
      </c>
      <c r="H78" s="360">
        <v>0</v>
      </c>
      <c r="I78" s="365">
        <v>252.44</v>
      </c>
      <c r="J78" s="362">
        <v>0</v>
      </c>
      <c r="K78" s="362">
        <v>0</v>
      </c>
      <c r="L78" s="362">
        <v>0</v>
      </c>
      <c r="M78" s="362">
        <v>0</v>
      </c>
      <c r="N78" s="362">
        <v>0</v>
      </c>
      <c r="O78" s="362">
        <v>0</v>
      </c>
      <c r="P78" s="362">
        <v>0</v>
      </c>
      <c r="Q78" s="362">
        <v>0</v>
      </c>
      <c r="R78" s="362">
        <v>0</v>
      </c>
      <c r="S78" s="362">
        <v>0</v>
      </c>
      <c r="T78" s="363">
        <v>0</v>
      </c>
      <c r="U78" s="293"/>
      <c r="V78" s="293"/>
      <c r="Y78" s="364">
        <v>0</v>
      </c>
      <c r="Z78" s="364">
        <v>0</v>
      </c>
      <c r="AA78" s="364">
        <v>0</v>
      </c>
      <c r="AB78" s="364">
        <v>0</v>
      </c>
      <c r="AC78" s="364">
        <v>0</v>
      </c>
      <c r="AD78" s="364">
        <v>0</v>
      </c>
      <c r="AE78" s="364">
        <v>0</v>
      </c>
      <c r="AF78" s="364">
        <v>0</v>
      </c>
      <c r="AG78" s="364">
        <v>0</v>
      </c>
      <c r="AH78" s="364">
        <v>0</v>
      </c>
    </row>
    <row r="79" spans="2:34" s="364" customFormat="1" ht="12.75" customHeight="1" x14ac:dyDescent="0.2">
      <c r="B79" s="305" t="s">
        <v>378</v>
      </c>
      <c r="C79" s="776" t="s">
        <v>379</v>
      </c>
      <c r="D79" s="776"/>
      <c r="E79" s="776"/>
      <c r="F79" s="880"/>
      <c r="G79" s="359">
        <f t="shared" si="0"/>
        <v>0</v>
      </c>
      <c r="H79" s="360">
        <v>0</v>
      </c>
      <c r="I79" s="365">
        <v>0</v>
      </c>
      <c r="J79" s="362">
        <v>0</v>
      </c>
      <c r="K79" s="362">
        <v>0</v>
      </c>
      <c r="L79" s="362">
        <v>0</v>
      </c>
      <c r="M79" s="362">
        <v>0</v>
      </c>
      <c r="N79" s="362">
        <v>0</v>
      </c>
      <c r="O79" s="362">
        <v>0</v>
      </c>
      <c r="P79" s="362">
        <v>0</v>
      </c>
      <c r="Q79" s="362">
        <v>0</v>
      </c>
      <c r="R79" s="362">
        <v>0</v>
      </c>
      <c r="S79" s="362">
        <v>0</v>
      </c>
      <c r="T79" s="363">
        <v>0</v>
      </c>
      <c r="U79" s="293"/>
      <c r="V79" s="293"/>
      <c r="Y79" s="364">
        <v>0</v>
      </c>
      <c r="Z79" s="364">
        <v>0</v>
      </c>
      <c r="AA79" s="364">
        <v>0</v>
      </c>
      <c r="AB79" s="364">
        <v>0</v>
      </c>
      <c r="AC79" s="364">
        <v>0</v>
      </c>
      <c r="AD79" s="364">
        <v>0</v>
      </c>
      <c r="AE79" s="364">
        <v>0</v>
      </c>
      <c r="AF79" s="364">
        <v>0</v>
      </c>
      <c r="AG79" s="364">
        <v>0</v>
      </c>
      <c r="AH79" s="364">
        <v>0</v>
      </c>
    </row>
    <row r="80" spans="2:34" s="364" customFormat="1" ht="12.75" customHeight="1" x14ac:dyDescent="0.2">
      <c r="B80" s="305" t="s">
        <v>380</v>
      </c>
      <c r="C80" s="776" t="s">
        <v>381</v>
      </c>
      <c r="D80" s="776"/>
      <c r="E80" s="776"/>
      <c r="F80" s="880"/>
      <c r="G80" s="359">
        <f t="shared" si="0"/>
        <v>34338.699999999997</v>
      </c>
      <c r="H80" s="360">
        <v>0</v>
      </c>
      <c r="I80" s="365">
        <v>33652.25</v>
      </c>
      <c r="J80" s="362">
        <v>0</v>
      </c>
      <c r="K80" s="362">
        <v>0</v>
      </c>
      <c r="L80" s="362">
        <v>0</v>
      </c>
      <c r="M80" s="362">
        <v>0</v>
      </c>
      <c r="N80" s="362">
        <v>0</v>
      </c>
      <c r="O80" s="362">
        <v>0</v>
      </c>
      <c r="P80" s="362">
        <v>686.45</v>
      </c>
      <c r="Q80" s="362">
        <v>0</v>
      </c>
      <c r="R80" s="362">
        <v>0</v>
      </c>
      <c r="S80" s="362">
        <v>0</v>
      </c>
      <c r="T80" s="363">
        <v>0</v>
      </c>
      <c r="U80" s="293"/>
      <c r="V80" s="293"/>
      <c r="Y80" s="364">
        <v>229273.17410954557</v>
      </c>
      <c r="Z80" s="364">
        <v>40289.854921783626</v>
      </c>
      <c r="AA80" s="364">
        <v>2303.3220739471417</v>
      </c>
      <c r="AB80" s="364">
        <v>0</v>
      </c>
      <c r="AC80" s="364">
        <v>12816.988943597349</v>
      </c>
      <c r="AD80" s="364">
        <v>0</v>
      </c>
      <c r="AE80" s="364">
        <v>136229.42582634292</v>
      </c>
      <c r="AF80" s="364">
        <v>135669.17412478873</v>
      </c>
      <c r="AG80" s="364">
        <v>0</v>
      </c>
      <c r="AH80" s="364">
        <v>556581.9400000053</v>
      </c>
    </row>
    <row r="81" spans="2:34" s="364" customFormat="1" ht="12.75" customHeight="1" x14ac:dyDescent="0.2">
      <c r="B81" s="305" t="s">
        <v>382</v>
      </c>
      <c r="C81" s="776" t="s">
        <v>383</v>
      </c>
      <c r="D81" s="776"/>
      <c r="E81" s="776"/>
      <c r="F81" s="880"/>
      <c r="G81" s="359">
        <f t="shared" si="0"/>
        <v>0</v>
      </c>
      <c r="H81" s="360">
        <v>0</v>
      </c>
      <c r="I81" s="365">
        <v>0</v>
      </c>
      <c r="J81" s="362">
        <v>0</v>
      </c>
      <c r="K81" s="362">
        <v>0</v>
      </c>
      <c r="L81" s="362">
        <v>0</v>
      </c>
      <c r="M81" s="362">
        <v>0</v>
      </c>
      <c r="N81" s="362">
        <v>0</v>
      </c>
      <c r="O81" s="362">
        <v>0</v>
      </c>
      <c r="P81" s="362">
        <v>0</v>
      </c>
      <c r="Q81" s="362">
        <v>0</v>
      </c>
      <c r="R81" s="362">
        <v>0</v>
      </c>
      <c r="S81" s="362">
        <v>0</v>
      </c>
      <c r="T81" s="363">
        <v>0</v>
      </c>
      <c r="U81" s="293"/>
      <c r="V81" s="293"/>
      <c r="Y81" s="364">
        <v>6972426.7500443012</v>
      </c>
      <c r="Z81" s="364">
        <v>5882543.1076983232</v>
      </c>
      <c r="AA81" s="364">
        <v>92631.941196293134</v>
      </c>
      <c r="AB81" s="364">
        <v>0</v>
      </c>
      <c r="AC81" s="364">
        <v>263012.26385828009</v>
      </c>
      <c r="AD81" s="364">
        <v>0</v>
      </c>
      <c r="AE81" s="364">
        <v>4697644.2530685533</v>
      </c>
      <c r="AF81" s="364">
        <v>527579.3914481838</v>
      </c>
      <c r="AG81" s="364">
        <v>13466933.489999998</v>
      </c>
      <c r="AH81" s="364">
        <v>31902771.197313931</v>
      </c>
    </row>
    <row r="82" spans="2:34" s="364" customFormat="1" ht="12.75" customHeight="1" x14ac:dyDescent="0.2">
      <c r="B82" s="305" t="s">
        <v>384</v>
      </c>
      <c r="C82" s="776" t="s">
        <v>385</v>
      </c>
      <c r="D82" s="776"/>
      <c r="E82" s="776"/>
      <c r="F82" s="880"/>
      <c r="G82" s="359">
        <f t="shared" si="0"/>
        <v>0</v>
      </c>
      <c r="H82" s="360">
        <v>0</v>
      </c>
      <c r="I82" s="365">
        <v>0</v>
      </c>
      <c r="J82" s="362">
        <v>0</v>
      </c>
      <c r="K82" s="362">
        <v>0</v>
      </c>
      <c r="L82" s="362">
        <v>0</v>
      </c>
      <c r="M82" s="362">
        <v>0</v>
      </c>
      <c r="N82" s="362">
        <v>0</v>
      </c>
      <c r="O82" s="362">
        <v>0</v>
      </c>
      <c r="P82" s="362">
        <v>0</v>
      </c>
      <c r="Q82" s="362">
        <v>0</v>
      </c>
      <c r="R82" s="362">
        <v>0</v>
      </c>
      <c r="S82" s="362">
        <v>0</v>
      </c>
      <c r="T82" s="363">
        <v>0</v>
      </c>
      <c r="U82" s="293"/>
      <c r="V82" s="293"/>
      <c r="Y82" s="364">
        <v>1076199.8550607646</v>
      </c>
      <c r="Z82" s="364">
        <v>-1202682.1693198089</v>
      </c>
      <c r="AA82" s="364">
        <v>84626.738259676174</v>
      </c>
      <c r="AB82" s="364">
        <v>0</v>
      </c>
      <c r="AC82" s="364">
        <v>184535.42199444206</v>
      </c>
      <c r="AD82" s="364">
        <v>0</v>
      </c>
      <c r="AE82" s="364">
        <v>-10309503.760519771</v>
      </c>
      <c r="AF82" s="364">
        <v>-4457173.2878821604</v>
      </c>
      <c r="AG82" s="364">
        <v>13457856.779720776</v>
      </c>
      <c r="AH82" s="364">
        <v>-1166140.4226860814</v>
      </c>
    </row>
    <row r="83" spans="2:34" s="364" customFormat="1" ht="12.75" customHeight="1" x14ac:dyDescent="0.2">
      <c r="B83" s="305" t="s">
        <v>386</v>
      </c>
      <c r="C83" s="776" t="s">
        <v>387</v>
      </c>
      <c r="D83" s="776"/>
      <c r="E83" s="776"/>
      <c r="F83" s="880"/>
      <c r="G83" s="359">
        <f t="shared" si="0"/>
        <v>0</v>
      </c>
      <c r="H83" s="360">
        <v>0</v>
      </c>
      <c r="I83" s="365">
        <v>0</v>
      </c>
      <c r="J83" s="362">
        <v>0</v>
      </c>
      <c r="K83" s="362">
        <v>0</v>
      </c>
      <c r="L83" s="362">
        <v>0</v>
      </c>
      <c r="M83" s="362">
        <v>0</v>
      </c>
      <c r="N83" s="362">
        <v>0</v>
      </c>
      <c r="O83" s="362">
        <v>0</v>
      </c>
      <c r="P83" s="362">
        <v>0</v>
      </c>
      <c r="Q83" s="362">
        <v>0</v>
      </c>
      <c r="R83" s="362">
        <v>0</v>
      </c>
      <c r="S83" s="362">
        <v>0</v>
      </c>
      <c r="T83" s="363">
        <v>0</v>
      </c>
      <c r="U83" s="293"/>
      <c r="V83" s="293"/>
      <c r="Y83" s="364">
        <v>3023628.6733503337</v>
      </c>
      <c r="Z83" s="364">
        <v>710823.62175758881</v>
      </c>
      <c r="AA83" s="364">
        <v>124193.31833686521</v>
      </c>
      <c r="AB83" s="364">
        <v>0</v>
      </c>
      <c r="AC83" s="364">
        <v>277753.24619616679</v>
      </c>
      <c r="AD83" s="364">
        <v>0</v>
      </c>
      <c r="AE83" s="364">
        <v>-13437085.124134969</v>
      </c>
      <c r="AF83" s="364">
        <v>-6275699.4438394904</v>
      </c>
      <c r="AG83" s="364">
        <v>26965985.708333522</v>
      </c>
      <c r="AH83" s="364">
        <v>11389600.000000017</v>
      </c>
    </row>
    <row r="84" spans="2:34" s="364" customFormat="1" ht="12.75" customHeight="1" x14ac:dyDescent="0.2">
      <c r="B84" s="305" t="s">
        <v>388</v>
      </c>
      <c r="C84" s="776" t="s">
        <v>389</v>
      </c>
      <c r="D84" s="776"/>
      <c r="E84" s="776"/>
      <c r="F84" s="880"/>
      <c r="G84" s="359">
        <f t="shared" si="0"/>
        <v>21198.07</v>
      </c>
      <c r="H84" s="360">
        <v>0</v>
      </c>
      <c r="I84" s="365">
        <v>0</v>
      </c>
      <c r="J84" s="362">
        <v>0</v>
      </c>
      <c r="K84" s="362">
        <v>10067.89</v>
      </c>
      <c r="L84" s="362">
        <v>0</v>
      </c>
      <c r="M84" s="362">
        <v>0</v>
      </c>
      <c r="N84" s="362">
        <v>0</v>
      </c>
      <c r="O84" s="362">
        <v>0</v>
      </c>
      <c r="P84" s="362">
        <v>11130.18</v>
      </c>
      <c r="Q84" s="362">
        <v>0</v>
      </c>
      <c r="R84" s="362">
        <v>0</v>
      </c>
      <c r="S84" s="362">
        <v>0</v>
      </c>
      <c r="T84" s="363">
        <v>0</v>
      </c>
      <c r="U84" s="293"/>
      <c r="V84" s="293"/>
      <c r="Y84" s="364">
        <v>0</v>
      </c>
      <c r="Z84" s="364">
        <v>0</v>
      </c>
      <c r="AA84" s="364">
        <v>0</v>
      </c>
      <c r="AB84" s="364">
        <v>0</v>
      </c>
      <c r="AC84" s="364">
        <v>0</v>
      </c>
      <c r="AD84" s="364">
        <v>0</v>
      </c>
      <c r="AE84" s="364">
        <v>0</v>
      </c>
      <c r="AF84" s="364">
        <v>0</v>
      </c>
      <c r="AG84" s="364">
        <v>0</v>
      </c>
      <c r="AH84" s="364">
        <v>0</v>
      </c>
    </row>
    <row r="85" spans="2:34" s="364" customFormat="1" ht="12.75" customHeight="1" x14ac:dyDescent="0.2">
      <c r="B85" s="305" t="s">
        <v>390</v>
      </c>
      <c r="C85" s="776" t="s">
        <v>391</v>
      </c>
      <c r="D85" s="776"/>
      <c r="E85" s="776"/>
      <c r="F85" s="880"/>
      <c r="G85" s="359">
        <f t="shared" si="0"/>
        <v>0</v>
      </c>
      <c r="H85" s="360">
        <v>0</v>
      </c>
      <c r="I85" s="365">
        <v>0</v>
      </c>
      <c r="J85" s="362">
        <v>0</v>
      </c>
      <c r="K85" s="362">
        <v>0</v>
      </c>
      <c r="L85" s="362">
        <v>0</v>
      </c>
      <c r="M85" s="362">
        <v>0</v>
      </c>
      <c r="N85" s="362">
        <v>0</v>
      </c>
      <c r="O85" s="362">
        <v>0</v>
      </c>
      <c r="P85" s="362">
        <v>0</v>
      </c>
      <c r="Q85" s="362">
        <v>0</v>
      </c>
      <c r="R85" s="362">
        <v>0</v>
      </c>
      <c r="S85" s="362">
        <v>0</v>
      </c>
      <c r="T85" s="363">
        <v>0</v>
      </c>
      <c r="U85" s="293"/>
      <c r="V85" s="293"/>
      <c r="Y85" s="364">
        <v>5143.9331485893035</v>
      </c>
      <c r="Z85" s="364">
        <v>1209.2851291516752</v>
      </c>
      <c r="AA85" s="364">
        <v>211.28326128698714</v>
      </c>
      <c r="AB85" s="364">
        <v>0</v>
      </c>
      <c r="AC85" s="364">
        <v>472.52632005689628</v>
      </c>
      <c r="AD85" s="364">
        <v>0</v>
      </c>
      <c r="AE85" s="364">
        <v>-22859.773820661059</v>
      </c>
      <c r="AF85" s="364">
        <v>-10676.502271682577</v>
      </c>
      <c r="AG85" s="364">
        <v>45875.748233258804</v>
      </c>
      <c r="AH85" s="364">
        <v>19376.500000000029</v>
      </c>
    </row>
    <row r="86" spans="2:34" s="364" customFormat="1" ht="12.75" customHeight="1" x14ac:dyDescent="0.2">
      <c r="B86" s="305" t="s">
        <v>392</v>
      </c>
      <c r="C86" s="776" t="s">
        <v>393</v>
      </c>
      <c r="D86" s="776"/>
      <c r="E86" s="776"/>
      <c r="F86" s="880"/>
      <c r="G86" s="359">
        <f t="shared" si="0"/>
        <v>0</v>
      </c>
      <c r="H86" s="360">
        <v>0</v>
      </c>
      <c r="I86" s="365">
        <v>0</v>
      </c>
      <c r="J86" s="362">
        <v>0</v>
      </c>
      <c r="K86" s="362">
        <v>0</v>
      </c>
      <c r="L86" s="362">
        <v>0</v>
      </c>
      <c r="M86" s="362">
        <v>0</v>
      </c>
      <c r="N86" s="362">
        <v>0</v>
      </c>
      <c r="O86" s="362">
        <v>0</v>
      </c>
      <c r="P86" s="362">
        <v>0</v>
      </c>
      <c r="Q86" s="362">
        <v>0</v>
      </c>
      <c r="R86" s="362">
        <v>0</v>
      </c>
      <c r="S86" s="362">
        <v>0</v>
      </c>
      <c r="T86" s="363">
        <v>0</v>
      </c>
      <c r="U86" s="293"/>
      <c r="V86" s="293"/>
      <c r="Y86" s="364">
        <v>5143.9331485893035</v>
      </c>
      <c r="Z86" s="364">
        <v>1209.2851291516752</v>
      </c>
      <c r="AA86" s="364">
        <v>211.28326128698714</v>
      </c>
      <c r="AB86" s="364">
        <v>0</v>
      </c>
      <c r="AC86" s="364">
        <v>472.52632005689628</v>
      </c>
      <c r="AD86" s="364">
        <v>0</v>
      </c>
      <c r="AE86" s="364">
        <v>-22859.773820661059</v>
      </c>
      <c r="AF86" s="364">
        <v>-10676.502271682577</v>
      </c>
      <c r="AG86" s="364">
        <v>45875.748233258804</v>
      </c>
      <c r="AH86" s="364">
        <v>19376.500000000029</v>
      </c>
    </row>
    <row r="87" spans="2:34" s="364" customFormat="1" ht="12.75" customHeight="1" x14ac:dyDescent="0.2">
      <c r="B87" s="305" t="s">
        <v>394</v>
      </c>
      <c r="C87" s="776" t="s">
        <v>395</v>
      </c>
      <c r="D87" s="776"/>
      <c r="E87" s="776"/>
      <c r="F87" s="880"/>
      <c r="G87" s="359">
        <f t="shared" si="0"/>
        <v>13363.970000000001</v>
      </c>
      <c r="H87" s="360">
        <v>0</v>
      </c>
      <c r="I87" s="365">
        <v>0</v>
      </c>
      <c r="J87" s="362">
        <v>0</v>
      </c>
      <c r="K87" s="362">
        <v>0</v>
      </c>
      <c r="L87" s="362">
        <v>0</v>
      </c>
      <c r="M87" s="362">
        <v>0</v>
      </c>
      <c r="N87" s="362">
        <v>0</v>
      </c>
      <c r="O87" s="362">
        <v>0</v>
      </c>
      <c r="P87" s="362">
        <v>0</v>
      </c>
      <c r="Q87" s="362">
        <v>0</v>
      </c>
      <c r="R87" s="362">
        <v>0</v>
      </c>
      <c r="S87" s="362">
        <v>0</v>
      </c>
      <c r="T87" s="363">
        <v>13363.970000000001</v>
      </c>
      <c r="U87" s="293"/>
      <c r="V87" s="293"/>
      <c r="Y87" s="364">
        <v>0</v>
      </c>
      <c r="Z87" s="364">
        <v>0</v>
      </c>
      <c r="AA87" s="364">
        <v>0</v>
      </c>
      <c r="AB87" s="364">
        <v>0</v>
      </c>
      <c r="AC87" s="364">
        <v>0</v>
      </c>
      <c r="AD87" s="364">
        <v>0</v>
      </c>
      <c r="AE87" s="364">
        <v>0</v>
      </c>
      <c r="AF87" s="364">
        <v>0</v>
      </c>
      <c r="AG87" s="364">
        <v>0</v>
      </c>
      <c r="AH87" s="364">
        <v>0</v>
      </c>
    </row>
    <row r="88" spans="2:34" s="364" customFormat="1" ht="12.75" customHeight="1" x14ac:dyDescent="0.2">
      <c r="B88" s="305" t="s">
        <v>396</v>
      </c>
      <c r="C88" s="888" t="s">
        <v>397</v>
      </c>
      <c r="D88" s="776"/>
      <c r="E88" s="776"/>
      <c r="F88" s="880"/>
      <c r="G88" s="359">
        <f t="shared" si="0"/>
        <v>0</v>
      </c>
      <c r="H88" s="360">
        <v>0</v>
      </c>
      <c r="I88" s="365">
        <v>0</v>
      </c>
      <c r="J88" s="362">
        <v>0</v>
      </c>
      <c r="K88" s="362">
        <v>0</v>
      </c>
      <c r="L88" s="362">
        <v>0</v>
      </c>
      <c r="M88" s="362">
        <v>0</v>
      </c>
      <c r="N88" s="362">
        <v>0</v>
      </c>
      <c r="O88" s="362">
        <v>0</v>
      </c>
      <c r="P88" s="362">
        <v>0</v>
      </c>
      <c r="Q88" s="362">
        <v>0</v>
      </c>
      <c r="R88" s="362">
        <v>0</v>
      </c>
      <c r="S88" s="362">
        <v>0</v>
      </c>
      <c r="T88" s="363">
        <v>0</v>
      </c>
      <c r="U88" s="293"/>
      <c r="V88" s="293"/>
      <c r="Y88" s="364">
        <v>-1952572.7514381586</v>
      </c>
      <c r="Z88" s="364">
        <v>-1914715.0762065493</v>
      </c>
      <c r="AA88" s="364">
        <v>-39777.863338476018</v>
      </c>
      <c r="AB88" s="364">
        <v>0</v>
      </c>
      <c r="AC88" s="364">
        <v>-93690.350521781613</v>
      </c>
      <c r="AD88" s="364">
        <v>0</v>
      </c>
      <c r="AE88" s="364">
        <v>3150441.1374358591</v>
      </c>
      <c r="AF88" s="364">
        <v>1829202.6582290134</v>
      </c>
      <c r="AG88" s="364">
        <v>-13554004.676846005</v>
      </c>
      <c r="AH88" s="364">
        <v>-12575116.922686098</v>
      </c>
    </row>
    <row r="89" spans="2:34" s="364" customFormat="1" ht="12.75" customHeight="1" x14ac:dyDescent="0.2">
      <c r="B89" s="305" t="s">
        <v>398</v>
      </c>
      <c r="C89" s="894" t="s">
        <v>399</v>
      </c>
      <c r="D89" s="892"/>
      <c r="E89" s="892"/>
      <c r="F89" s="893"/>
      <c r="G89" s="359">
        <f t="shared" si="0"/>
        <v>0</v>
      </c>
      <c r="H89" s="360">
        <v>0</v>
      </c>
      <c r="I89" s="365">
        <v>0</v>
      </c>
      <c r="J89" s="362">
        <v>0</v>
      </c>
      <c r="K89" s="362">
        <v>0</v>
      </c>
      <c r="L89" s="362">
        <v>0</v>
      </c>
      <c r="M89" s="362">
        <v>0</v>
      </c>
      <c r="N89" s="362">
        <v>0</v>
      </c>
      <c r="O89" s="362">
        <v>0</v>
      </c>
      <c r="P89" s="362">
        <v>0</v>
      </c>
      <c r="Q89" s="362">
        <v>0</v>
      </c>
      <c r="R89" s="362">
        <v>0</v>
      </c>
      <c r="S89" s="362">
        <v>0</v>
      </c>
      <c r="T89" s="363">
        <v>0</v>
      </c>
      <c r="U89" s="293"/>
      <c r="V89" s="293"/>
      <c r="Y89" s="364">
        <v>-884302.78204432875</v>
      </c>
      <c r="Z89" s="364">
        <v>-207890.37748030064</v>
      </c>
      <c r="AA89" s="364">
        <v>-36322.084746906359</v>
      </c>
      <c r="AB89" s="364">
        <v>0</v>
      </c>
      <c r="AC89" s="364">
        <v>-81232.847967722351</v>
      </c>
      <c r="AD89" s="364">
        <v>0</v>
      </c>
      <c r="AE89" s="364">
        <v>3929864.7557382304</v>
      </c>
      <c r="AF89" s="364">
        <v>1835416.6721510978</v>
      </c>
      <c r="AG89" s="364">
        <v>-7886582.2356500747</v>
      </c>
      <c r="AH89" s="364">
        <v>-3331048.9000000041</v>
      </c>
    </row>
    <row r="90" spans="2:34" s="364" customFormat="1" ht="12.75" customHeight="1" x14ac:dyDescent="0.2">
      <c r="B90" s="305" t="s">
        <v>400</v>
      </c>
      <c r="C90" s="776" t="s">
        <v>401</v>
      </c>
      <c r="D90" s="776"/>
      <c r="E90" s="776"/>
      <c r="F90" s="880"/>
      <c r="G90" s="359">
        <f t="shared" si="0"/>
        <v>0</v>
      </c>
      <c r="H90" s="360">
        <v>0</v>
      </c>
      <c r="I90" s="365">
        <v>0</v>
      </c>
      <c r="J90" s="362">
        <v>0</v>
      </c>
      <c r="K90" s="362">
        <v>0</v>
      </c>
      <c r="L90" s="362">
        <v>0</v>
      </c>
      <c r="M90" s="362">
        <v>0</v>
      </c>
      <c r="N90" s="362">
        <v>0</v>
      </c>
      <c r="O90" s="362">
        <v>0</v>
      </c>
      <c r="P90" s="362">
        <v>0</v>
      </c>
      <c r="Q90" s="362">
        <v>0</v>
      </c>
      <c r="R90" s="362">
        <v>0</v>
      </c>
      <c r="S90" s="362">
        <v>0</v>
      </c>
      <c r="T90" s="363">
        <v>0</v>
      </c>
      <c r="U90" s="293"/>
      <c r="V90" s="293"/>
      <c r="Y90" s="364">
        <v>-49542.272873443748</v>
      </c>
      <c r="Z90" s="364">
        <v>-11646.872562226075</v>
      </c>
      <c r="AA90" s="364">
        <v>-2034.9123291273086</v>
      </c>
      <c r="AB90" s="364">
        <v>0</v>
      </c>
      <c r="AC90" s="364">
        <v>-4550.9976922159349</v>
      </c>
      <c r="AD90" s="364">
        <v>0</v>
      </c>
      <c r="AE90" s="364">
        <v>220167.15997932144</v>
      </c>
      <c r="AF90" s="364">
        <v>102827.57835270444</v>
      </c>
      <c r="AG90" s="364">
        <v>-441838.71982644504</v>
      </c>
      <c r="AH90" s="364">
        <v>-186619.03695143221</v>
      </c>
    </row>
    <row r="91" spans="2:34" s="364" customFormat="1" ht="12.75" customHeight="1" x14ac:dyDescent="0.2">
      <c r="B91" s="305" t="s">
        <v>402</v>
      </c>
      <c r="C91" s="894" t="s">
        <v>403</v>
      </c>
      <c r="D91" s="892"/>
      <c r="E91" s="892"/>
      <c r="F91" s="893"/>
      <c r="G91" s="359">
        <f t="shared" si="0"/>
        <v>0</v>
      </c>
      <c r="H91" s="360">
        <v>0</v>
      </c>
      <c r="I91" s="365">
        <v>0</v>
      </c>
      <c r="J91" s="362">
        <v>0</v>
      </c>
      <c r="K91" s="362">
        <v>0</v>
      </c>
      <c r="L91" s="362">
        <v>0</v>
      </c>
      <c r="M91" s="362">
        <v>0</v>
      </c>
      <c r="N91" s="362">
        <v>0</v>
      </c>
      <c r="O91" s="362">
        <v>0</v>
      </c>
      <c r="P91" s="362">
        <v>0</v>
      </c>
      <c r="Q91" s="362">
        <v>0</v>
      </c>
      <c r="R91" s="362">
        <v>0</v>
      </c>
      <c r="S91" s="362">
        <v>0</v>
      </c>
      <c r="T91" s="363">
        <v>0</v>
      </c>
      <c r="U91" s="293"/>
      <c r="V91" s="293"/>
      <c r="Y91" s="364">
        <v>-1018727.696520386</v>
      </c>
      <c r="Z91" s="364">
        <v>-1695177.8261640226</v>
      </c>
      <c r="AA91" s="364">
        <v>-1420.8662624423532</v>
      </c>
      <c r="AB91" s="364">
        <v>0</v>
      </c>
      <c r="AC91" s="364">
        <v>-7906.5048618433266</v>
      </c>
      <c r="AD91" s="364">
        <v>0</v>
      </c>
      <c r="AE91" s="364">
        <v>-999590.778281693</v>
      </c>
      <c r="AF91" s="364">
        <v>-109041.59227478878</v>
      </c>
      <c r="AG91" s="364">
        <v>-5225583.7213694854</v>
      </c>
      <c r="AH91" s="364">
        <v>-9057448.9857346602</v>
      </c>
    </row>
    <row r="92" spans="2:34" s="364" customFormat="1" ht="12.75" customHeight="1" x14ac:dyDescent="0.2">
      <c r="B92" s="305" t="s">
        <v>404</v>
      </c>
      <c r="C92" s="776" t="s">
        <v>405</v>
      </c>
      <c r="D92" s="776"/>
      <c r="E92" s="776"/>
      <c r="F92" s="880"/>
      <c r="G92" s="359">
        <f t="shared" si="0"/>
        <v>273.55</v>
      </c>
      <c r="H92" s="360">
        <v>0</v>
      </c>
      <c r="I92" s="365">
        <v>0</v>
      </c>
      <c r="J92" s="362">
        <v>0</v>
      </c>
      <c r="K92" s="362">
        <v>0</v>
      </c>
      <c r="L92" s="362">
        <v>0</v>
      </c>
      <c r="M92" s="362">
        <v>0</v>
      </c>
      <c r="N92" s="362">
        <v>0</v>
      </c>
      <c r="O92" s="362">
        <v>0</v>
      </c>
      <c r="P92" s="362">
        <v>0</v>
      </c>
      <c r="Q92" s="362">
        <v>0</v>
      </c>
      <c r="R92" s="362">
        <v>0</v>
      </c>
      <c r="S92" s="362">
        <v>0</v>
      </c>
      <c r="T92" s="363">
        <v>273.55</v>
      </c>
      <c r="U92" s="293"/>
      <c r="V92" s="293"/>
      <c r="Y92" s="364">
        <v>3065001.4962429958</v>
      </c>
      <c r="Z92" s="364">
        <v>6972910.2147057541</v>
      </c>
      <c r="AA92" s="364">
        <v>0</v>
      </c>
      <c r="AB92" s="364">
        <v>0</v>
      </c>
      <c r="AC92" s="364">
        <v>0</v>
      </c>
      <c r="AD92" s="364">
        <v>0</v>
      </c>
      <c r="AE92" s="364">
        <v>14057242.612767091</v>
      </c>
      <c r="AF92" s="364">
        <v>3595606.5862841541</v>
      </c>
      <c r="AG92" s="364">
        <v>0</v>
      </c>
      <c r="AH92" s="364">
        <v>27690760.909999996</v>
      </c>
    </row>
    <row r="93" spans="2:34" s="364" customFormat="1" ht="12.75" customHeight="1" x14ac:dyDescent="0.2">
      <c r="B93" s="305" t="s">
        <v>406</v>
      </c>
      <c r="C93" s="894" t="s">
        <v>407</v>
      </c>
      <c r="D93" s="892"/>
      <c r="E93" s="892"/>
      <c r="F93" s="893"/>
      <c r="G93" s="359">
        <f t="shared" si="0"/>
        <v>0</v>
      </c>
      <c r="H93" s="360">
        <v>0</v>
      </c>
      <c r="I93" s="365">
        <v>0</v>
      </c>
      <c r="J93" s="362">
        <v>0</v>
      </c>
      <c r="K93" s="362">
        <v>0</v>
      </c>
      <c r="L93" s="362">
        <v>0</v>
      </c>
      <c r="M93" s="362">
        <v>0</v>
      </c>
      <c r="N93" s="362">
        <v>0</v>
      </c>
      <c r="O93" s="362">
        <v>0</v>
      </c>
      <c r="P93" s="362">
        <v>0</v>
      </c>
      <c r="Q93" s="362">
        <v>0</v>
      </c>
      <c r="R93" s="362">
        <v>0</v>
      </c>
      <c r="S93" s="362">
        <v>0</v>
      </c>
      <c r="T93" s="363">
        <v>0</v>
      </c>
      <c r="U93" s="293"/>
      <c r="V93" s="293"/>
      <c r="Y93" s="364">
        <v>2831225.3190987045</v>
      </c>
      <c r="Z93" s="364">
        <v>112315.0435894113</v>
      </c>
      <c r="AA93" s="364">
        <v>8005.1996653872429</v>
      </c>
      <c r="AB93" s="364">
        <v>0</v>
      </c>
      <c r="AC93" s="364">
        <v>78476.834547867344</v>
      </c>
      <c r="AD93" s="364">
        <v>0</v>
      </c>
      <c r="AE93" s="364">
        <v>949905.7547516434</v>
      </c>
      <c r="AF93" s="364">
        <v>1389146.2583469858</v>
      </c>
      <c r="AG93" s="364">
        <v>9076</v>
      </c>
      <c r="AH93" s="364">
        <v>5378150.4100000001</v>
      </c>
    </row>
    <row r="94" spans="2:34" s="364" customFormat="1" ht="12.75" customHeight="1" x14ac:dyDescent="0.2">
      <c r="B94" s="305" t="s">
        <v>408</v>
      </c>
      <c r="C94" s="776" t="s">
        <v>409</v>
      </c>
      <c r="D94" s="776"/>
      <c r="E94" s="776"/>
      <c r="F94" s="880"/>
      <c r="G94" s="359">
        <f t="shared" si="0"/>
        <v>1821.6</v>
      </c>
      <c r="H94" s="360">
        <v>0</v>
      </c>
      <c r="I94" s="365">
        <v>0</v>
      </c>
      <c r="J94" s="362">
        <v>0</v>
      </c>
      <c r="K94" s="362">
        <v>0</v>
      </c>
      <c r="L94" s="362">
        <v>0</v>
      </c>
      <c r="M94" s="362">
        <v>0</v>
      </c>
      <c r="N94" s="362">
        <v>0</v>
      </c>
      <c r="O94" s="362">
        <v>0</v>
      </c>
      <c r="P94" s="362">
        <v>0</v>
      </c>
      <c r="Q94" s="362">
        <v>0</v>
      </c>
      <c r="R94" s="362">
        <v>0</v>
      </c>
      <c r="S94" s="362">
        <v>0</v>
      </c>
      <c r="T94" s="363">
        <v>1821.6</v>
      </c>
      <c r="U94" s="293"/>
      <c r="V94" s="293"/>
      <c r="Y94" s="364">
        <v>377576.38641056442</v>
      </c>
      <c r="Z94" s="364">
        <v>45988.388785547948</v>
      </c>
      <c r="AA94" s="364">
        <v>2644.8415109682078</v>
      </c>
      <c r="AB94" s="364">
        <v>0</v>
      </c>
      <c r="AC94" s="364">
        <v>10441.989717146596</v>
      </c>
      <c r="AD94" s="364">
        <v>0</v>
      </c>
      <c r="AE94" s="364">
        <v>137070.29175489492</v>
      </c>
      <c r="AF94" s="364">
        <v>100626.1518208779</v>
      </c>
      <c r="AG94" s="364">
        <v>0</v>
      </c>
      <c r="AH94" s="364">
        <v>674348.05</v>
      </c>
    </row>
    <row r="95" spans="2:34" s="364" customFormat="1" ht="12.75" customHeight="1" x14ac:dyDescent="0.2">
      <c r="B95" s="305" t="s">
        <v>410</v>
      </c>
      <c r="C95" s="776" t="s">
        <v>411</v>
      </c>
      <c r="D95" s="776"/>
      <c r="E95" s="776"/>
      <c r="F95" s="880"/>
      <c r="G95" s="359">
        <f t="shared" si="0"/>
        <v>0</v>
      </c>
      <c r="H95" s="360">
        <v>0</v>
      </c>
      <c r="I95" s="365">
        <v>0</v>
      </c>
      <c r="J95" s="362">
        <v>0</v>
      </c>
      <c r="K95" s="362">
        <v>0</v>
      </c>
      <c r="L95" s="362">
        <v>0</v>
      </c>
      <c r="M95" s="362">
        <v>0</v>
      </c>
      <c r="N95" s="362">
        <v>0</v>
      </c>
      <c r="O95" s="362">
        <v>0</v>
      </c>
      <c r="P95" s="362">
        <v>0</v>
      </c>
      <c r="Q95" s="362">
        <v>0</v>
      </c>
      <c r="R95" s="362">
        <v>0</v>
      </c>
      <c r="S95" s="362">
        <v>0</v>
      </c>
      <c r="T95" s="363">
        <v>0</v>
      </c>
      <c r="U95" s="293"/>
      <c r="V95" s="293"/>
      <c r="Y95" s="364">
        <v>119326.27887078891</v>
      </c>
      <c r="Z95" s="364">
        <v>43412.036693944152</v>
      </c>
      <c r="AA95" s="364">
        <v>2500.1696525308153</v>
      </c>
      <c r="AB95" s="364">
        <v>0</v>
      </c>
      <c r="AC95" s="364">
        <v>4217.2970708344483</v>
      </c>
      <c r="AD95" s="364">
        <v>0</v>
      </c>
      <c r="AE95" s="364">
        <v>57819.047711901723</v>
      </c>
      <c r="AF95" s="364">
        <v>0</v>
      </c>
      <c r="AG95" s="364">
        <v>0</v>
      </c>
      <c r="AH95" s="364">
        <v>227274.83000000002</v>
      </c>
    </row>
    <row r="96" spans="2:34" s="364" customFormat="1" ht="12.75" customHeight="1" x14ac:dyDescent="0.2">
      <c r="B96" s="305" t="s">
        <v>412</v>
      </c>
      <c r="C96" s="776" t="s">
        <v>413</v>
      </c>
      <c r="D96" s="776"/>
      <c r="E96" s="776"/>
      <c r="F96" s="880"/>
      <c r="G96" s="359">
        <f t="shared" ref="G96:G159" si="1">SUM(I96:T96)</f>
        <v>95162.489999999991</v>
      </c>
      <c r="H96" s="360">
        <v>0</v>
      </c>
      <c r="I96" s="365">
        <v>0</v>
      </c>
      <c r="J96" s="362">
        <v>0</v>
      </c>
      <c r="K96" s="362">
        <v>0</v>
      </c>
      <c r="L96" s="362">
        <v>0</v>
      </c>
      <c r="M96" s="362">
        <v>0</v>
      </c>
      <c r="N96" s="362">
        <v>0</v>
      </c>
      <c r="O96" s="362">
        <v>0</v>
      </c>
      <c r="P96" s="362">
        <v>0</v>
      </c>
      <c r="Q96" s="362">
        <v>0</v>
      </c>
      <c r="R96" s="362">
        <v>0</v>
      </c>
      <c r="S96" s="362">
        <v>0</v>
      </c>
      <c r="T96" s="363">
        <v>95162.489999999991</v>
      </c>
      <c r="U96" s="293"/>
      <c r="V96" s="293"/>
      <c r="Y96" s="364">
        <v>0</v>
      </c>
      <c r="Z96" s="364">
        <v>0</v>
      </c>
      <c r="AA96" s="364">
        <v>0</v>
      </c>
      <c r="AB96" s="364">
        <v>0</v>
      </c>
      <c r="AC96" s="364">
        <v>0</v>
      </c>
      <c r="AD96" s="364">
        <v>0</v>
      </c>
      <c r="AE96" s="364">
        <v>0</v>
      </c>
      <c r="AF96" s="364">
        <v>0</v>
      </c>
      <c r="AG96" s="364">
        <v>0</v>
      </c>
      <c r="AH96" s="364">
        <v>0</v>
      </c>
    </row>
    <row r="97" spans="2:34" s="364" customFormat="1" ht="12.75" customHeight="1" x14ac:dyDescent="0.2">
      <c r="B97" s="305" t="s">
        <v>414</v>
      </c>
      <c r="C97" s="776" t="s">
        <v>415</v>
      </c>
      <c r="D97" s="776"/>
      <c r="E97" s="776"/>
      <c r="F97" s="880"/>
      <c r="G97" s="359">
        <f t="shared" si="1"/>
        <v>176601.03000000003</v>
      </c>
      <c r="H97" s="360">
        <v>0</v>
      </c>
      <c r="I97" s="365">
        <v>7601.46</v>
      </c>
      <c r="J97" s="362">
        <v>0</v>
      </c>
      <c r="K97" s="362">
        <v>5444.33</v>
      </c>
      <c r="L97" s="362">
        <v>0</v>
      </c>
      <c r="M97" s="362">
        <v>0</v>
      </c>
      <c r="N97" s="362">
        <v>0</v>
      </c>
      <c r="O97" s="362">
        <v>0</v>
      </c>
      <c r="P97" s="362">
        <v>165.34</v>
      </c>
      <c r="Q97" s="362">
        <v>0</v>
      </c>
      <c r="R97" s="362">
        <v>0</v>
      </c>
      <c r="S97" s="362">
        <v>42992.95</v>
      </c>
      <c r="T97" s="363">
        <v>120396.95000000001</v>
      </c>
      <c r="U97" s="293"/>
      <c r="V97" s="293"/>
      <c r="Y97" s="364">
        <v>0</v>
      </c>
      <c r="Z97" s="364">
        <v>0</v>
      </c>
      <c r="AA97" s="364">
        <v>0</v>
      </c>
      <c r="AB97" s="364">
        <v>0</v>
      </c>
      <c r="AC97" s="364">
        <v>0</v>
      </c>
      <c r="AD97" s="364">
        <v>0</v>
      </c>
      <c r="AE97" s="364">
        <v>0</v>
      </c>
      <c r="AF97" s="364">
        <v>0</v>
      </c>
      <c r="AG97" s="364">
        <v>0</v>
      </c>
      <c r="AH97" s="364">
        <v>0</v>
      </c>
    </row>
    <row r="98" spans="2:34" s="364" customFormat="1" ht="12.75" customHeight="1" x14ac:dyDescent="0.2">
      <c r="B98" s="305" t="s">
        <v>416</v>
      </c>
      <c r="C98" s="776" t="s">
        <v>417</v>
      </c>
      <c r="D98" s="776"/>
      <c r="E98" s="776"/>
      <c r="F98" s="880"/>
      <c r="G98" s="359">
        <f t="shared" si="1"/>
        <v>0</v>
      </c>
      <c r="H98" s="360">
        <v>0</v>
      </c>
      <c r="I98" s="365">
        <v>0</v>
      </c>
      <c r="J98" s="362">
        <v>0</v>
      </c>
      <c r="K98" s="362">
        <v>0</v>
      </c>
      <c r="L98" s="362">
        <v>0</v>
      </c>
      <c r="M98" s="362">
        <v>0</v>
      </c>
      <c r="N98" s="362">
        <v>0</v>
      </c>
      <c r="O98" s="362">
        <v>0</v>
      </c>
      <c r="P98" s="362">
        <v>0</v>
      </c>
      <c r="Q98" s="362">
        <v>0</v>
      </c>
      <c r="R98" s="362">
        <v>0</v>
      </c>
      <c r="S98" s="362">
        <v>0</v>
      </c>
      <c r="T98" s="363">
        <v>0</v>
      </c>
      <c r="U98" s="293"/>
      <c r="V98" s="293"/>
      <c r="Y98" s="364">
        <v>0</v>
      </c>
      <c r="Z98" s="364">
        <v>0</v>
      </c>
      <c r="AA98" s="364">
        <v>0</v>
      </c>
      <c r="AB98" s="364">
        <v>0</v>
      </c>
      <c r="AC98" s="364">
        <v>0</v>
      </c>
      <c r="AD98" s="364">
        <v>0</v>
      </c>
      <c r="AE98" s="364">
        <v>0</v>
      </c>
      <c r="AF98" s="364">
        <v>0</v>
      </c>
      <c r="AG98" s="364">
        <v>0</v>
      </c>
      <c r="AH98" s="364">
        <v>0</v>
      </c>
    </row>
    <row r="99" spans="2:34" s="364" customFormat="1" ht="12.75" customHeight="1" x14ac:dyDescent="0.2">
      <c r="B99" s="305" t="s">
        <v>418</v>
      </c>
      <c r="C99" s="776" t="s">
        <v>419</v>
      </c>
      <c r="D99" s="776"/>
      <c r="E99" s="776"/>
      <c r="F99" s="880"/>
      <c r="G99" s="359">
        <f t="shared" si="1"/>
        <v>307353.01</v>
      </c>
      <c r="H99" s="360">
        <v>0</v>
      </c>
      <c r="I99" s="365">
        <v>3065.4</v>
      </c>
      <c r="J99" s="362">
        <v>0</v>
      </c>
      <c r="K99" s="362">
        <v>0</v>
      </c>
      <c r="L99" s="362">
        <v>0</v>
      </c>
      <c r="M99" s="362">
        <v>0</v>
      </c>
      <c r="N99" s="362">
        <v>0</v>
      </c>
      <c r="O99" s="362">
        <v>0</v>
      </c>
      <c r="P99" s="362">
        <v>0</v>
      </c>
      <c r="Q99" s="362">
        <v>0</v>
      </c>
      <c r="R99" s="362">
        <v>0</v>
      </c>
      <c r="S99" s="362">
        <v>157743.59000000003</v>
      </c>
      <c r="T99" s="363">
        <v>146544.01999999999</v>
      </c>
      <c r="U99" s="293"/>
      <c r="V99" s="293"/>
      <c r="Y99" s="364">
        <v>258250.10753977552</v>
      </c>
      <c r="Z99" s="364">
        <v>2576.3520916037987</v>
      </c>
      <c r="AA99" s="364">
        <v>144.67185843739264</v>
      </c>
      <c r="AB99" s="364">
        <v>0</v>
      </c>
      <c r="AC99" s="364">
        <v>6224.6926463121481</v>
      </c>
      <c r="AD99" s="364">
        <v>0</v>
      </c>
      <c r="AE99" s="364">
        <v>79251.244042993203</v>
      </c>
      <c r="AF99" s="364">
        <v>100626.1518208779</v>
      </c>
      <c r="AG99" s="364">
        <v>0</v>
      </c>
      <c r="AH99" s="364">
        <v>447073.22</v>
      </c>
    </row>
    <row r="100" spans="2:34" s="358" customFormat="1" ht="12.75" customHeight="1" x14ac:dyDescent="0.2">
      <c r="B100" s="298" t="s">
        <v>420</v>
      </c>
      <c r="C100" s="889" t="s">
        <v>421</v>
      </c>
      <c r="D100" s="889"/>
      <c r="E100" s="889"/>
      <c r="F100" s="890"/>
      <c r="G100" s="351">
        <f t="shared" si="1"/>
        <v>0</v>
      </c>
      <c r="H100" s="366">
        <v>0</v>
      </c>
      <c r="I100" s="367">
        <v>0</v>
      </c>
      <c r="J100" s="368">
        <v>0</v>
      </c>
      <c r="K100" s="368">
        <v>0</v>
      </c>
      <c r="L100" s="368">
        <v>0</v>
      </c>
      <c r="M100" s="368">
        <v>0</v>
      </c>
      <c r="N100" s="368">
        <v>0</v>
      </c>
      <c r="O100" s="368">
        <v>0</v>
      </c>
      <c r="P100" s="368">
        <v>0</v>
      </c>
      <c r="Q100" s="368">
        <v>0</v>
      </c>
      <c r="R100" s="368">
        <v>0</v>
      </c>
      <c r="S100" s="368">
        <v>0</v>
      </c>
      <c r="T100" s="369">
        <v>0</v>
      </c>
      <c r="U100" s="357"/>
      <c r="V100" s="357"/>
      <c r="Y100" s="358">
        <v>2453648.9326881398</v>
      </c>
      <c r="Z100" s="358">
        <v>66326.654803863348</v>
      </c>
      <c r="AA100" s="358">
        <v>5360.3581544190356</v>
      </c>
      <c r="AB100" s="358">
        <v>0</v>
      </c>
      <c r="AC100" s="358">
        <v>68034.844830720744</v>
      </c>
      <c r="AD100" s="358">
        <v>0</v>
      </c>
      <c r="AE100" s="358">
        <v>812835.46299674851</v>
      </c>
      <c r="AF100" s="358">
        <v>1288520.106526108</v>
      </c>
      <c r="AG100" s="358">
        <v>9076</v>
      </c>
      <c r="AH100" s="358">
        <v>4703802.3599999994</v>
      </c>
    </row>
    <row r="101" spans="2:34" s="364" customFormat="1" ht="12.75" customHeight="1" x14ac:dyDescent="0.2">
      <c r="B101" s="305" t="s">
        <v>422</v>
      </c>
      <c r="C101" s="776" t="s">
        <v>423</v>
      </c>
      <c r="D101" s="776"/>
      <c r="E101" s="776"/>
      <c r="F101" s="880"/>
      <c r="G101" s="359">
        <f t="shared" si="1"/>
        <v>662046.70621406822</v>
      </c>
      <c r="H101" s="360">
        <v>0</v>
      </c>
      <c r="I101" s="365">
        <v>119214.36409195034</v>
      </c>
      <c r="J101" s="362">
        <v>0</v>
      </c>
      <c r="K101" s="362">
        <v>33992.651825050569</v>
      </c>
      <c r="L101" s="362">
        <v>10738.868771145977</v>
      </c>
      <c r="M101" s="362">
        <v>0</v>
      </c>
      <c r="N101" s="362">
        <v>0</v>
      </c>
      <c r="O101" s="362">
        <v>0</v>
      </c>
      <c r="P101" s="362">
        <v>36989.266928388672</v>
      </c>
      <c r="Q101" s="362">
        <v>0</v>
      </c>
      <c r="R101" s="362">
        <v>0</v>
      </c>
      <c r="S101" s="362">
        <v>191689.83746197398</v>
      </c>
      <c r="T101" s="363">
        <v>269421.71713555878</v>
      </c>
      <c r="U101" s="293"/>
      <c r="V101" s="293"/>
      <c r="Y101" s="364">
        <v>79293.753763240646</v>
      </c>
      <c r="Z101" s="364">
        <v>28847.822797674216</v>
      </c>
      <c r="AA101" s="364">
        <v>1661.3929359917088</v>
      </c>
      <c r="AB101" s="364">
        <v>0</v>
      </c>
      <c r="AC101" s="364">
        <v>2802.4448482407615</v>
      </c>
      <c r="AD101" s="364">
        <v>0</v>
      </c>
      <c r="AE101" s="364">
        <v>38421.45565485266</v>
      </c>
      <c r="AF101" s="364">
        <v>0</v>
      </c>
      <c r="AG101" s="364">
        <v>0</v>
      </c>
      <c r="AH101" s="364">
        <v>151026.87</v>
      </c>
    </row>
    <row r="102" spans="2:34" s="364" customFormat="1" ht="12.75" customHeight="1" x14ac:dyDescent="0.2">
      <c r="B102" s="305" t="s">
        <v>424</v>
      </c>
      <c r="C102" s="776" t="s">
        <v>425</v>
      </c>
      <c r="D102" s="776"/>
      <c r="E102" s="776"/>
      <c r="F102" s="880"/>
      <c r="G102" s="359">
        <f t="shared" si="1"/>
        <v>206237.08010390215</v>
      </c>
      <c r="H102" s="360">
        <v>0</v>
      </c>
      <c r="I102" s="365">
        <v>37136.990677539092</v>
      </c>
      <c r="J102" s="362">
        <v>0</v>
      </c>
      <c r="K102" s="362">
        <v>10589.200416805936</v>
      </c>
      <c r="L102" s="362">
        <v>3345.3122237330499</v>
      </c>
      <c r="M102" s="362">
        <v>0</v>
      </c>
      <c r="N102" s="362">
        <v>0</v>
      </c>
      <c r="O102" s="362">
        <v>0</v>
      </c>
      <c r="P102" s="362">
        <v>11522.689162096776</v>
      </c>
      <c r="Q102" s="362">
        <v>0</v>
      </c>
      <c r="R102" s="362">
        <v>0</v>
      </c>
      <c r="S102" s="362">
        <v>59714.144021382992</v>
      </c>
      <c r="T102" s="363">
        <v>83928.743602344301</v>
      </c>
      <c r="U102" s="293"/>
      <c r="V102" s="293"/>
      <c r="Y102" s="364">
        <v>0</v>
      </c>
      <c r="Z102" s="364">
        <v>0</v>
      </c>
      <c r="AA102" s="364">
        <v>0</v>
      </c>
      <c r="AB102" s="364">
        <v>0</v>
      </c>
      <c r="AC102" s="364">
        <v>0</v>
      </c>
      <c r="AD102" s="364">
        <v>0</v>
      </c>
      <c r="AE102" s="364">
        <v>0</v>
      </c>
      <c r="AF102" s="364">
        <v>313282.12000000011</v>
      </c>
      <c r="AG102" s="364">
        <v>0</v>
      </c>
      <c r="AH102" s="364">
        <v>313282.12000000011</v>
      </c>
    </row>
    <row r="103" spans="2:34" s="364" customFormat="1" ht="12.75" customHeight="1" x14ac:dyDescent="0.2">
      <c r="B103" s="305" t="s">
        <v>426</v>
      </c>
      <c r="C103" s="776" t="s">
        <v>427</v>
      </c>
      <c r="D103" s="776"/>
      <c r="E103" s="776"/>
      <c r="F103" s="880"/>
      <c r="G103" s="359">
        <f t="shared" si="1"/>
        <v>1331.0475220257499</v>
      </c>
      <c r="H103" s="360">
        <v>0</v>
      </c>
      <c r="I103" s="365">
        <v>239.68095064150648</v>
      </c>
      <c r="J103" s="362">
        <v>0</v>
      </c>
      <c r="K103" s="362">
        <v>68.342360975643487</v>
      </c>
      <c r="L103" s="362">
        <v>21.590538149391104</v>
      </c>
      <c r="M103" s="362">
        <v>0</v>
      </c>
      <c r="N103" s="362">
        <v>0</v>
      </c>
      <c r="O103" s="362">
        <v>0</v>
      </c>
      <c r="P103" s="362">
        <v>74.367067496082583</v>
      </c>
      <c r="Q103" s="362">
        <v>0</v>
      </c>
      <c r="R103" s="362">
        <v>0</v>
      </c>
      <c r="S103" s="362">
        <v>385.39317657866093</v>
      </c>
      <c r="T103" s="363">
        <v>541.67342818446548</v>
      </c>
      <c r="U103" s="293"/>
      <c r="V103" s="293"/>
      <c r="Y103" s="364">
        <v>1904492.9077164633</v>
      </c>
      <c r="Z103" s="364">
        <v>18999.582741642007</v>
      </c>
      <c r="AA103" s="364">
        <v>1066.8980197723172</v>
      </c>
      <c r="AB103" s="364">
        <v>0</v>
      </c>
      <c r="AC103" s="364">
        <v>45904.658513222224</v>
      </c>
      <c r="AD103" s="364">
        <v>0</v>
      </c>
      <c r="AE103" s="364">
        <v>584446.7351648265</v>
      </c>
      <c r="AF103" s="364">
        <v>742078.26784407243</v>
      </c>
      <c r="AG103" s="364">
        <v>0</v>
      </c>
      <c r="AH103" s="364">
        <v>3296989.0499999989</v>
      </c>
    </row>
    <row r="104" spans="2:34" s="364" customFormat="1" ht="12.75" customHeight="1" x14ac:dyDescent="0.2">
      <c r="B104" s="305" t="s">
        <v>428</v>
      </c>
      <c r="C104" s="776" t="s">
        <v>429</v>
      </c>
      <c r="D104" s="776"/>
      <c r="E104" s="776"/>
      <c r="F104" s="880"/>
      <c r="G104" s="359">
        <f t="shared" si="1"/>
        <v>0</v>
      </c>
      <c r="H104" s="360">
        <v>0</v>
      </c>
      <c r="I104" s="365">
        <v>0</v>
      </c>
      <c r="J104" s="362">
        <v>0</v>
      </c>
      <c r="K104" s="362">
        <v>0</v>
      </c>
      <c r="L104" s="362">
        <v>0</v>
      </c>
      <c r="M104" s="362">
        <v>0</v>
      </c>
      <c r="N104" s="362">
        <v>0</v>
      </c>
      <c r="O104" s="362">
        <v>0</v>
      </c>
      <c r="P104" s="362">
        <v>0</v>
      </c>
      <c r="Q104" s="362">
        <v>0</v>
      </c>
      <c r="R104" s="362">
        <v>0</v>
      </c>
      <c r="S104" s="362">
        <v>0</v>
      </c>
      <c r="T104" s="363">
        <v>0</v>
      </c>
      <c r="U104" s="293"/>
      <c r="V104" s="293"/>
      <c r="Y104" s="364">
        <v>0</v>
      </c>
      <c r="Z104" s="364">
        <v>0</v>
      </c>
      <c r="AA104" s="364">
        <v>0</v>
      </c>
      <c r="AB104" s="364">
        <v>0</v>
      </c>
      <c r="AC104" s="364">
        <v>0</v>
      </c>
      <c r="AD104" s="364">
        <v>0</v>
      </c>
      <c r="AE104" s="364">
        <v>0</v>
      </c>
      <c r="AF104" s="364">
        <v>0</v>
      </c>
      <c r="AG104" s="364">
        <v>0</v>
      </c>
      <c r="AH104" s="364">
        <v>0</v>
      </c>
    </row>
    <row r="105" spans="2:34" s="364" customFormat="1" ht="12.75" customHeight="1" x14ac:dyDescent="0.2">
      <c r="B105" s="305" t="s">
        <v>430</v>
      </c>
      <c r="C105" s="776" t="s">
        <v>431</v>
      </c>
      <c r="D105" s="776"/>
      <c r="E105" s="776"/>
      <c r="F105" s="880"/>
      <c r="G105" s="359">
        <f t="shared" si="1"/>
        <v>884.81633708912364</v>
      </c>
      <c r="H105" s="360">
        <v>0</v>
      </c>
      <c r="I105" s="365">
        <v>159.32836154031327</v>
      </c>
      <c r="J105" s="362">
        <v>0</v>
      </c>
      <c r="K105" s="362">
        <v>45.430712657396533</v>
      </c>
      <c r="L105" s="362">
        <v>14.352350735045842</v>
      </c>
      <c r="M105" s="362">
        <v>0</v>
      </c>
      <c r="N105" s="362">
        <v>0</v>
      </c>
      <c r="O105" s="362">
        <v>0</v>
      </c>
      <c r="P105" s="362">
        <v>49.435647618200093</v>
      </c>
      <c r="Q105" s="362">
        <v>0</v>
      </c>
      <c r="R105" s="362">
        <v>0</v>
      </c>
      <c r="S105" s="362">
        <v>256.19083706379917</v>
      </c>
      <c r="T105" s="363">
        <v>360.07842747436871</v>
      </c>
      <c r="U105" s="293"/>
      <c r="V105" s="293"/>
      <c r="Y105" s="364">
        <v>0</v>
      </c>
      <c r="Z105" s="364">
        <v>0</v>
      </c>
      <c r="AA105" s="364">
        <v>0</v>
      </c>
      <c r="AB105" s="364">
        <v>0</v>
      </c>
      <c r="AC105" s="364">
        <v>0</v>
      </c>
      <c r="AD105" s="364">
        <v>0</v>
      </c>
      <c r="AE105" s="364">
        <v>0</v>
      </c>
      <c r="AF105" s="364">
        <v>0</v>
      </c>
      <c r="AG105" s="364">
        <v>9076</v>
      </c>
      <c r="AH105" s="364">
        <v>9076</v>
      </c>
    </row>
    <row r="106" spans="2:34" s="364" customFormat="1" ht="12.75" customHeight="1" x14ac:dyDescent="0.2">
      <c r="B106" s="305" t="s">
        <v>432</v>
      </c>
      <c r="C106" s="776" t="s">
        <v>433</v>
      </c>
      <c r="D106" s="776"/>
      <c r="E106" s="776"/>
      <c r="F106" s="880"/>
      <c r="G106" s="359">
        <f t="shared" si="1"/>
        <v>0</v>
      </c>
      <c r="H106" s="360">
        <v>0</v>
      </c>
      <c r="I106" s="365">
        <v>0</v>
      </c>
      <c r="J106" s="362">
        <v>0</v>
      </c>
      <c r="K106" s="362">
        <v>0</v>
      </c>
      <c r="L106" s="362">
        <v>0</v>
      </c>
      <c r="M106" s="362">
        <v>0</v>
      </c>
      <c r="N106" s="362">
        <v>0</v>
      </c>
      <c r="O106" s="362">
        <v>0</v>
      </c>
      <c r="P106" s="362">
        <v>0</v>
      </c>
      <c r="Q106" s="362">
        <v>0</v>
      </c>
      <c r="R106" s="362">
        <v>0</v>
      </c>
      <c r="S106" s="362">
        <v>0</v>
      </c>
      <c r="T106" s="363">
        <v>0</v>
      </c>
      <c r="U106" s="293"/>
      <c r="V106" s="293"/>
      <c r="Y106" s="364">
        <v>29288.554332371459</v>
      </c>
      <c r="Z106" s="364">
        <v>14084.00223912436</v>
      </c>
      <c r="AA106" s="364">
        <v>2385.2575496432933</v>
      </c>
      <c r="AB106" s="364">
        <v>0</v>
      </c>
      <c r="AC106" s="364">
        <v>8708.4391126286937</v>
      </c>
      <c r="AD106" s="364">
        <v>0</v>
      </c>
      <c r="AE106" s="364">
        <v>54764.946463823333</v>
      </c>
      <c r="AF106" s="364">
        <v>61491.880302409023</v>
      </c>
      <c r="AG106" s="364">
        <v>0</v>
      </c>
      <c r="AH106" s="364">
        <v>170723.08000000016</v>
      </c>
    </row>
    <row r="107" spans="2:34" s="364" customFormat="1" ht="12.75" customHeight="1" x14ac:dyDescent="0.2">
      <c r="B107" s="305" t="s">
        <v>434</v>
      </c>
      <c r="C107" s="776" t="s">
        <v>435</v>
      </c>
      <c r="D107" s="776"/>
      <c r="E107" s="776"/>
      <c r="F107" s="880"/>
      <c r="G107" s="359">
        <f t="shared" si="1"/>
        <v>0</v>
      </c>
      <c r="H107" s="360">
        <v>0</v>
      </c>
      <c r="I107" s="365">
        <v>0</v>
      </c>
      <c r="J107" s="362">
        <v>0</v>
      </c>
      <c r="K107" s="362">
        <v>0</v>
      </c>
      <c r="L107" s="362">
        <v>0</v>
      </c>
      <c r="M107" s="362">
        <v>0</v>
      </c>
      <c r="N107" s="362">
        <v>0</v>
      </c>
      <c r="O107" s="362">
        <v>0</v>
      </c>
      <c r="P107" s="362">
        <v>0</v>
      </c>
      <c r="Q107" s="362">
        <v>0</v>
      </c>
      <c r="R107" s="362">
        <v>0</v>
      </c>
      <c r="S107" s="362">
        <v>0</v>
      </c>
      <c r="T107" s="363">
        <v>0</v>
      </c>
      <c r="U107" s="293"/>
      <c r="V107" s="293"/>
      <c r="Y107" s="364">
        <v>0</v>
      </c>
      <c r="Z107" s="364">
        <v>0</v>
      </c>
      <c r="AA107" s="364">
        <v>0</v>
      </c>
      <c r="AB107" s="364">
        <v>0</v>
      </c>
      <c r="AC107" s="364">
        <v>0</v>
      </c>
      <c r="AD107" s="364">
        <v>0</v>
      </c>
      <c r="AE107" s="364">
        <v>0</v>
      </c>
      <c r="AF107" s="364">
        <v>0</v>
      </c>
      <c r="AG107" s="364">
        <v>0</v>
      </c>
      <c r="AH107" s="364">
        <v>0</v>
      </c>
    </row>
    <row r="108" spans="2:34" s="364" customFormat="1" ht="12.75" customHeight="1" x14ac:dyDescent="0.2">
      <c r="B108" s="305" t="s">
        <v>436</v>
      </c>
      <c r="C108" s="776" t="s">
        <v>437</v>
      </c>
      <c r="D108" s="776"/>
      <c r="E108" s="776"/>
      <c r="F108" s="880"/>
      <c r="G108" s="359">
        <f t="shared" si="1"/>
        <v>0</v>
      </c>
      <c r="H108" s="360">
        <v>0</v>
      </c>
      <c r="I108" s="365">
        <v>0</v>
      </c>
      <c r="J108" s="362">
        <v>0</v>
      </c>
      <c r="K108" s="362">
        <v>0</v>
      </c>
      <c r="L108" s="362">
        <v>0</v>
      </c>
      <c r="M108" s="362">
        <v>0</v>
      </c>
      <c r="N108" s="362">
        <v>0</v>
      </c>
      <c r="O108" s="362">
        <v>0</v>
      </c>
      <c r="P108" s="362">
        <v>0</v>
      </c>
      <c r="Q108" s="362">
        <v>0</v>
      </c>
      <c r="R108" s="362">
        <v>0</v>
      </c>
      <c r="S108" s="362">
        <v>0</v>
      </c>
      <c r="T108" s="363">
        <v>0</v>
      </c>
      <c r="U108" s="293"/>
      <c r="V108" s="293"/>
      <c r="Y108" s="364">
        <v>440573.71687606414</v>
      </c>
      <c r="Z108" s="364">
        <v>4395.2470254227655</v>
      </c>
      <c r="AA108" s="364">
        <v>246.80964901171578</v>
      </c>
      <c r="AB108" s="364">
        <v>0</v>
      </c>
      <c r="AC108" s="364">
        <v>10619.302356629061</v>
      </c>
      <c r="AD108" s="364">
        <v>0</v>
      </c>
      <c r="AE108" s="364">
        <v>135202.32571324604</v>
      </c>
      <c r="AF108" s="364">
        <v>171667.83837962634</v>
      </c>
      <c r="AG108" s="364">
        <v>0</v>
      </c>
      <c r="AH108" s="364">
        <v>762705.24</v>
      </c>
    </row>
    <row r="109" spans="2:34" s="364" customFormat="1" ht="12.75" customHeight="1" x14ac:dyDescent="0.2">
      <c r="B109" s="305" t="s">
        <v>438</v>
      </c>
      <c r="C109" s="776" t="s">
        <v>439</v>
      </c>
      <c r="D109" s="776"/>
      <c r="E109" s="776"/>
      <c r="F109" s="880"/>
      <c r="G109" s="359">
        <f t="shared" si="1"/>
        <v>0</v>
      </c>
      <c r="H109" s="360">
        <v>0</v>
      </c>
      <c r="I109" s="365">
        <v>0</v>
      </c>
      <c r="J109" s="362">
        <v>0</v>
      </c>
      <c r="K109" s="362">
        <v>0</v>
      </c>
      <c r="L109" s="362">
        <v>0</v>
      </c>
      <c r="M109" s="362">
        <v>0</v>
      </c>
      <c r="N109" s="362">
        <v>0</v>
      </c>
      <c r="O109" s="362">
        <v>0</v>
      </c>
      <c r="P109" s="362">
        <v>0</v>
      </c>
      <c r="Q109" s="362">
        <v>0</v>
      </c>
      <c r="R109" s="362">
        <v>0</v>
      </c>
      <c r="S109" s="362">
        <v>0</v>
      </c>
      <c r="T109" s="363">
        <v>0</v>
      </c>
      <c r="U109" s="293"/>
      <c r="V109" s="293"/>
      <c r="Y109" s="364">
        <v>6972426.6704024654</v>
      </c>
      <c r="Z109" s="364">
        <v>5882543.0889753569</v>
      </c>
      <c r="AA109" s="364">
        <v>92631.937925063423</v>
      </c>
      <c r="AB109" s="364">
        <v>0</v>
      </c>
      <c r="AC109" s="364">
        <v>263012.25654230942</v>
      </c>
      <c r="AD109" s="364">
        <v>0</v>
      </c>
      <c r="AE109" s="364">
        <v>4697644.6069989633</v>
      </c>
      <c r="AF109" s="364">
        <v>527579.55674897949</v>
      </c>
      <c r="AG109" s="364">
        <v>13466932.779720776</v>
      </c>
      <c r="AH109" s="364">
        <v>31902770.897313915</v>
      </c>
    </row>
    <row r="110" spans="2:34" s="358" customFormat="1" ht="12.75" customHeight="1" x14ac:dyDescent="0.2">
      <c r="B110" s="298" t="s">
        <v>440</v>
      </c>
      <c r="C110" s="889" t="s">
        <v>441</v>
      </c>
      <c r="D110" s="889"/>
      <c r="E110" s="889"/>
      <c r="F110" s="890"/>
      <c r="G110" s="351">
        <f t="shared" si="1"/>
        <v>0</v>
      </c>
      <c r="H110" s="366">
        <v>0</v>
      </c>
      <c r="I110" s="367">
        <v>0</v>
      </c>
      <c r="J110" s="368">
        <v>0</v>
      </c>
      <c r="K110" s="368">
        <v>0</v>
      </c>
      <c r="L110" s="368">
        <v>0</v>
      </c>
      <c r="M110" s="368">
        <v>0</v>
      </c>
      <c r="N110" s="368">
        <v>0</v>
      </c>
      <c r="O110" s="368">
        <v>0</v>
      </c>
      <c r="P110" s="368">
        <v>0</v>
      </c>
      <c r="Q110" s="368">
        <v>0</v>
      </c>
      <c r="R110" s="368">
        <v>0</v>
      </c>
      <c r="S110" s="368">
        <v>0</v>
      </c>
      <c r="T110" s="369">
        <v>0</v>
      </c>
      <c r="U110" s="357"/>
      <c r="V110" s="357"/>
    </row>
    <row r="111" spans="2:34" s="364" customFormat="1" ht="12.75" customHeight="1" x14ac:dyDescent="0.2">
      <c r="B111" s="305" t="s">
        <v>442</v>
      </c>
      <c r="C111" s="776" t="s">
        <v>443</v>
      </c>
      <c r="D111" s="776"/>
      <c r="E111" s="776"/>
      <c r="F111" s="880"/>
      <c r="G111" s="359">
        <f t="shared" si="1"/>
        <v>0</v>
      </c>
      <c r="H111" s="360">
        <v>0</v>
      </c>
      <c r="I111" s="365">
        <v>0</v>
      </c>
      <c r="J111" s="362">
        <v>0</v>
      </c>
      <c r="K111" s="362">
        <v>0</v>
      </c>
      <c r="L111" s="362">
        <v>0</v>
      </c>
      <c r="M111" s="362">
        <v>0</v>
      </c>
      <c r="N111" s="362">
        <v>0</v>
      </c>
      <c r="O111" s="362">
        <v>0</v>
      </c>
      <c r="P111" s="362">
        <v>0</v>
      </c>
      <c r="Q111" s="362">
        <v>0</v>
      </c>
      <c r="R111" s="362">
        <v>0</v>
      </c>
      <c r="S111" s="362">
        <v>0</v>
      </c>
      <c r="T111" s="363">
        <v>0</v>
      </c>
      <c r="U111" s="293"/>
      <c r="V111" s="293"/>
      <c r="Y111" s="364">
        <v>0</v>
      </c>
      <c r="Z111" s="364">
        <v>0</v>
      </c>
      <c r="AA111" s="364">
        <v>0</v>
      </c>
      <c r="AB111" s="364">
        <v>0</v>
      </c>
      <c r="AC111" s="364">
        <v>0</v>
      </c>
      <c r="AD111" s="364">
        <v>0</v>
      </c>
      <c r="AE111" s="364">
        <v>0</v>
      </c>
      <c r="AF111" s="364">
        <v>0</v>
      </c>
      <c r="AG111" s="364">
        <v>0</v>
      </c>
      <c r="AH111" s="364">
        <v>0</v>
      </c>
    </row>
    <row r="112" spans="2:34" s="364" customFormat="1" ht="12.75" customHeight="1" x14ac:dyDescent="0.2">
      <c r="B112" s="305" t="s">
        <v>444</v>
      </c>
      <c r="C112" s="776" t="s">
        <v>445</v>
      </c>
      <c r="D112" s="776"/>
      <c r="E112" s="776"/>
      <c r="F112" s="880"/>
      <c r="G112" s="359">
        <f t="shared" si="1"/>
        <v>39495.770000000004</v>
      </c>
      <c r="H112" s="360">
        <v>0</v>
      </c>
      <c r="I112" s="365">
        <v>11274.759999999998</v>
      </c>
      <c r="J112" s="362">
        <v>0</v>
      </c>
      <c r="K112" s="362">
        <v>11303.29</v>
      </c>
      <c r="L112" s="362">
        <v>0</v>
      </c>
      <c r="M112" s="362">
        <v>0</v>
      </c>
      <c r="N112" s="362">
        <v>0</v>
      </c>
      <c r="O112" s="362">
        <v>0</v>
      </c>
      <c r="P112" s="362">
        <v>0</v>
      </c>
      <c r="Q112" s="362">
        <v>0</v>
      </c>
      <c r="R112" s="362">
        <v>0</v>
      </c>
      <c r="S112" s="362">
        <v>16917.72</v>
      </c>
      <c r="T112" s="363">
        <v>0</v>
      </c>
      <c r="U112" s="293"/>
      <c r="V112" s="293"/>
    </row>
    <row r="113" spans="2:34" s="364" customFormat="1" ht="12.75" customHeight="1" x14ac:dyDescent="0.2">
      <c r="B113" s="305" t="s">
        <v>446</v>
      </c>
      <c r="C113" s="776" t="s">
        <v>447</v>
      </c>
      <c r="D113" s="776"/>
      <c r="E113" s="776"/>
      <c r="F113" s="880"/>
      <c r="G113" s="359">
        <f t="shared" si="1"/>
        <v>6440</v>
      </c>
      <c r="H113" s="360">
        <v>0</v>
      </c>
      <c r="I113" s="365">
        <v>390</v>
      </c>
      <c r="J113" s="362">
        <v>0</v>
      </c>
      <c r="K113" s="362">
        <v>0</v>
      </c>
      <c r="L113" s="362">
        <v>0</v>
      </c>
      <c r="M113" s="362">
        <v>0</v>
      </c>
      <c r="N113" s="362">
        <v>0</v>
      </c>
      <c r="O113" s="362">
        <v>0</v>
      </c>
      <c r="P113" s="362">
        <v>0</v>
      </c>
      <c r="Q113" s="362">
        <v>0</v>
      </c>
      <c r="R113" s="362">
        <f>R34+R111+R62-R92-R100</f>
        <v>0</v>
      </c>
      <c r="S113" s="362">
        <v>4194</v>
      </c>
      <c r="T113" s="363">
        <v>1856</v>
      </c>
      <c r="U113" s="293"/>
      <c r="V113" s="293"/>
      <c r="Y113" s="364">
        <v>1453776.3211131655</v>
      </c>
      <c r="Z113" s="364">
        <v>-1156693.7618112941</v>
      </c>
      <c r="AA113" s="364">
        <v>87271.583041874095</v>
      </c>
      <c r="AB113" s="364">
        <v>0</v>
      </c>
      <c r="AC113" s="364">
        <v>194977.41902755934</v>
      </c>
      <c r="AD113" s="364">
        <v>0</v>
      </c>
      <c r="AE113" s="364">
        <v>-10172433.822695287</v>
      </c>
      <c r="AF113" s="364">
        <v>-4356547.3013620786</v>
      </c>
      <c r="AG113" s="364">
        <v>13457857.489999998</v>
      </c>
      <c r="AH113" s="364">
        <v>-491792.07268606126</v>
      </c>
    </row>
    <row r="114" spans="2:34" s="364" customFormat="1" ht="12.75" customHeight="1" x14ac:dyDescent="0.2">
      <c r="B114" s="305" t="s">
        <v>448</v>
      </c>
      <c r="C114" s="776" t="s">
        <v>449</v>
      </c>
      <c r="D114" s="776"/>
      <c r="E114" s="776"/>
      <c r="F114" s="880"/>
      <c r="G114" s="359">
        <f t="shared" si="1"/>
        <v>14200</v>
      </c>
      <c r="H114" s="360">
        <v>0</v>
      </c>
      <c r="I114" s="365">
        <v>0</v>
      </c>
      <c r="J114" s="362">
        <v>0</v>
      </c>
      <c r="K114" s="362">
        <v>0</v>
      </c>
      <c r="L114" s="362">
        <v>0</v>
      </c>
      <c r="M114" s="362">
        <v>0</v>
      </c>
      <c r="N114" s="362">
        <v>0</v>
      </c>
      <c r="O114" s="362">
        <v>0</v>
      </c>
      <c r="P114" s="362">
        <v>0</v>
      </c>
      <c r="Q114" s="362">
        <v>0</v>
      </c>
      <c r="R114" s="362">
        <v>0</v>
      </c>
      <c r="S114" s="362">
        <v>14200</v>
      </c>
      <c r="T114" s="363">
        <v>0</v>
      </c>
      <c r="U114" s="293"/>
      <c r="V114" s="293"/>
    </row>
    <row r="115" spans="2:34" s="364" customFormat="1" ht="12.75" customHeight="1" x14ac:dyDescent="0.2">
      <c r="B115" s="305" t="s">
        <v>450</v>
      </c>
      <c r="C115" s="776" t="s">
        <v>451</v>
      </c>
      <c r="D115" s="776"/>
      <c r="E115" s="776"/>
      <c r="F115" s="880"/>
      <c r="G115" s="359">
        <f t="shared" si="1"/>
        <v>0</v>
      </c>
      <c r="H115" s="360">
        <v>0</v>
      </c>
      <c r="I115" s="365">
        <v>0</v>
      </c>
      <c r="J115" s="362">
        <v>0</v>
      </c>
      <c r="K115" s="362">
        <v>0</v>
      </c>
      <c r="L115" s="362">
        <v>0</v>
      </c>
      <c r="M115" s="362">
        <v>0</v>
      </c>
      <c r="N115" s="362">
        <v>0</v>
      </c>
      <c r="O115" s="362">
        <v>0</v>
      </c>
      <c r="P115" s="362">
        <v>0</v>
      </c>
      <c r="Q115" s="362">
        <v>0</v>
      </c>
      <c r="R115" s="362">
        <v>0</v>
      </c>
      <c r="S115" s="362">
        <v>0</v>
      </c>
      <c r="T115" s="363">
        <v>0</v>
      </c>
      <c r="U115" s="293"/>
      <c r="V115" s="293"/>
    </row>
    <row r="116" spans="2:34" s="364" customFormat="1" ht="12.75" customHeight="1" x14ac:dyDescent="0.2">
      <c r="B116" s="318" t="s">
        <v>452</v>
      </c>
      <c r="C116" s="894" t="s">
        <v>453</v>
      </c>
      <c r="D116" s="892"/>
      <c r="E116" s="892"/>
      <c r="F116" s="893"/>
      <c r="G116" s="359">
        <f t="shared" si="1"/>
        <v>4363.2299999999996</v>
      </c>
      <c r="H116" s="360">
        <v>0</v>
      </c>
      <c r="I116" s="365">
        <v>4363.2299999999996</v>
      </c>
      <c r="J116" s="362">
        <v>0</v>
      </c>
      <c r="K116" s="362">
        <v>0</v>
      </c>
      <c r="L116" s="362">
        <v>0</v>
      </c>
      <c r="M116" s="362">
        <v>0</v>
      </c>
      <c r="N116" s="362">
        <v>0</v>
      </c>
      <c r="O116" s="362">
        <v>0</v>
      </c>
      <c r="P116" s="362">
        <v>0</v>
      </c>
      <c r="Q116" s="362">
        <v>0</v>
      </c>
      <c r="R116" s="362">
        <v>0</v>
      </c>
      <c r="S116" s="362">
        <v>0</v>
      </c>
      <c r="T116" s="363">
        <v>0</v>
      </c>
      <c r="U116" s="293"/>
      <c r="V116" s="293"/>
    </row>
    <row r="117" spans="2:34" s="364" customFormat="1" ht="12.75" customHeight="1" x14ac:dyDescent="0.2">
      <c r="B117" s="318" t="s">
        <v>454</v>
      </c>
      <c r="C117" s="892" t="s">
        <v>455</v>
      </c>
      <c r="D117" s="892"/>
      <c r="E117" s="892"/>
      <c r="F117" s="893"/>
      <c r="G117" s="359">
        <f t="shared" si="1"/>
        <v>20743.05</v>
      </c>
      <c r="H117" s="360">
        <v>0</v>
      </c>
      <c r="I117" s="365">
        <v>14822</v>
      </c>
      <c r="J117" s="362">
        <v>0</v>
      </c>
      <c r="K117" s="362">
        <v>0</v>
      </c>
      <c r="L117" s="362">
        <v>0</v>
      </c>
      <c r="M117" s="362">
        <v>0</v>
      </c>
      <c r="N117" s="362">
        <v>0</v>
      </c>
      <c r="O117" s="362">
        <v>0</v>
      </c>
      <c r="P117" s="362">
        <v>0</v>
      </c>
      <c r="Q117" s="362">
        <v>0</v>
      </c>
      <c r="R117" s="362">
        <v>0</v>
      </c>
      <c r="S117" s="362">
        <v>0</v>
      </c>
      <c r="T117" s="363">
        <v>5921.05</v>
      </c>
      <c r="U117" s="293"/>
      <c r="V117" s="293"/>
    </row>
    <row r="118" spans="2:34" s="358" customFormat="1" ht="12.75" customHeight="1" x14ac:dyDescent="0.2">
      <c r="B118" s="298" t="s">
        <v>456</v>
      </c>
      <c r="C118" s="889" t="s">
        <v>457</v>
      </c>
      <c r="D118" s="889"/>
      <c r="E118" s="889"/>
      <c r="F118" s="890"/>
      <c r="G118" s="351">
        <f t="shared" si="1"/>
        <v>0</v>
      </c>
      <c r="H118" s="366">
        <v>0</v>
      </c>
      <c r="I118" s="367">
        <v>0</v>
      </c>
      <c r="J118" s="368">
        <v>0</v>
      </c>
      <c r="K118" s="368">
        <v>0</v>
      </c>
      <c r="L118" s="368">
        <v>0</v>
      </c>
      <c r="M118" s="368">
        <v>0</v>
      </c>
      <c r="N118" s="368">
        <v>0</v>
      </c>
      <c r="O118" s="368">
        <v>0</v>
      </c>
      <c r="P118" s="368">
        <v>0</v>
      </c>
      <c r="Q118" s="368">
        <v>0</v>
      </c>
      <c r="R118" s="368">
        <v>0</v>
      </c>
      <c r="S118" s="368">
        <v>0</v>
      </c>
      <c r="T118" s="369">
        <v>0</v>
      </c>
      <c r="U118" s="357"/>
      <c r="V118" s="357"/>
    </row>
    <row r="119" spans="2:34" s="364" customFormat="1" ht="12.75" customHeight="1" x14ac:dyDescent="0.2">
      <c r="B119" s="305" t="s">
        <v>458</v>
      </c>
      <c r="C119" s="776" t="s">
        <v>459</v>
      </c>
      <c r="D119" s="776"/>
      <c r="E119" s="776"/>
      <c r="F119" s="880"/>
      <c r="G119" s="359">
        <f t="shared" si="1"/>
        <v>0</v>
      </c>
      <c r="H119" s="360">
        <v>0</v>
      </c>
      <c r="I119" s="365">
        <v>0</v>
      </c>
      <c r="J119" s="362">
        <v>0</v>
      </c>
      <c r="K119" s="362">
        <v>0</v>
      </c>
      <c r="L119" s="362">
        <v>0</v>
      </c>
      <c r="M119" s="362">
        <v>0</v>
      </c>
      <c r="N119" s="362">
        <v>0</v>
      </c>
      <c r="O119" s="362">
        <v>0</v>
      </c>
      <c r="P119" s="362">
        <v>0</v>
      </c>
      <c r="Q119" s="362">
        <v>0</v>
      </c>
      <c r="R119" s="362">
        <v>0</v>
      </c>
      <c r="S119" s="362">
        <v>0</v>
      </c>
      <c r="T119" s="363">
        <v>0</v>
      </c>
      <c r="U119" s="293"/>
      <c r="V119" s="293"/>
    </row>
    <row r="120" spans="2:34" s="364" customFormat="1" ht="12.75" customHeight="1" x14ac:dyDescent="0.2">
      <c r="B120" s="305" t="s">
        <v>460</v>
      </c>
      <c r="C120" s="776" t="s">
        <v>461</v>
      </c>
      <c r="D120" s="776"/>
      <c r="E120" s="776"/>
      <c r="F120" s="880"/>
      <c r="G120" s="359">
        <f t="shared" si="1"/>
        <v>0</v>
      </c>
      <c r="H120" s="360">
        <v>0</v>
      </c>
      <c r="I120" s="365">
        <v>0</v>
      </c>
      <c r="J120" s="362">
        <v>0</v>
      </c>
      <c r="K120" s="362">
        <v>0</v>
      </c>
      <c r="L120" s="362">
        <v>0</v>
      </c>
      <c r="M120" s="362">
        <v>0</v>
      </c>
      <c r="N120" s="362">
        <v>0</v>
      </c>
      <c r="O120" s="362">
        <v>0</v>
      </c>
      <c r="P120" s="362">
        <v>0</v>
      </c>
      <c r="Q120" s="362">
        <v>0</v>
      </c>
      <c r="R120" s="362">
        <v>0</v>
      </c>
      <c r="S120" s="362">
        <v>0</v>
      </c>
      <c r="T120" s="363">
        <v>0</v>
      </c>
      <c r="U120" s="293"/>
      <c r="V120" s="293"/>
    </row>
    <row r="121" spans="2:34" s="364" customFormat="1" ht="12.75" customHeight="1" x14ac:dyDescent="0.2">
      <c r="B121" s="305" t="s">
        <v>462</v>
      </c>
      <c r="C121" s="776" t="s">
        <v>463</v>
      </c>
      <c r="D121" s="776"/>
      <c r="E121" s="776"/>
      <c r="F121" s="880"/>
      <c r="G121" s="359">
        <f t="shared" si="1"/>
        <v>0</v>
      </c>
      <c r="H121" s="360">
        <v>0</v>
      </c>
      <c r="I121" s="365">
        <v>0</v>
      </c>
      <c r="J121" s="362">
        <v>0</v>
      </c>
      <c r="K121" s="362">
        <v>0</v>
      </c>
      <c r="L121" s="362">
        <v>0</v>
      </c>
      <c r="M121" s="362">
        <v>0</v>
      </c>
      <c r="N121" s="362">
        <v>0</v>
      </c>
      <c r="O121" s="362">
        <v>0</v>
      </c>
      <c r="P121" s="362">
        <v>0</v>
      </c>
      <c r="Q121" s="362">
        <v>0</v>
      </c>
      <c r="R121" s="362">
        <v>0</v>
      </c>
      <c r="S121" s="362">
        <v>0</v>
      </c>
      <c r="T121" s="363">
        <v>0</v>
      </c>
      <c r="U121" s="293"/>
      <c r="V121" s="293"/>
    </row>
    <row r="122" spans="2:34" s="364" customFormat="1" ht="12.75" customHeight="1" x14ac:dyDescent="0.2">
      <c r="B122" s="305" t="s">
        <v>464</v>
      </c>
      <c r="C122" s="776" t="s">
        <v>465</v>
      </c>
      <c r="D122" s="776"/>
      <c r="E122" s="776"/>
      <c r="F122" s="880"/>
      <c r="G122" s="359">
        <f t="shared" si="1"/>
        <v>0</v>
      </c>
      <c r="H122" s="360">
        <v>0</v>
      </c>
      <c r="I122" s="365">
        <v>0</v>
      </c>
      <c r="J122" s="362">
        <v>0</v>
      </c>
      <c r="K122" s="362">
        <v>0</v>
      </c>
      <c r="L122" s="362">
        <v>0</v>
      </c>
      <c r="M122" s="362">
        <v>0</v>
      </c>
      <c r="N122" s="362">
        <v>0</v>
      </c>
      <c r="O122" s="362">
        <v>0</v>
      </c>
      <c r="P122" s="362">
        <v>0</v>
      </c>
      <c r="Q122" s="362">
        <v>0</v>
      </c>
      <c r="R122" s="362">
        <v>0</v>
      </c>
      <c r="S122" s="362">
        <v>0</v>
      </c>
      <c r="T122" s="363">
        <v>0</v>
      </c>
      <c r="U122" s="293"/>
      <c r="V122" s="293"/>
    </row>
    <row r="123" spans="2:34" s="358" customFormat="1" ht="12.75" customHeight="1" x14ac:dyDescent="0.2">
      <c r="B123" s="298" t="s">
        <v>466</v>
      </c>
      <c r="C123" s="889" t="s">
        <v>467</v>
      </c>
      <c r="D123" s="889"/>
      <c r="E123" s="889"/>
      <c r="F123" s="890"/>
      <c r="G123" s="351">
        <f t="shared" si="1"/>
        <v>0</v>
      </c>
      <c r="H123" s="366">
        <v>0</v>
      </c>
      <c r="I123" s="367">
        <v>0</v>
      </c>
      <c r="J123" s="368">
        <v>0</v>
      </c>
      <c r="K123" s="368">
        <v>0</v>
      </c>
      <c r="L123" s="368">
        <v>0</v>
      </c>
      <c r="M123" s="368">
        <v>0</v>
      </c>
      <c r="N123" s="368">
        <v>0</v>
      </c>
      <c r="O123" s="368">
        <v>0</v>
      </c>
      <c r="P123" s="368">
        <v>0</v>
      </c>
      <c r="Q123" s="368">
        <v>0</v>
      </c>
      <c r="R123" s="368">
        <v>0</v>
      </c>
      <c r="S123" s="368">
        <v>0</v>
      </c>
      <c r="T123" s="369">
        <v>0</v>
      </c>
      <c r="U123" s="357"/>
      <c r="V123" s="357"/>
    </row>
    <row r="124" spans="2:34" s="364" customFormat="1" ht="12.75" customHeight="1" x14ac:dyDescent="0.2">
      <c r="B124" s="305" t="s">
        <v>468</v>
      </c>
      <c r="C124" s="776" t="s">
        <v>469</v>
      </c>
      <c r="D124" s="776"/>
      <c r="E124" s="776"/>
      <c r="F124" s="880"/>
      <c r="G124" s="359">
        <f t="shared" si="1"/>
        <v>0</v>
      </c>
      <c r="H124" s="360">
        <v>0</v>
      </c>
      <c r="I124" s="365">
        <v>0</v>
      </c>
      <c r="J124" s="362">
        <v>0</v>
      </c>
      <c r="K124" s="362">
        <v>0</v>
      </c>
      <c r="L124" s="362">
        <v>0</v>
      </c>
      <c r="M124" s="362">
        <v>0</v>
      </c>
      <c r="N124" s="362">
        <v>0</v>
      </c>
      <c r="O124" s="362">
        <v>0</v>
      </c>
      <c r="P124" s="362">
        <v>0</v>
      </c>
      <c r="Q124" s="362">
        <v>0</v>
      </c>
      <c r="R124" s="362">
        <v>0</v>
      </c>
      <c r="S124" s="362">
        <v>0</v>
      </c>
      <c r="T124" s="363">
        <v>0</v>
      </c>
      <c r="U124" s="293"/>
      <c r="V124" s="293"/>
    </row>
    <row r="125" spans="2:34" s="364" customFormat="1" ht="12.75" customHeight="1" x14ac:dyDescent="0.2">
      <c r="B125" s="305" t="s">
        <v>470</v>
      </c>
      <c r="C125" s="776" t="s">
        <v>471</v>
      </c>
      <c r="D125" s="776"/>
      <c r="E125" s="776"/>
      <c r="F125" s="880"/>
      <c r="G125" s="359">
        <f t="shared" si="1"/>
        <v>0</v>
      </c>
      <c r="H125" s="360">
        <v>0</v>
      </c>
      <c r="I125" s="365">
        <v>0</v>
      </c>
      <c r="J125" s="362">
        <v>0</v>
      </c>
      <c r="K125" s="362">
        <v>0</v>
      </c>
      <c r="L125" s="362">
        <v>0</v>
      </c>
      <c r="M125" s="362">
        <v>0</v>
      </c>
      <c r="N125" s="362">
        <v>0</v>
      </c>
      <c r="O125" s="362">
        <v>0</v>
      </c>
      <c r="P125" s="362">
        <v>0</v>
      </c>
      <c r="Q125" s="362">
        <v>0</v>
      </c>
      <c r="R125" s="362">
        <v>0</v>
      </c>
      <c r="S125" s="362">
        <v>0</v>
      </c>
      <c r="T125" s="363">
        <v>0</v>
      </c>
      <c r="U125" s="293"/>
      <c r="V125" s="293"/>
    </row>
    <row r="126" spans="2:34" s="364" customFormat="1" ht="12.75" customHeight="1" x14ac:dyDescent="0.2">
      <c r="B126" s="305" t="s">
        <v>472</v>
      </c>
      <c r="C126" s="776" t="s">
        <v>473</v>
      </c>
      <c r="D126" s="776"/>
      <c r="E126" s="776"/>
      <c r="F126" s="880"/>
      <c r="G126" s="359">
        <f t="shared" si="1"/>
        <v>120.3</v>
      </c>
      <c r="H126" s="360">
        <v>0</v>
      </c>
      <c r="I126" s="365">
        <v>0</v>
      </c>
      <c r="J126" s="362">
        <v>0</v>
      </c>
      <c r="K126" s="362">
        <v>0</v>
      </c>
      <c r="L126" s="362">
        <v>0</v>
      </c>
      <c r="M126" s="362">
        <v>0</v>
      </c>
      <c r="N126" s="362">
        <v>0</v>
      </c>
      <c r="O126" s="362">
        <v>0</v>
      </c>
      <c r="P126" s="362">
        <v>0</v>
      </c>
      <c r="Q126" s="362">
        <v>0</v>
      </c>
      <c r="R126" s="362">
        <v>0</v>
      </c>
      <c r="S126" s="362">
        <v>0</v>
      </c>
      <c r="T126" s="363">
        <v>120.3</v>
      </c>
      <c r="U126" s="293"/>
      <c r="V126" s="293"/>
    </row>
    <row r="127" spans="2:34" s="364" customFormat="1" ht="12.75" customHeight="1" x14ac:dyDescent="0.2">
      <c r="B127" s="305" t="s">
        <v>474</v>
      </c>
      <c r="C127" s="776" t="s">
        <v>475</v>
      </c>
      <c r="D127" s="776"/>
      <c r="E127" s="776"/>
      <c r="F127" s="880"/>
      <c r="G127" s="359">
        <f t="shared" si="1"/>
        <v>0</v>
      </c>
      <c r="H127" s="360">
        <v>0</v>
      </c>
      <c r="I127" s="365">
        <v>0</v>
      </c>
      <c r="J127" s="362">
        <v>0</v>
      </c>
      <c r="K127" s="362">
        <v>0</v>
      </c>
      <c r="L127" s="362">
        <v>0</v>
      </c>
      <c r="M127" s="362">
        <v>0</v>
      </c>
      <c r="N127" s="362">
        <v>0</v>
      </c>
      <c r="O127" s="362">
        <v>0</v>
      </c>
      <c r="P127" s="362">
        <v>0</v>
      </c>
      <c r="Q127" s="362">
        <v>0</v>
      </c>
      <c r="R127" s="362">
        <v>0</v>
      </c>
      <c r="S127" s="362">
        <v>0</v>
      </c>
      <c r="T127" s="363">
        <v>0</v>
      </c>
      <c r="U127" s="293"/>
      <c r="V127" s="293"/>
    </row>
    <row r="128" spans="2:34" s="364" customFormat="1" ht="12.75" customHeight="1" x14ac:dyDescent="0.2">
      <c r="B128" s="305" t="s">
        <v>476</v>
      </c>
      <c r="C128" s="776" t="s">
        <v>477</v>
      </c>
      <c r="D128" s="776"/>
      <c r="E128" s="776"/>
      <c r="F128" s="880"/>
      <c r="G128" s="359">
        <f t="shared" si="1"/>
        <v>0</v>
      </c>
      <c r="H128" s="360">
        <v>0</v>
      </c>
      <c r="I128" s="365">
        <v>0</v>
      </c>
      <c r="J128" s="362">
        <v>0</v>
      </c>
      <c r="K128" s="362">
        <v>0</v>
      </c>
      <c r="L128" s="362">
        <v>0</v>
      </c>
      <c r="M128" s="362">
        <v>0</v>
      </c>
      <c r="N128" s="362">
        <v>0</v>
      </c>
      <c r="O128" s="362">
        <v>0</v>
      </c>
      <c r="P128" s="362">
        <v>0</v>
      </c>
      <c r="Q128" s="362">
        <v>0</v>
      </c>
      <c r="R128" s="362">
        <v>0</v>
      </c>
      <c r="S128" s="362">
        <v>0</v>
      </c>
      <c r="T128" s="363">
        <v>0</v>
      </c>
      <c r="U128" s="293"/>
      <c r="V128" s="293"/>
    </row>
    <row r="129" spans="2:22" s="364" customFormat="1" ht="12.75" customHeight="1" x14ac:dyDescent="0.2">
      <c r="B129" s="305" t="s">
        <v>478</v>
      </c>
      <c r="C129" s="776" t="s">
        <v>479</v>
      </c>
      <c r="D129" s="776"/>
      <c r="E129" s="776"/>
      <c r="F129" s="880"/>
      <c r="G129" s="359">
        <f t="shared" si="1"/>
        <v>0</v>
      </c>
      <c r="H129" s="360">
        <v>0</v>
      </c>
      <c r="I129" s="365">
        <v>0</v>
      </c>
      <c r="J129" s="362">
        <v>0</v>
      </c>
      <c r="K129" s="362">
        <v>0</v>
      </c>
      <c r="L129" s="362">
        <v>0</v>
      </c>
      <c r="M129" s="362">
        <v>0</v>
      </c>
      <c r="N129" s="362">
        <v>0</v>
      </c>
      <c r="O129" s="362">
        <v>0</v>
      </c>
      <c r="P129" s="362">
        <v>0</v>
      </c>
      <c r="Q129" s="362">
        <v>0</v>
      </c>
      <c r="R129" s="362">
        <v>0</v>
      </c>
      <c r="S129" s="362">
        <v>0</v>
      </c>
      <c r="T129" s="363">
        <v>0</v>
      </c>
      <c r="U129" s="293"/>
      <c r="V129" s="293"/>
    </row>
    <row r="130" spans="2:22" s="364" customFormat="1" ht="12.75" customHeight="1" x14ac:dyDescent="0.2">
      <c r="B130" s="305" t="s">
        <v>480</v>
      </c>
      <c r="C130" s="892" t="s">
        <v>481</v>
      </c>
      <c r="D130" s="892"/>
      <c r="E130" s="892"/>
      <c r="F130" s="893"/>
      <c r="G130" s="359">
        <f t="shared" si="1"/>
        <v>0</v>
      </c>
      <c r="H130" s="360">
        <v>0</v>
      </c>
      <c r="I130" s="365">
        <v>0</v>
      </c>
      <c r="J130" s="362">
        <v>0</v>
      </c>
      <c r="K130" s="362">
        <v>0</v>
      </c>
      <c r="L130" s="362">
        <v>0</v>
      </c>
      <c r="M130" s="362">
        <v>0</v>
      </c>
      <c r="N130" s="362">
        <v>0</v>
      </c>
      <c r="O130" s="362">
        <v>0</v>
      </c>
      <c r="P130" s="362">
        <v>0</v>
      </c>
      <c r="Q130" s="362">
        <v>0</v>
      </c>
      <c r="R130" s="362">
        <v>0</v>
      </c>
      <c r="S130" s="362">
        <v>0</v>
      </c>
      <c r="T130" s="363">
        <v>0</v>
      </c>
      <c r="U130" s="293"/>
      <c r="V130" s="293"/>
    </row>
    <row r="131" spans="2:22" s="364" customFormat="1" ht="12.75" customHeight="1" x14ac:dyDescent="0.2">
      <c r="B131" s="305" t="s">
        <v>482</v>
      </c>
      <c r="C131" s="776" t="s">
        <v>483</v>
      </c>
      <c r="D131" s="776"/>
      <c r="E131" s="776"/>
      <c r="F131" s="880"/>
      <c r="G131" s="359">
        <f t="shared" si="1"/>
        <v>0</v>
      </c>
      <c r="H131" s="360">
        <v>0</v>
      </c>
      <c r="I131" s="365">
        <v>0</v>
      </c>
      <c r="J131" s="362">
        <v>0</v>
      </c>
      <c r="K131" s="362">
        <v>0</v>
      </c>
      <c r="L131" s="362">
        <v>0</v>
      </c>
      <c r="M131" s="362">
        <v>0</v>
      </c>
      <c r="N131" s="362">
        <v>0</v>
      </c>
      <c r="O131" s="362">
        <v>0</v>
      </c>
      <c r="P131" s="362">
        <v>0</v>
      </c>
      <c r="Q131" s="362">
        <v>0</v>
      </c>
      <c r="R131" s="362">
        <v>0</v>
      </c>
      <c r="S131" s="362">
        <v>0</v>
      </c>
      <c r="T131" s="363">
        <v>0</v>
      </c>
      <c r="U131" s="293"/>
      <c r="V131" s="293"/>
    </row>
    <row r="132" spans="2:22" s="364" customFormat="1" ht="12.75" customHeight="1" x14ac:dyDescent="0.2">
      <c r="B132" s="305" t="s">
        <v>484</v>
      </c>
      <c r="C132" s="888" t="s">
        <v>485</v>
      </c>
      <c r="D132" s="776"/>
      <c r="E132" s="776"/>
      <c r="F132" s="880"/>
      <c r="G132" s="359">
        <f t="shared" si="1"/>
        <v>0</v>
      </c>
      <c r="H132" s="360">
        <v>0</v>
      </c>
      <c r="I132" s="365">
        <v>0</v>
      </c>
      <c r="J132" s="362">
        <v>0</v>
      </c>
      <c r="K132" s="362">
        <v>0</v>
      </c>
      <c r="L132" s="362">
        <v>0</v>
      </c>
      <c r="M132" s="362">
        <v>0</v>
      </c>
      <c r="N132" s="362">
        <v>0</v>
      </c>
      <c r="O132" s="362">
        <v>0</v>
      </c>
      <c r="P132" s="362">
        <v>0</v>
      </c>
      <c r="Q132" s="362">
        <v>0</v>
      </c>
      <c r="R132" s="362">
        <v>0</v>
      </c>
      <c r="S132" s="362">
        <v>0</v>
      </c>
      <c r="T132" s="363">
        <v>0</v>
      </c>
      <c r="U132" s="293"/>
      <c r="V132" s="293"/>
    </row>
    <row r="133" spans="2:22" s="364" customFormat="1" ht="12.75" customHeight="1" x14ac:dyDescent="0.2">
      <c r="B133" s="305" t="s">
        <v>486</v>
      </c>
      <c r="C133" s="776" t="s">
        <v>487</v>
      </c>
      <c r="D133" s="776"/>
      <c r="E133" s="776"/>
      <c r="F133" s="880"/>
      <c r="G133" s="359">
        <f t="shared" si="1"/>
        <v>0</v>
      </c>
      <c r="H133" s="360">
        <v>0</v>
      </c>
      <c r="I133" s="365">
        <v>0</v>
      </c>
      <c r="J133" s="362">
        <v>0</v>
      </c>
      <c r="K133" s="362">
        <v>0</v>
      </c>
      <c r="L133" s="362">
        <v>0</v>
      </c>
      <c r="M133" s="362">
        <v>0</v>
      </c>
      <c r="N133" s="362">
        <v>0</v>
      </c>
      <c r="O133" s="362">
        <v>0</v>
      </c>
      <c r="P133" s="362">
        <v>0</v>
      </c>
      <c r="Q133" s="362">
        <v>0</v>
      </c>
      <c r="R133" s="362">
        <v>0</v>
      </c>
      <c r="S133" s="362">
        <v>0</v>
      </c>
      <c r="T133" s="363">
        <v>0</v>
      </c>
      <c r="U133" s="293"/>
      <c r="V133" s="293"/>
    </row>
    <row r="134" spans="2:22" s="358" customFormat="1" ht="12.75" customHeight="1" x14ac:dyDescent="0.2">
      <c r="B134" s="298" t="s">
        <v>488</v>
      </c>
      <c r="C134" s="889" t="s">
        <v>489</v>
      </c>
      <c r="D134" s="889"/>
      <c r="E134" s="889"/>
      <c r="F134" s="890"/>
      <c r="G134" s="351">
        <f t="shared" si="1"/>
        <v>0</v>
      </c>
      <c r="H134" s="366">
        <v>0</v>
      </c>
      <c r="I134" s="367">
        <v>0</v>
      </c>
      <c r="J134" s="368">
        <v>0</v>
      </c>
      <c r="K134" s="368">
        <v>0</v>
      </c>
      <c r="L134" s="368">
        <v>0</v>
      </c>
      <c r="M134" s="368">
        <v>0</v>
      </c>
      <c r="N134" s="368">
        <v>0</v>
      </c>
      <c r="O134" s="368">
        <v>0</v>
      </c>
      <c r="P134" s="368">
        <v>0</v>
      </c>
      <c r="Q134" s="368">
        <v>0</v>
      </c>
      <c r="R134" s="368">
        <v>0</v>
      </c>
      <c r="S134" s="368">
        <v>0</v>
      </c>
      <c r="T134" s="369">
        <v>0</v>
      </c>
      <c r="U134" s="357"/>
      <c r="V134" s="357"/>
    </row>
    <row r="135" spans="2:22" s="364" customFormat="1" ht="12.75" customHeight="1" x14ac:dyDescent="0.2">
      <c r="B135" s="305" t="s">
        <v>490</v>
      </c>
      <c r="C135" s="892" t="s">
        <v>491</v>
      </c>
      <c r="D135" s="892"/>
      <c r="E135" s="892"/>
      <c r="F135" s="893"/>
      <c r="G135" s="359">
        <f t="shared" si="1"/>
        <v>0</v>
      </c>
      <c r="H135" s="360">
        <v>0</v>
      </c>
      <c r="I135" s="365">
        <v>0</v>
      </c>
      <c r="J135" s="362">
        <v>0</v>
      </c>
      <c r="K135" s="362">
        <v>0</v>
      </c>
      <c r="L135" s="362">
        <v>0</v>
      </c>
      <c r="M135" s="362">
        <v>0</v>
      </c>
      <c r="N135" s="362">
        <v>0</v>
      </c>
      <c r="O135" s="362">
        <v>0</v>
      </c>
      <c r="P135" s="362">
        <v>0</v>
      </c>
      <c r="Q135" s="362">
        <v>0</v>
      </c>
      <c r="R135" s="362">
        <v>0</v>
      </c>
      <c r="S135" s="362">
        <v>0</v>
      </c>
      <c r="T135" s="363">
        <v>0</v>
      </c>
      <c r="U135" s="293"/>
      <c r="V135" s="293"/>
    </row>
    <row r="136" spans="2:22" s="364" customFormat="1" ht="12.75" customHeight="1" x14ac:dyDescent="0.2">
      <c r="B136" s="305" t="s">
        <v>492</v>
      </c>
      <c r="C136" s="892" t="s">
        <v>493</v>
      </c>
      <c r="D136" s="892"/>
      <c r="E136" s="892"/>
      <c r="F136" s="893"/>
      <c r="G136" s="359">
        <f t="shared" si="1"/>
        <v>0</v>
      </c>
      <c r="H136" s="360">
        <v>0</v>
      </c>
      <c r="I136" s="365">
        <v>0</v>
      </c>
      <c r="J136" s="362">
        <v>0</v>
      </c>
      <c r="K136" s="362">
        <v>0</v>
      </c>
      <c r="L136" s="362">
        <v>0</v>
      </c>
      <c r="M136" s="362">
        <v>0</v>
      </c>
      <c r="N136" s="362">
        <v>0</v>
      </c>
      <c r="O136" s="362">
        <v>0</v>
      </c>
      <c r="P136" s="362">
        <v>0</v>
      </c>
      <c r="Q136" s="362">
        <v>0</v>
      </c>
      <c r="R136" s="362">
        <v>0</v>
      </c>
      <c r="S136" s="362">
        <v>0</v>
      </c>
      <c r="T136" s="363">
        <v>0</v>
      </c>
      <c r="U136" s="293"/>
      <c r="V136" s="293"/>
    </row>
    <row r="137" spans="2:22" s="364" customFormat="1" ht="12.75" customHeight="1" x14ac:dyDescent="0.2">
      <c r="B137" s="305" t="s">
        <v>494</v>
      </c>
      <c r="C137" s="892" t="s">
        <v>495</v>
      </c>
      <c r="D137" s="892"/>
      <c r="E137" s="892"/>
      <c r="F137" s="893"/>
      <c r="G137" s="359">
        <f t="shared" si="1"/>
        <v>1646.45</v>
      </c>
      <c r="H137" s="360">
        <v>0</v>
      </c>
      <c r="I137" s="365">
        <v>0</v>
      </c>
      <c r="J137" s="362">
        <v>0</v>
      </c>
      <c r="K137" s="362">
        <v>0</v>
      </c>
      <c r="L137" s="362">
        <v>0</v>
      </c>
      <c r="M137" s="362">
        <v>0</v>
      </c>
      <c r="N137" s="362">
        <v>0</v>
      </c>
      <c r="O137" s="362">
        <v>0</v>
      </c>
      <c r="P137" s="362">
        <v>0</v>
      </c>
      <c r="Q137" s="362">
        <v>0</v>
      </c>
      <c r="R137" s="362">
        <v>0</v>
      </c>
      <c r="S137" s="362">
        <v>0</v>
      </c>
      <c r="T137" s="363">
        <v>1646.45</v>
      </c>
      <c r="U137" s="293"/>
      <c r="V137" s="293"/>
    </row>
    <row r="138" spans="2:22" s="364" customFormat="1" ht="12.75" customHeight="1" x14ac:dyDescent="0.2">
      <c r="B138" s="305" t="s">
        <v>496</v>
      </c>
      <c r="C138" s="892" t="s">
        <v>497</v>
      </c>
      <c r="D138" s="892"/>
      <c r="E138" s="892"/>
      <c r="F138" s="893"/>
      <c r="G138" s="359">
        <f t="shared" si="1"/>
        <v>0</v>
      </c>
      <c r="H138" s="360">
        <v>0</v>
      </c>
      <c r="I138" s="365">
        <v>0</v>
      </c>
      <c r="J138" s="362">
        <v>0</v>
      </c>
      <c r="K138" s="362">
        <v>0</v>
      </c>
      <c r="L138" s="362">
        <v>0</v>
      </c>
      <c r="M138" s="362">
        <v>0</v>
      </c>
      <c r="N138" s="362">
        <v>0</v>
      </c>
      <c r="O138" s="362">
        <v>0</v>
      </c>
      <c r="P138" s="362">
        <v>0</v>
      </c>
      <c r="Q138" s="362">
        <v>0</v>
      </c>
      <c r="R138" s="362">
        <v>0</v>
      </c>
      <c r="S138" s="362">
        <v>0</v>
      </c>
      <c r="T138" s="363">
        <v>0</v>
      </c>
      <c r="U138" s="293"/>
      <c r="V138" s="293"/>
    </row>
    <row r="139" spans="2:22" s="364" customFormat="1" ht="12.75" customHeight="1" x14ac:dyDescent="0.2">
      <c r="B139" s="305" t="s">
        <v>498</v>
      </c>
      <c r="C139" s="892" t="s">
        <v>499</v>
      </c>
      <c r="D139" s="892"/>
      <c r="E139" s="892"/>
      <c r="F139" s="893"/>
      <c r="G139" s="359">
        <f t="shared" si="1"/>
        <v>0</v>
      </c>
      <c r="H139" s="360">
        <v>0</v>
      </c>
      <c r="I139" s="365">
        <v>0</v>
      </c>
      <c r="J139" s="362">
        <v>0</v>
      </c>
      <c r="K139" s="362">
        <v>0</v>
      </c>
      <c r="L139" s="362">
        <v>0</v>
      </c>
      <c r="M139" s="362">
        <v>0</v>
      </c>
      <c r="N139" s="362">
        <v>0</v>
      </c>
      <c r="O139" s="362">
        <v>0</v>
      </c>
      <c r="P139" s="362">
        <v>0</v>
      </c>
      <c r="Q139" s="362">
        <v>0</v>
      </c>
      <c r="R139" s="362">
        <v>0</v>
      </c>
      <c r="S139" s="362">
        <v>0</v>
      </c>
      <c r="T139" s="363">
        <v>0</v>
      </c>
      <c r="U139" s="293"/>
      <c r="V139" s="293"/>
    </row>
    <row r="140" spans="2:22" s="364" customFormat="1" ht="12.75" customHeight="1" x14ac:dyDescent="0.2">
      <c r="B140" s="305" t="s">
        <v>500</v>
      </c>
      <c r="C140" s="892" t="s">
        <v>501</v>
      </c>
      <c r="D140" s="892"/>
      <c r="E140" s="892"/>
      <c r="F140" s="893"/>
      <c r="G140" s="359">
        <f t="shared" si="1"/>
        <v>0</v>
      </c>
      <c r="H140" s="360">
        <v>0</v>
      </c>
      <c r="I140" s="365">
        <v>0</v>
      </c>
      <c r="J140" s="362">
        <v>0</v>
      </c>
      <c r="K140" s="362">
        <v>0</v>
      </c>
      <c r="L140" s="362">
        <v>0</v>
      </c>
      <c r="M140" s="362">
        <v>0</v>
      </c>
      <c r="N140" s="362">
        <v>0</v>
      </c>
      <c r="O140" s="362">
        <v>0</v>
      </c>
      <c r="P140" s="362">
        <v>0</v>
      </c>
      <c r="Q140" s="362">
        <v>0</v>
      </c>
      <c r="R140" s="362">
        <v>0</v>
      </c>
      <c r="S140" s="362">
        <v>0</v>
      </c>
      <c r="T140" s="363">
        <v>0</v>
      </c>
      <c r="U140" s="293"/>
      <c r="V140" s="293"/>
    </row>
    <row r="141" spans="2:22" s="364" customFormat="1" ht="12.75" customHeight="1" x14ac:dyDescent="0.2">
      <c r="B141" s="305" t="s">
        <v>502</v>
      </c>
      <c r="C141" s="776" t="s">
        <v>503</v>
      </c>
      <c r="D141" s="776"/>
      <c r="E141" s="776"/>
      <c r="F141" s="880"/>
      <c r="G141" s="359">
        <f t="shared" si="1"/>
        <v>0</v>
      </c>
      <c r="H141" s="360">
        <v>0</v>
      </c>
      <c r="I141" s="365">
        <v>0</v>
      </c>
      <c r="J141" s="362">
        <v>0</v>
      </c>
      <c r="K141" s="362">
        <v>0</v>
      </c>
      <c r="L141" s="362">
        <v>0</v>
      </c>
      <c r="M141" s="362">
        <v>0</v>
      </c>
      <c r="N141" s="362">
        <v>0</v>
      </c>
      <c r="O141" s="362">
        <v>0</v>
      </c>
      <c r="P141" s="362">
        <v>0</v>
      </c>
      <c r="Q141" s="362">
        <v>0</v>
      </c>
      <c r="R141" s="362">
        <v>0</v>
      </c>
      <c r="S141" s="362">
        <v>0</v>
      </c>
      <c r="T141" s="363">
        <v>0</v>
      </c>
      <c r="U141" s="293"/>
      <c r="V141" s="293"/>
    </row>
    <row r="142" spans="2:22" s="364" customFormat="1" ht="12.75" customHeight="1" x14ac:dyDescent="0.2">
      <c r="B142" s="305" t="s">
        <v>504</v>
      </c>
      <c r="C142" s="776" t="s">
        <v>505</v>
      </c>
      <c r="D142" s="776"/>
      <c r="E142" s="776"/>
      <c r="F142" s="880"/>
      <c r="G142" s="359">
        <f t="shared" si="1"/>
        <v>0</v>
      </c>
      <c r="H142" s="360">
        <v>0</v>
      </c>
      <c r="I142" s="365">
        <v>0</v>
      </c>
      <c r="J142" s="362">
        <v>0</v>
      </c>
      <c r="K142" s="362">
        <v>0</v>
      </c>
      <c r="L142" s="362">
        <v>0</v>
      </c>
      <c r="M142" s="362">
        <v>0</v>
      </c>
      <c r="N142" s="362">
        <v>0</v>
      </c>
      <c r="O142" s="362">
        <v>0</v>
      </c>
      <c r="P142" s="362">
        <v>0</v>
      </c>
      <c r="Q142" s="362">
        <v>0</v>
      </c>
      <c r="R142" s="362">
        <v>0</v>
      </c>
      <c r="S142" s="362">
        <v>0</v>
      </c>
      <c r="T142" s="363">
        <v>0</v>
      </c>
      <c r="U142" s="293"/>
      <c r="V142" s="293"/>
    </row>
    <row r="143" spans="2:22" s="358" customFormat="1" ht="12.75" customHeight="1" x14ac:dyDescent="0.2">
      <c r="B143" s="298" t="s">
        <v>506</v>
      </c>
      <c r="C143" s="891" t="s">
        <v>507</v>
      </c>
      <c r="D143" s="889"/>
      <c r="E143" s="889"/>
      <c r="F143" s="890"/>
      <c r="G143" s="351">
        <f t="shared" si="1"/>
        <v>0</v>
      </c>
      <c r="H143" s="366">
        <v>0</v>
      </c>
      <c r="I143" s="367">
        <v>0</v>
      </c>
      <c r="J143" s="368">
        <v>0</v>
      </c>
      <c r="K143" s="368">
        <v>0</v>
      </c>
      <c r="L143" s="368">
        <v>0</v>
      </c>
      <c r="M143" s="368">
        <v>0</v>
      </c>
      <c r="N143" s="368">
        <v>0</v>
      </c>
      <c r="O143" s="368">
        <v>0</v>
      </c>
      <c r="P143" s="368">
        <v>0</v>
      </c>
      <c r="Q143" s="368">
        <v>0</v>
      </c>
      <c r="R143" s="368">
        <v>0</v>
      </c>
      <c r="S143" s="368">
        <v>0</v>
      </c>
      <c r="T143" s="369">
        <v>0</v>
      </c>
      <c r="U143" s="357"/>
      <c r="V143" s="357"/>
    </row>
    <row r="144" spans="2:22" s="364" customFormat="1" ht="12.75" customHeight="1" x14ac:dyDescent="0.2">
      <c r="B144" s="305" t="s">
        <v>508</v>
      </c>
      <c r="C144" s="776" t="s">
        <v>509</v>
      </c>
      <c r="D144" s="776"/>
      <c r="E144" s="776"/>
      <c r="F144" s="880"/>
      <c r="G144" s="359">
        <f t="shared" si="1"/>
        <v>0</v>
      </c>
      <c r="H144" s="360">
        <v>0</v>
      </c>
      <c r="I144" s="365">
        <v>0</v>
      </c>
      <c r="J144" s="362">
        <v>0</v>
      </c>
      <c r="K144" s="362">
        <v>0</v>
      </c>
      <c r="L144" s="362">
        <v>0</v>
      </c>
      <c r="M144" s="362">
        <v>0</v>
      </c>
      <c r="N144" s="362">
        <v>0</v>
      </c>
      <c r="O144" s="362">
        <v>0</v>
      </c>
      <c r="P144" s="362">
        <v>0</v>
      </c>
      <c r="Q144" s="362">
        <v>0</v>
      </c>
      <c r="R144" s="362">
        <v>0</v>
      </c>
      <c r="S144" s="362">
        <v>0</v>
      </c>
      <c r="T144" s="363">
        <v>0</v>
      </c>
      <c r="U144" s="293"/>
      <c r="V144" s="293"/>
    </row>
    <row r="145" spans="2:22" s="364" customFormat="1" ht="12.75" customHeight="1" x14ac:dyDescent="0.2">
      <c r="B145" s="305" t="s">
        <v>510</v>
      </c>
      <c r="C145" s="776" t="s">
        <v>511</v>
      </c>
      <c r="D145" s="776"/>
      <c r="E145" s="776"/>
      <c r="F145" s="880"/>
      <c r="G145" s="359">
        <f t="shared" si="1"/>
        <v>0</v>
      </c>
      <c r="H145" s="360">
        <v>0</v>
      </c>
      <c r="I145" s="365">
        <v>0</v>
      </c>
      <c r="J145" s="362">
        <v>0</v>
      </c>
      <c r="K145" s="362">
        <v>0</v>
      </c>
      <c r="L145" s="362">
        <v>0</v>
      </c>
      <c r="M145" s="362">
        <v>0</v>
      </c>
      <c r="N145" s="362">
        <v>0</v>
      </c>
      <c r="O145" s="362">
        <v>0</v>
      </c>
      <c r="P145" s="362">
        <v>0</v>
      </c>
      <c r="Q145" s="362">
        <v>0</v>
      </c>
      <c r="R145" s="362">
        <v>0</v>
      </c>
      <c r="S145" s="362">
        <v>0</v>
      </c>
      <c r="T145" s="363">
        <v>0</v>
      </c>
      <c r="U145" s="293"/>
      <c r="V145" s="293"/>
    </row>
    <row r="146" spans="2:22" s="358" customFormat="1" ht="12.75" customHeight="1" x14ac:dyDescent="0.2">
      <c r="B146" s="298" t="s">
        <v>512</v>
      </c>
      <c r="C146" s="889" t="s">
        <v>513</v>
      </c>
      <c r="D146" s="889"/>
      <c r="E146" s="889"/>
      <c r="F146" s="890"/>
      <c r="G146" s="351">
        <f t="shared" si="1"/>
        <v>0</v>
      </c>
      <c r="H146" s="366">
        <v>0</v>
      </c>
      <c r="I146" s="367">
        <v>0</v>
      </c>
      <c r="J146" s="368">
        <v>0</v>
      </c>
      <c r="K146" s="368">
        <v>0</v>
      </c>
      <c r="L146" s="368">
        <v>0</v>
      </c>
      <c r="M146" s="368">
        <v>0</v>
      </c>
      <c r="N146" s="368">
        <v>0</v>
      </c>
      <c r="O146" s="368">
        <v>0</v>
      </c>
      <c r="P146" s="368">
        <v>0</v>
      </c>
      <c r="Q146" s="368">
        <v>0</v>
      </c>
      <c r="R146" s="368">
        <v>0</v>
      </c>
      <c r="S146" s="368">
        <v>0</v>
      </c>
      <c r="T146" s="369">
        <v>0</v>
      </c>
      <c r="U146" s="357"/>
      <c r="V146" s="357"/>
    </row>
    <row r="147" spans="2:22" s="364" customFormat="1" ht="12.75" customHeight="1" x14ac:dyDescent="0.2">
      <c r="B147" s="305" t="s">
        <v>514</v>
      </c>
      <c r="C147" s="776" t="s">
        <v>515</v>
      </c>
      <c r="D147" s="776"/>
      <c r="E147" s="776"/>
      <c r="F147" s="880"/>
      <c r="G147" s="359">
        <f t="shared" si="1"/>
        <v>8411.0600000000013</v>
      </c>
      <c r="H147" s="360">
        <v>0</v>
      </c>
      <c r="I147" s="365">
        <v>0</v>
      </c>
      <c r="J147" s="362">
        <v>0</v>
      </c>
      <c r="K147" s="362">
        <v>0</v>
      </c>
      <c r="L147" s="362">
        <v>0</v>
      </c>
      <c r="M147" s="362">
        <v>0</v>
      </c>
      <c r="N147" s="362">
        <v>0</v>
      </c>
      <c r="O147" s="362">
        <v>0</v>
      </c>
      <c r="P147" s="362">
        <v>0</v>
      </c>
      <c r="Q147" s="362">
        <v>0</v>
      </c>
      <c r="R147" s="362">
        <v>0</v>
      </c>
      <c r="S147" s="362">
        <v>0</v>
      </c>
      <c r="T147" s="363">
        <v>8411.0600000000013</v>
      </c>
      <c r="U147" s="293"/>
      <c r="V147" s="293"/>
    </row>
    <row r="148" spans="2:22" s="364" customFormat="1" ht="12.75" customHeight="1" x14ac:dyDescent="0.2">
      <c r="B148" s="305" t="s">
        <v>516</v>
      </c>
      <c r="C148" s="776" t="s">
        <v>517</v>
      </c>
      <c r="D148" s="776"/>
      <c r="E148" s="776"/>
      <c r="F148" s="880"/>
      <c r="G148" s="359">
        <f t="shared" si="1"/>
        <v>0</v>
      </c>
      <c r="H148" s="360">
        <v>0</v>
      </c>
      <c r="I148" s="365">
        <v>0</v>
      </c>
      <c r="J148" s="362">
        <v>0</v>
      </c>
      <c r="K148" s="362">
        <v>0</v>
      </c>
      <c r="L148" s="362">
        <v>0</v>
      </c>
      <c r="M148" s="362">
        <v>0</v>
      </c>
      <c r="N148" s="362">
        <v>0</v>
      </c>
      <c r="O148" s="362">
        <v>0</v>
      </c>
      <c r="P148" s="362">
        <v>0</v>
      </c>
      <c r="Q148" s="362">
        <v>0</v>
      </c>
      <c r="R148" s="362">
        <v>0</v>
      </c>
      <c r="S148" s="362">
        <v>0</v>
      </c>
      <c r="T148" s="363">
        <v>0</v>
      </c>
      <c r="U148" s="293"/>
      <c r="V148" s="293"/>
    </row>
    <row r="149" spans="2:22" s="364" customFormat="1" ht="12.75" customHeight="1" x14ac:dyDescent="0.2">
      <c r="B149" s="305" t="s">
        <v>518</v>
      </c>
      <c r="C149" s="776" t="s">
        <v>519</v>
      </c>
      <c r="D149" s="776"/>
      <c r="E149" s="776"/>
      <c r="F149" s="880"/>
      <c r="G149" s="359">
        <f t="shared" si="1"/>
        <v>0</v>
      </c>
      <c r="H149" s="360">
        <v>0</v>
      </c>
      <c r="I149" s="365">
        <v>0</v>
      </c>
      <c r="J149" s="362">
        <v>0</v>
      </c>
      <c r="K149" s="362">
        <v>0</v>
      </c>
      <c r="L149" s="362">
        <v>0</v>
      </c>
      <c r="M149" s="362">
        <v>0</v>
      </c>
      <c r="N149" s="362">
        <v>0</v>
      </c>
      <c r="O149" s="362">
        <v>0</v>
      </c>
      <c r="P149" s="362">
        <v>0</v>
      </c>
      <c r="Q149" s="362">
        <v>0</v>
      </c>
      <c r="R149" s="362">
        <v>0</v>
      </c>
      <c r="S149" s="362">
        <v>0</v>
      </c>
      <c r="T149" s="363">
        <v>0</v>
      </c>
      <c r="U149" s="293"/>
      <c r="V149" s="293"/>
    </row>
    <row r="150" spans="2:22" s="364" customFormat="1" ht="12.75" customHeight="1" x14ac:dyDescent="0.2">
      <c r="B150" s="305" t="s">
        <v>520</v>
      </c>
      <c r="C150" s="776" t="s">
        <v>521</v>
      </c>
      <c r="D150" s="776"/>
      <c r="E150" s="776"/>
      <c r="F150" s="880"/>
      <c r="G150" s="359">
        <f t="shared" si="1"/>
        <v>0</v>
      </c>
      <c r="H150" s="360">
        <v>0</v>
      </c>
      <c r="I150" s="365">
        <v>0</v>
      </c>
      <c r="J150" s="362">
        <v>0</v>
      </c>
      <c r="K150" s="362">
        <v>0</v>
      </c>
      <c r="L150" s="362">
        <v>0</v>
      </c>
      <c r="M150" s="362">
        <v>0</v>
      </c>
      <c r="N150" s="362">
        <v>0</v>
      </c>
      <c r="O150" s="362">
        <v>0</v>
      </c>
      <c r="P150" s="362">
        <v>0</v>
      </c>
      <c r="Q150" s="362">
        <v>0</v>
      </c>
      <c r="R150" s="362">
        <v>0</v>
      </c>
      <c r="S150" s="362">
        <v>0</v>
      </c>
      <c r="T150" s="363">
        <v>0</v>
      </c>
      <c r="U150" s="293"/>
      <c r="V150" s="293"/>
    </row>
    <row r="151" spans="2:22" s="364" customFormat="1" ht="12.75" customHeight="1" x14ac:dyDescent="0.2">
      <c r="B151" s="305" t="s">
        <v>522</v>
      </c>
      <c r="C151" s="776" t="s">
        <v>523</v>
      </c>
      <c r="D151" s="776"/>
      <c r="E151" s="776"/>
      <c r="F151" s="880"/>
      <c r="G151" s="359">
        <f t="shared" si="1"/>
        <v>0</v>
      </c>
      <c r="H151" s="360">
        <v>0</v>
      </c>
      <c r="I151" s="365">
        <v>0</v>
      </c>
      <c r="J151" s="362">
        <v>0</v>
      </c>
      <c r="K151" s="362">
        <v>0</v>
      </c>
      <c r="L151" s="362">
        <v>0</v>
      </c>
      <c r="M151" s="362">
        <v>0</v>
      </c>
      <c r="N151" s="362">
        <v>0</v>
      </c>
      <c r="O151" s="362">
        <v>0</v>
      </c>
      <c r="P151" s="362">
        <v>0</v>
      </c>
      <c r="Q151" s="362">
        <v>0</v>
      </c>
      <c r="R151" s="362">
        <v>0</v>
      </c>
      <c r="S151" s="362">
        <v>0</v>
      </c>
      <c r="T151" s="363">
        <v>0</v>
      </c>
      <c r="U151" s="293"/>
      <c r="V151" s="293"/>
    </row>
    <row r="152" spans="2:22" s="364" customFormat="1" ht="12.75" customHeight="1" x14ac:dyDescent="0.2">
      <c r="B152" s="305" t="s">
        <v>524</v>
      </c>
      <c r="C152" s="776" t="s">
        <v>525</v>
      </c>
      <c r="D152" s="776"/>
      <c r="E152" s="776"/>
      <c r="F152" s="880"/>
      <c r="G152" s="359">
        <f t="shared" si="1"/>
        <v>0</v>
      </c>
      <c r="H152" s="360">
        <v>0</v>
      </c>
      <c r="I152" s="365">
        <v>0</v>
      </c>
      <c r="J152" s="362">
        <v>0</v>
      </c>
      <c r="K152" s="362">
        <v>0</v>
      </c>
      <c r="L152" s="362">
        <v>0</v>
      </c>
      <c r="M152" s="362">
        <v>0</v>
      </c>
      <c r="N152" s="362">
        <v>0</v>
      </c>
      <c r="O152" s="362">
        <v>0</v>
      </c>
      <c r="P152" s="362">
        <v>0</v>
      </c>
      <c r="Q152" s="362">
        <v>0</v>
      </c>
      <c r="R152" s="362">
        <v>0</v>
      </c>
      <c r="S152" s="362">
        <v>0</v>
      </c>
      <c r="T152" s="363">
        <v>0</v>
      </c>
      <c r="U152" s="293"/>
      <c r="V152" s="293"/>
    </row>
    <row r="153" spans="2:22" s="364" customFormat="1" ht="12.75" customHeight="1" x14ac:dyDescent="0.2">
      <c r="B153" s="305" t="s">
        <v>526</v>
      </c>
      <c r="C153" s="888" t="s">
        <v>527</v>
      </c>
      <c r="D153" s="776"/>
      <c r="E153" s="776"/>
      <c r="F153" s="880"/>
      <c r="G153" s="359">
        <f t="shared" si="1"/>
        <v>56.16</v>
      </c>
      <c r="H153" s="360">
        <v>0</v>
      </c>
      <c r="I153" s="365">
        <v>0</v>
      </c>
      <c r="J153" s="362">
        <v>0</v>
      </c>
      <c r="K153" s="362">
        <v>0</v>
      </c>
      <c r="L153" s="362">
        <v>0</v>
      </c>
      <c r="M153" s="362">
        <v>0</v>
      </c>
      <c r="N153" s="362">
        <v>0</v>
      </c>
      <c r="O153" s="362">
        <v>0</v>
      </c>
      <c r="P153" s="362">
        <v>0</v>
      </c>
      <c r="Q153" s="362">
        <v>0</v>
      </c>
      <c r="R153" s="362">
        <v>0</v>
      </c>
      <c r="S153" s="362">
        <v>0</v>
      </c>
      <c r="T153" s="363">
        <v>56.16</v>
      </c>
      <c r="U153" s="293"/>
      <c r="V153" s="293"/>
    </row>
    <row r="154" spans="2:22" s="364" customFormat="1" ht="12.75" customHeight="1" x14ac:dyDescent="0.2">
      <c r="B154" s="305" t="s">
        <v>528</v>
      </c>
      <c r="C154" s="776" t="s">
        <v>529</v>
      </c>
      <c r="D154" s="776"/>
      <c r="E154" s="776"/>
      <c r="F154" s="880"/>
      <c r="G154" s="359">
        <f t="shared" si="1"/>
        <v>0</v>
      </c>
      <c r="H154" s="360">
        <v>0</v>
      </c>
      <c r="I154" s="365">
        <v>0</v>
      </c>
      <c r="J154" s="362">
        <v>0</v>
      </c>
      <c r="K154" s="362">
        <v>0</v>
      </c>
      <c r="L154" s="362">
        <v>0</v>
      </c>
      <c r="M154" s="362">
        <v>0</v>
      </c>
      <c r="N154" s="362">
        <v>0</v>
      </c>
      <c r="O154" s="362">
        <v>0</v>
      </c>
      <c r="P154" s="362">
        <v>0</v>
      </c>
      <c r="Q154" s="362">
        <v>0</v>
      </c>
      <c r="R154" s="362">
        <v>0</v>
      </c>
      <c r="S154" s="362">
        <v>0</v>
      </c>
      <c r="T154" s="363">
        <v>0</v>
      </c>
      <c r="U154" s="293"/>
      <c r="V154" s="293"/>
    </row>
    <row r="155" spans="2:22" s="358" customFormat="1" ht="12.75" customHeight="1" x14ac:dyDescent="0.2">
      <c r="B155" s="298" t="s">
        <v>530</v>
      </c>
      <c r="C155" s="889" t="s">
        <v>531</v>
      </c>
      <c r="D155" s="889"/>
      <c r="E155" s="889"/>
      <c r="F155" s="890"/>
      <c r="G155" s="351">
        <f t="shared" si="1"/>
        <v>0</v>
      </c>
      <c r="H155" s="371">
        <v>0</v>
      </c>
      <c r="I155" s="367">
        <v>0</v>
      </c>
      <c r="J155" s="368">
        <v>0</v>
      </c>
      <c r="K155" s="368">
        <v>0</v>
      </c>
      <c r="L155" s="368">
        <v>0</v>
      </c>
      <c r="M155" s="368">
        <v>0</v>
      </c>
      <c r="N155" s="368">
        <v>0</v>
      </c>
      <c r="O155" s="368">
        <v>0</v>
      </c>
      <c r="P155" s="368">
        <v>0</v>
      </c>
      <c r="Q155" s="368">
        <v>0</v>
      </c>
      <c r="R155" s="368">
        <v>0</v>
      </c>
      <c r="S155" s="368">
        <v>0</v>
      </c>
      <c r="T155" s="369">
        <v>0</v>
      </c>
      <c r="U155" s="357"/>
      <c r="V155" s="357"/>
    </row>
    <row r="156" spans="2:22" s="364" customFormat="1" ht="12.75" customHeight="1" x14ac:dyDescent="0.2">
      <c r="B156" s="305" t="s">
        <v>532</v>
      </c>
      <c r="C156" s="776" t="s">
        <v>533</v>
      </c>
      <c r="D156" s="776"/>
      <c r="E156" s="776"/>
      <c r="F156" s="880"/>
      <c r="G156" s="359">
        <f t="shared" si="1"/>
        <v>0</v>
      </c>
      <c r="H156" s="360">
        <v>0</v>
      </c>
      <c r="I156" s="365">
        <v>0</v>
      </c>
      <c r="J156" s="362">
        <v>0</v>
      </c>
      <c r="K156" s="362">
        <v>0</v>
      </c>
      <c r="L156" s="362">
        <v>0</v>
      </c>
      <c r="M156" s="362">
        <v>0</v>
      </c>
      <c r="N156" s="362">
        <v>0</v>
      </c>
      <c r="O156" s="362">
        <v>0</v>
      </c>
      <c r="P156" s="362">
        <v>0</v>
      </c>
      <c r="Q156" s="362">
        <v>0</v>
      </c>
      <c r="R156" s="362">
        <v>0</v>
      </c>
      <c r="S156" s="362">
        <v>0</v>
      </c>
      <c r="T156" s="363">
        <v>0</v>
      </c>
      <c r="U156" s="293"/>
      <c r="V156" s="293"/>
    </row>
    <row r="157" spans="2:22" s="364" customFormat="1" ht="12.75" customHeight="1" x14ac:dyDescent="0.2">
      <c r="B157" s="305" t="s">
        <v>534</v>
      </c>
      <c r="C157" s="776" t="s">
        <v>535</v>
      </c>
      <c r="D157" s="776"/>
      <c r="E157" s="776"/>
      <c r="F157" s="880"/>
      <c r="G157" s="359">
        <f t="shared" si="1"/>
        <v>0</v>
      </c>
      <c r="H157" s="360">
        <v>0</v>
      </c>
      <c r="I157" s="365">
        <v>0</v>
      </c>
      <c r="J157" s="362">
        <v>0</v>
      </c>
      <c r="K157" s="362">
        <v>0</v>
      </c>
      <c r="L157" s="362">
        <v>0</v>
      </c>
      <c r="M157" s="362">
        <v>0</v>
      </c>
      <c r="N157" s="362">
        <v>0</v>
      </c>
      <c r="O157" s="362">
        <v>0</v>
      </c>
      <c r="P157" s="362">
        <v>0</v>
      </c>
      <c r="Q157" s="362">
        <v>0</v>
      </c>
      <c r="R157" s="362">
        <v>0</v>
      </c>
      <c r="S157" s="362">
        <v>0</v>
      </c>
      <c r="T157" s="363">
        <v>0</v>
      </c>
      <c r="U157" s="293"/>
      <c r="V157" s="293"/>
    </row>
    <row r="158" spans="2:22" s="364" customFormat="1" ht="12.75" customHeight="1" x14ac:dyDescent="0.2">
      <c r="B158" s="305" t="s">
        <v>536</v>
      </c>
      <c r="C158" s="776" t="s">
        <v>537</v>
      </c>
      <c r="D158" s="776"/>
      <c r="E158" s="776"/>
      <c r="F158" s="880"/>
      <c r="G158" s="359">
        <f t="shared" si="1"/>
        <v>0</v>
      </c>
      <c r="H158" s="360">
        <v>0</v>
      </c>
      <c r="I158" s="365">
        <v>0</v>
      </c>
      <c r="J158" s="362">
        <v>0</v>
      </c>
      <c r="K158" s="362">
        <v>0</v>
      </c>
      <c r="L158" s="362">
        <v>0</v>
      </c>
      <c r="M158" s="362">
        <v>0</v>
      </c>
      <c r="N158" s="362">
        <v>0</v>
      </c>
      <c r="O158" s="362">
        <v>0</v>
      </c>
      <c r="P158" s="362">
        <v>0</v>
      </c>
      <c r="Q158" s="362">
        <v>0</v>
      </c>
      <c r="R158" s="362">
        <v>0</v>
      </c>
      <c r="S158" s="362">
        <v>0</v>
      </c>
      <c r="T158" s="363">
        <v>0</v>
      </c>
      <c r="U158" s="293"/>
      <c r="V158" s="293"/>
    </row>
    <row r="159" spans="2:22" s="364" customFormat="1" ht="12.75" x14ac:dyDescent="0.2">
      <c r="B159" s="305" t="s">
        <v>538</v>
      </c>
      <c r="C159" s="776" t="s">
        <v>539</v>
      </c>
      <c r="D159" s="776"/>
      <c r="E159" s="776"/>
      <c r="F159" s="880"/>
      <c r="G159" s="359">
        <f t="shared" si="1"/>
        <v>0</v>
      </c>
      <c r="H159" s="360">
        <v>0</v>
      </c>
      <c r="I159" s="365">
        <v>0</v>
      </c>
      <c r="J159" s="362">
        <v>0</v>
      </c>
      <c r="K159" s="362">
        <v>0</v>
      </c>
      <c r="L159" s="362">
        <v>0</v>
      </c>
      <c r="M159" s="362">
        <v>0</v>
      </c>
      <c r="N159" s="362">
        <v>0</v>
      </c>
      <c r="O159" s="362">
        <v>0</v>
      </c>
      <c r="P159" s="362">
        <v>0</v>
      </c>
      <c r="Q159" s="362">
        <v>0</v>
      </c>
      <c r="R159" s="362">
        <v>0</v>
      </c>
      <c r="S159" s="362">
        <v>0</v>
      </c>
      <c r="T159" s="363">
        <v>0</v>
      </c>
      <c r="U159" s="293"/>
      <c r="V159" s="293"/>
    </row>
    <row r="160" spans="2:22" s="364" customFormat="1" ht="12.75" customHeight="1" thickBot="1" x14ac:dyDescent="0.25">
      <c r="B160" s="322" t="s">
        <v>540</v>
      </c>
      <c r="C160" s="881" t="s">
        <v>541</v>
      </c>
      <c r="D160" s="881"/>
      <c r="E160" s="881"/>
      <c r="F160" s="882"/>
      <c r="G160" s="372">
        <f>SUM(I160:T160)</f>
        <v>0</v>
      </c>
      <c r="H160" s="373">
        <v>0</v>
      </c>
      <c r="I160" s="374">
        <v>0</v>
      </c>
      <c r="J160" s="375">
        <v>0</v>
      </c>
      <c r="K160" s="375">
        <v>0</v>
      </c>
      <c r="L160" s="375">
        <v>0</v>
      </c>
      <c r="M160" s="375">
        <v>0</v>
      </c>
      <c r="N160" s="375">
        <v>0</v>
      </c>
      <c r="O160" s="375">
        <v>0</v>
      </c>
      <c r="P160" s="375">
        <v>0</v>
      </c>
      <c r="Q160" s="375">
        <v>0</v>
      </c>
      <c r="R160" s="375">
        <v>0</v>
      </c>
      <c r="S160" s="375">
        <v>0</v>
      </c>
      <c r="T160" s="376">
        <v>0</v>
      </c>
      <c r="U160" s="293"/>
      <c r="V160" s="293"/>
    </row>
    <row r="161" spans="2:22" s="364" customFormat="1" ht="13.5" thickBot="1" x14ac:dyDescent="0.25">
      <c r="B161" s="325"/>
      <c r="C161" s="883" t="s">
        <v>542</v>
      </c>
      <c r="D161" s="884"/>
      <c r="E161" s="884"/>
      <c r="F161" s="884"/>
      <c r="G161" s="377">
        <f t="shared" ref="G161:S161" si="2">SUM(G27:G160)</f>
        <v>3989942.9166976595</v>
      </c>
      <c r="H161" s="378">
        <f t="shared" si="2"/>
        <v>0</v>
      </c>
      <c r="I161" s="379">
        <f t="shared" si="2"/>
        <v>1363721.9141337515</v>
      </c>
      <c r="J161" s="380">
        <f t="shared" si="2"/>
        <v>0</v>
      </c>
      <c r="K161" s="380">
        <f t="shared" si="2"/>
        <v>133102.44717556724</v>
      </c>
      <c r="L161" s="380">
        <f t="shared" si="2"/>
        <v>14120.123883763463</v>
      </c>
      <c r="M161" s="380">
        <f t="shared" si="2"/>
        <v>0</v>
      </c>
      <c r="N161" s="380">
        <f t="shared" si="2"/>
        <v>0</v>
      </c>
      <c r="O161" s="380">
        <f t="shared" si="2"/>
        <v>0</v>
      </c>
      <c r="P161" s="380">
        <f t="shared" si="2"/>
        <v>60617.728805599727</v>
      </c>
      <c r="Q161" s="380">
        <f t="shared" si="2"/>
        <v>0</v>
      </c>
      <c r="R161" s="380">
        <f t="shared" si="2"/>
        <v>0</v>
      </c>
      <c r="S161" s="380">
        <f t="shared" si="2"/>
        <v>1526874.8488939765</v>
      </c>
      <c r="T161" s="381">
        <f>SUM(T27:T160)</f>
        <v>891505.85380500124</v>
      </c>
      <c r="U161" s="293"/>
      <c r="V161" s="293"/>
    </row>
    <row r="162" spans="2:22" s="364" customFormat="1" ht="13.5" thickBot="1" x14ac:dyDescent="0.25">
      <c r="B162" s="382" t="s">
        <v>543</v>
      </c>
      <c r="C162" s="383" t="s">
        <v>550</v>
      </c>
      <c r="D162" s="383"/>
      <c r="E162" s="383"/>
      <c r="F162" s="384"/>
      <c r="G162" s="385"/>
      <c r="H162" s="386"/>
      <c r="I162" s="387"/>
      <c r="J162" s="388"/>
      <c r="K162" s="388"/>
      <c r="L162" s="388"/>
      <c r="M162" s="388"/>
      <c r="N162" s="388"/>
      <c r="O162" s="388"/>
      <c r="P162" s="388"/>
      <c r="Q162" s="388"/>
      <c r="R162" s="388"/>
      <c r="S162" s="388"/>
      <c r="T162" s="389"/>
      <c r="U162" s="293"/>
      <c r="V162" s="293"/>
    </row>
    <row r="163" spans="2:22" s="364" customFormat="1" ht="13.5" thickBot="1" x14ac:dyDescent="0.25">
      <c r="B163" s="390"/>
      <c r="C163" s="940" t="s">
        <v>542</v>
      </c>
      <c r="D163" s="941"/>
      <c r="E163" s="941"/>
      <c r="F163" s="941"/>
      <c r="G163" s="391">
        <f>SUM(G27:G160)</f>
        <v>3989942.9166976595</v>
      </c>
      <c r="H163" s="392">
        <f>SUM(H27:H160)</f>
        <v>0</v>
      </c>
      <c r="I163" s="393">
        <f t="shared" ref="I163:T163" si="3">SUM(I27:I160)</f>
        <v>1363721.9141337515</v>
      </c>
      <c r="J163" s="394">
        <f t="shared" si="3"/>
        <v>0</v>
      </c>
      <c r="K163" s="394">
        <f t="shared" si="3"/>
        <v>133102.44717556724</v>
      </c>
      <c r="L163" s="394">
        <f t="shared" si="3"/>
        <v>14120.123883763463</v>
      </c>
      <c r="M163" s="394">
        <f t="shared" si="3"/>
        <v>0</v>
      </c>
      <c r="N163" s="394">
        <f t="shared" si="3"/>
        <v>0</v>
      </c>
      <c r="O163" s="394">
        <f t="shared" si="3"/>
        <v>0</v>
      </c>
      <c r="P163" s="394">
        <f t="shared" si="3"/>
        <v>60617.728805599727</v>
      </c>
      <c r="Q163" s="394">
        <f t="shared" si="3"/>
        <v>0</v>
      </c>
      <c r="R163" s="394">
        <f t="shared" si="3"/>
        <v>0</v>
      </c>
      <c r="S163" s="394">
        <f t="shared" si="3"/>
        <v>1526874.8488939765</v>
      </c>
      <c r="T163" s="395">
        <f t="shared" si="3"/>
        <v>891505.85380500124</v>
      </c>
      <c r="U163" s="293"/>
      <c r="V163" s="293"/>
    </row>
    <row r="165" spans="2:22" x14ac:dyDescent="0.25">
      <c r="B165" s="396"/>
      <c r="C165" s="396"/>
      <c r="D165" s="396"/>
      <c r="E165" s="396"/>
      <c r="F165" s="396"/>
      <c r="G165" s="397"/>
      <c r="H165" s="396"/>
      <c r="I165" s="396"/>
      <c r="J165" s="396"/>
      <c r="K165" s="396"/>
      <c r="L165" s="396"/>
      <c r="M165" s="396"/>
      <c r="N165" s="396"/>
      <c r="O165" s="396"/>
      <c r="P165" s="396"/>
      <c r="Q165" s="396"/>
      <c r="R165" s="396"/>
      <c r="S165" s="396"/>
    </row>
    <row r="166" spans="2:22" x14ac:dyDescent="0.25">
      <c r="B166" s="396"/>
      <c r="C166" s="396"/>
      <c r="D166" s="399"/>
      <c r="E166" s="396"/>
      <c r="F166" s="396"/>
      <c r="G166" s="399"/>
      <c r="H166" s="399"/>
      <c r="I166" s="396"/>
      <c r="J166" s="396"/>
      <c r="K166" s="396"/>
      <c r="L166" s="396"/>
      <c r="M166" s="396"/>
      <c r="N166" s="396"/>
      <c r="O166" s="396"/>
      <c r="P166" s="396"/>
      <c r="Q166" s="399"/>
      <c r="R166" s="399"/>
      <c r="S166" s="399"/>
    </row>
    <row r="167" spans="2:22" s="71" customFormat="1" ht="12.75" x14ac:dyDescent="0.2">
      <c r="B167" s="71" t="s">
        <v>58</v>
      </c>
      <c r="D167" s="71" t="s">
        <v>606</v>
      </c>
      <c r="F167" s="72"/>
      <c r="G167" s="73"/>
      <c r="J167" s="71" t="s">
        <v>607</v>
      </c>
      <c r="N167" s="74"/>
    </row>
    <row r="168" spans="2:22" x14ac:dyDescent="0.25">
      <c r="B168" s="396"/>
      <c r="C168" s="396"/>
      <c r="D168" s="396"/>
      <c r="E168" s="396"/>
      <c r="F168" s="396"/>
      <c r="G168" s="396"/>
      <c r="H168" s="396"/>
      <c r="I168" s="396"/>
      <c r="J168" s="396"/>
      <c r="K168" s="396"/>
      <c r="L168" s="396"/>
      <c r="M168" s="396"/>
      <c r="N168" s="396"/>
      <c r="O168" s="396"/>
      <c r="P168" s="396"/>
      <c r="Q168" s="396"/>
      <c r="R168" s="396"/>
      <c r="S168" s="396"/>
    </row>
    <row r="169" spans="2:22" x14ac:dyDescent="0.25">
      <c r="B169" s="396"/>
    </row>
  </sheetData>
  <mergeCells count="199">
    <mergeCell ref="B5:D5"/>
    <mergeCell ref="E5:F5"/>
    <mergeCell ref="G5:M5"/>
    <mergeCell ref="N5:P5"/>
    <mergeCell ref="Q5:S5"/>
    <mergeCell ref="B6:D6"/>
    <mergeCell ref="E6:F6"/>
    <mergeCell ref="G6:M6"/>
    <mergeCell ref="N6:P6"/>
    <mergeCell ref="Q6:S6"/>
    <mergeCell ref="B7:D7"/>
    <mergeCell ref="E7:F7"/>
    <mergeCell ref="G7:M7"/>
    <mergeCell ref="N7:P7"/>
    <mergeCell ref="Q7:S7"/>
    <mergeCell ref="B8:D8"/>
    <mergeCell ref="E8:F8"/>
    <mergeCell ref="G8:M8"/>
    <mergeCell ref="N8:P8"/>
    <mergeCell ref="Q8:S8"/>
    <mergeCell ref="B9:D9"/>
    <mergeCell ref="E9:F9"/>
    <mergeCell ref="G9:M9"/>
    <mergeCell ref="N9:P9"/>
    <mergeCell ref="Q9:S9"/>
    <mergeCell ref="B10:D10"/>
    <mergeCell ref="E10:F10"/>
    <mergeCell ref="G10:M10"/>
    <mergeCell ref="N10:P10"/>
    <mergeCell ref="Q10:S10"/>
    <mergeCell ref="B11:D11"/>
    <mergeCell ref="E11:F11"/>
    <mergeCell ref="G11:M11"/>
    <mergeCell ref="N11:P11"/>
    <mergeCell ref="Q11:S11"/>
    <mergeCell ref="B12:D12"/>
    <mergeCell ref="E12:F12"/>
    <mergeCell ref="G12:M12"/>
    <mergeCell ref="N12:P12"/>
    <mergeCell ref="Q12:S12"/>
    <mergeCell ref="R22:R24"/>
    <mergeCell ref="S22:S26"/>
    <mergeCell ref="T22:T26"/>
    <mergeCell ref="O25:O26"/>
    <mergeCell ref="P25:P26"/>
    <mergeCell ref="Q25:Q26"/>
    <mergeCell ref="R25:R26"/>
    <mergeCell ref="B14:S14"/>
    <mergeCell ref="E16:G16"/>
    <mergeCell ref="E17:G17"/>
    <mergeCell ref="B19:F19"/>
    <mergeCell ref="B21:F26"/>
    <mergeCell ref="G21:G26"/>
    <mergeCell ref="H21:H26"/>
    <mergeCell ref="I21:T21"/>
    <mergeCell ref="I22:J24"/>
    <mergeCell ref="K22:K24"/>
    <mergeCell ref="I25:I26"/>
    <mergeCell ref="J25:J26"/>
    <mergeCell ref="K25:K26"/>
    <mergeCell ref="L25:L26"/>
    <mergeCell ref="M25:M26"/>
    <mergeCell ref="N25:N26"/>
    <mergeCell ref="L22:L24"/>
    <mergeCell ref="M22:O24"/>
    <mergeCell ref="P22:Q24"/>
    <mergeCell ref="C33:F33"/>
    <mergeCell ref="C34:F34"/>
    <mergeCell ref="C35:F35"/>
    <mergeCell ref="C39:F39"/>
    <mergeCell ref="C40:F40"/>
    <mergeCell ref="C41:F41"/>
    <mergeCell ref="C27:F27"/>
    <mergeCell ref="C28:F28"/>
    <mergeCell ref="C29:F29"/>
    <mergeCell ref="C30:F30"/>
    <mergeCell ref="C31:F31"/>
    <mergeCell ref="C32:F32"/>
    <mergeCell ref="C48:F48"/>
    <mergeCell ref="C49:F49"/>
    <mergeCell ref="C50:F50"/>
    <mergeCell ref="C51:F51"/>
    <mergeCell ref="C52:F52"/>
    <mergeCell ref="C53:F53"/>
    <mergeCell ref="C42:F42"/>
    <mergeCell ref="C43:F43"/>
    <mergeCell ref="C44:F44"/>
    <mergeCell ref="C45:F45"/>
    <mergeCell ref="C46:F46"/>
    <mergeCell ref="C47:F47"/>
    <mergeCell ref="C60:F60"/>
    <mergeCell ref="C61:F61"/>
    <mergeCell ref="C62:F62"/>
    <mergeCell ref="C63:F63"/>
    <mergeCell ref="C64:F64"/>
    <mergeCell ref="C65:F65"/>
    <mergeCell ref="C54:F54"/>
    <mergeCell ref="C55:F55"/>
    <mergeCell ref="C56:F56"/>
    <mergeCell ref="C57:F57"/>
    <mergeCell ref="C58:F58"/>
    <mergeCell ref="C59:F59"/>
    <mergeCell ref="C72:F72"/>
    <mergeCell ref="C73:F73"/>
    <mergeCell ref="C74:F74"/>
    <mergeCell ref="C75:F75"/>
    <mergeCell ref="C76:F76"/>
    <mergeCell ref="C77:F77"/>
    <mergeCell ref="C66:F66"/>
    <mergeCell ref="C67:F67"/>
    <mergeCell ref="C68:F68"/>
    <mergeCell ref="C69:F69"/>
    <mergeCell ref="C70:F70"/>
    <mergeCell ref="C71:F71"/>
    <mergeCell ref="C84:F84"/>
    <mergeCell ref="C85:F85"/>
    <mergeCell ref="C86:F86"/>
    <mergeCell ref="C87:F87"/>
    <mergeCell ref="C88:F88"/>
    <mergeCell ref="C89:F89"/>
    <mergeCell ref="C78:F78"/>
    <mergeCell ref="C79:F79"/>
    <mergeCell ref="C80:F80"/>
    <mergeCell ref="C81:F81"/>
    <mergeCell ref="C82:F82"/>
    <mergeCell ref="C83:F83"/>
    <mergeCell ref="C96:F96"/>
    <mergeCell ref="C97:F97"/>
    <mergeCell ref="C98:F98"/>
    <mergeCell ref="C99:F99"/>
    <mergeCell ref="C100:F100"/>
    <mergeCell ref="C101:F101"/>
    <mergeCell ref="C90:F90"/>
    <mergeCell ref="C91:F91"/>
    <mergeCell ref="C92:F92"/>
    <mergeCell ref="C93:F93"/>
    <mergeCell ref="C94:F94"/>
    <mergeCell ref="C95:F95"/>
    <mergeCell ref="C108:F108"/>
    <mergeCell ref="C109:F109"/>
    <mergeCell ref="C110:F110"/>
    <mergeCell ref="C111:F111"/>
    <mergeCell ref="C112:F112"/>
    <mergeCell ref="C113:F113"/>
    <mergeCell ref="C102:F102"/>
    <mergeCell ref="C103:F103"/>
    <mergeCell ref="C104:F104"/>
    <mergeCell ref="C105:F105"/>
    <mergeCell ref="C106:F106"/>
    <mergeCell ref="C107:F107"/>
    <mergeCell ref="C120:F120"/>
    <mergeCell ref="C121:F121"/>
    <mergeCell ref="C122:F122"/>
    <mergeCell ref="C123:F123"/>
    <mergeCell ref="C124:F124"/>
    <mergeCell ref="C125:F125"/>
    <mergeCell ref="C114:F114"/>
    <mergeCell ref="C115:F115"/>
    <mergeCell ref="C116:F116"/>
    <mergeCell ref="C117:F117"/>
    <mergeCell ref="C118:F118"/>
    <mergeCell ref="C119:F119"/>
    <mergeCell ref="C132:F132"/>
    <mergeCell ref="C133:F133"/>
    <mergeCell ref="C134:F134"/>
    <mergeCell ref="C135:F135"/>
    <mergeCell ref="C136:F136"/>
    <mergeCell ref="C137:F137"/>
    <mergeCell ref="C126:F126"/>
    <mergeCell ref="C127:F127"/>
    <mergeCell ref="C128:F128"/>
    <mergeCell ref="C129:F129"/>
    <mergeCell ref="C130:F130"/>
    <mergeCell ref="C131:F131"/>
    <mergeCell ref="C144:F144"/>
    <mergeCell ref="C145:F145"/>
    <mergeCell ref="C146:F146"/>
    <mergeCell ref="C147:F147"/>
    <mergeCell ref="C148:F148"/>
    <mergeCell ref="C149:F149"/>
    <mergeCell ref="C138:F138"/>
    <mergeCell ref="C139:F139"/>
    <mergeCell ref="C140:F140"/>
    <mergeCell ref="C141:F141"/>
    <mergeCell ref="C142:F142"/>
    <mergeCell ref="C143:F143"/>
    <mergeCell ref="C163:F163"/>
    <mergeCell ref="C156:F156"/>
    <mergeCell ref="C157:F157"/>
    <mergeCell ref="C158:F158"/>
    <mergeCell ref="C159:F159"/>
    <mergeCell ref="C160:F160"/>
    <mergeCell ref="C161:F161"/>
    <mergeCell ref="C150:F150"/>
    <mergeCell ref="C151:F151"/>
    <mergeCell ref="C152:F152"/>
    <mergeCell ref="C153:F153"/>
    <mergeCell ref="C154:F154"/>
    <mergeCell ref="C155:F155"/>
  </mergeCells>
  <printOptions horizontalCentered="1"/>
  <pageMargins left="0.23622047244094491" right="0.23622047244094491" top="0.74803149606299213" bottom="0.74803149606299213" header="0.31496062992125984" footer="0.31496062992125984"/>
  <pageSetup paperSize="9" scale="48" fitToHeight="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0" tint="-0.34998626667073579"/>
    <outlinePr summaryBelow="0"/>
    <pageSetUpPr fitToPage="1"/>
  </sheetPr>
  <dimension ref="B1:R206"/>
  <sheetViews>
    <sheetView topLeftCell="A133" zoomScale="70" zoomScaleNormal="70" zoomScaleSheetLayoutView="55" workbookViewId="0">
      <selection activeCell="K41" sqref="K41"/>
    </sheetView>
  </sheetViews>
  <sheetFormatPr defaultRowHeight="15" x14ac:dyDescent="0.25"/>
  <cols>
    <col min="1" max="1" width="2" style="430" customWidth="1"/>
    <col min="2" max="2" width="10.42578125" style="430" customWidth="1"/>
    <col min="3" max="5" width="9.140625" style="430"/>
    <col min="6" max="6" width="32.5703125" style="430" customWidth="1"/>
    <col min="7" max="8" width="13.28515625" style="430" customWidth="1"/>
    <col min="9" max="9" width="26" style="431" customWidth="1"/>
    <col min="10" max="11" width="26" style="432" customWidth="1"/>
    <col min="12" max="12" width="18.42578125" style="430" customWidth="1"/>
    <col min="13" max="238" width="9.140625" style="430"/>
    <col min="239" max="239" width="2" style="430" customWidth="1"/>
    <col min="240" max="240" width="10.42578125" style="430" customWidth="1"/>
    <col min="241" max="243" width="9.140625" style="430"/>
    <col min="244" max="244" width="32.5703125" style="430" customWidth="1"/>
    <col min="245" max="246" width="13.28515625" style="430" customWidth="1"/>
    <col min="247" max="266" width="12.5703125" style="430" customWidth="1"/>
    <col min="267" max="267" width="12" style="430" customWidth="1"/>
    <col min="268" max="268" width="18.42578125" style="430" customWidth="1"/>
    <col min="269" max="494" width="9.140625" style="430"/>
    <col min="495" max="495" width="2" style="430" customWidth="1"/>
    <col min="496" max="496" width="10.42578125" style="430" customWidth="1"/>
    <col min="497" max="499" width="9.140625" style="430"/>
    <col min="500" max="500" width="32.5703125" style="430" customWidth="1"/>
    <col min="501" max="502" width="13.28515625" style="430" customWidth="1"/>
    <col min="503" max="522" width="12.5703125" style="430" customWidth="1"/>
    <col min="523" max="523" width="12" style="430" customWidth="1"/>
    <col min="524" max="524" width="18.42578125" style="430" customWidth="1"/>
    <col min="525" max="750" width="9.140625" style="430"/>
    <col min="751" max="751" width="2" style="430" customWidth="1"/>
    <col min="752" max="752" width="10.42578125" style="430" customWidth="1"/>
    <col min="753" max="755" width="9.140625" style="430"/>
    <col min="756" max="756" width="32.5703125" style="430" customWidth="1"/>
    <col min="757" max="758" width="13.28515625" style="430" customWidth="1"/>
    <col min="759" max="778" width="12.5703125" style="430" customWidth="1"/>
    <col min="779" max="779" width="12" style="430" customWidth="1"/>
    <col min="780" max="780" width="18.42578125" style="430" customWidth="1"/>
    <col min="781" max="1006" width="9.140625" style="430"/>
    <col min="1007" max="1007" width="2" style="430" customWidth="1"/>
    <col min="1008" max="1008" width="10.42578125" style="430" customWidth="1"/>
    <col min="1009" max="1011" width="9.140625" style="430"/>
    <col min="1012" max="1012" width="32.5703125" style="430" customWidth="1"/>
    <col min="1013" max="1014" width="13.28515625" style="430" customWidth="1"/>
    <col min="1015" max="1034" width="12.5703125" style="430" customWidth="1"/>
    <col min="1035" max="1035" width="12" style="430" customWidth="1"/>
    <col min="1036" max="1036" width="18.42578125" style="430" customWidth="1"/>
    <col min="1037" max="1262" width="9.140625" style="430"/>
    <col min="1263" max="1263" width="2" style="430" customWidth="1"/>
    <col min="1264" max="1264" width="10.42578125" style="430" customWidth="1"/>
    <col min="1265" max="1267" width="9.140625" style="430"/>
    <col min="1268" max="1268" width="32.5703125" style="430" customWidth="1"/>
    <col min="1269" max="1270" width="13.28515625" style="430" customWidth="1"/>
    <col min="1271" max="1290" width="12.5703125" style="430" customWidth="1"/>
    <col min="1291" max="1291" width="12" style="430" customWidth="1"/>
    <col min="1292" max="1292" width="18.42578125" style="430" customWidth="1"/>
    <col min="1293" max="1518" width="9.140625" style="430"/>
    <col min="1519" max="1519" width="2" style="430" customWidth="1"/>
    <col min="1520" max="1520" width="10.42578125" style="430" customWidth="1"/>
    <col min="1521" max="1523" width="9.140625" style="430"/>
    <col min="1524" max="1524" width="32.5703125" style="430" customWidth="1"/>
    <col min="1525" max="1526" width="13.28515625" style="430" customWidth="1"/>
    <col min="1527" max="1546" width="12.5703125" style="430" customWidth="1"/>
    <col min="1547" max="1547" width="12" style="430" customWidth="1"/>
    <col min="1548" max="1548" width="18.42578125" style="430" customWidth="1"/>
    <col min="1549" max="1774" width="9.140625" style="430"/>
    <col min="1775" max="1775" width="2" style="430" customWidth="1"/>
    <col min="1776" max="1776" width="10.42578125" style="430" customWidth="1"/>
    <col min="1777" max="1779" width="9.140625" style="430"/>
    <col min="1780" max="1780" width="32.5703125" style="430" customWidth="1"/>
    <col min="1781" max="1782" width="13.28515625" style="430" customWidth="1"/>
    <col min="1783" max="1802" width="12.5703125" style="430" customWidth="1"/>
    <col min="1803" max="1803" width="12" style="430" customWidth="1"/>
    <col min="1804" max="1804" width="18.42578125" style="430" customWidth="1"/>
    <col min="1805" max="2030" width="9.140625" style="430"/>
    <col min="2031" max="2031" width="2" style="430" customWidth="1"/>
    <col min="2032" max="2032" width="10.42578125" style="430" customWidth="1"/>
    <col min="2033" max="2035" width="9.140625" style="430"/>
    <col min="2036" max="2036" width="32.5703125" style="430" customWidth="1"/>
    <col min="2037" max="2038" width="13.28515625" style="430" customWidth="1"/>
    <col min="2039" max="2058" width="12.5703125" style="430" customWidth="1"/>
    <col min="2059" max="2059" width="12" style="430" customWidth="1"/>
    <col min="2060" max="2060" width="18.42578125" style="430" customWidth="1"/>
    <col min="2061" max="2286" width="9.140625" style="430"/>
    <col min="2287" max="2287" width="2" style="430" customWidth="1"/>
    <col min="2288" max="2288" width="10.42578125" style="430" customWidth="1"/>
    <col min="2289" max="2291" width="9.140625" style="430"/>
    <col min="2292" max="2292" width="32.5703125" style="430" customWidth="1"/>
    <col min="2293" max="2294" width="13.28515625" style="430" customWidth="1"/>
    <col min="2295" max="2314" width="12.5703125" style="430" customWidth="1"/>
    <col min="2315" max="2315" width="12" style="430" customWidth="1"/>
    <col min="2316" max="2316" width="18.42578125" style="430" customWidth="1"/>
    <col min="2317" max="2542" width="9.140625" style="430"/>
    <col min="2543" max="2543" width="2" style="430" customWidth="1"/>
    <col min="2544" max="2544" width="10.42578125" style="430" customWidth="1"/>
    <col min="2545" max="2547" width="9.140625" style="430"/>
    <col min="2548" max="2548" width="32.5703125" style="430" customWidth="1"/>
    <col min="2549" max="2550" width="13.28515625" style="430" customWidth="1"/>
    <col min="2551" max="2570" width="12.5703125" style="430" customWidth="1"/>
    <col min="2571" max="2571" width="12" style="430" customWidth="1"/>
    <col min="2572" max="2572" width="18.42578125" style="430" customWidth="1"/>
    <col min="2573" max="2798" width="9.140625" style="430"/>
    <col min="2799" max="2799" width="2" style="430" customWidth="1"/>
    <col min="2800" max="2800" width="10.42578125" style="430" customWidth="1"/>
    <col min="2801" max="2803" width="9.140625" style="430"/>
    <col min="2804" max="2804" width="32.5703125" style="430" customWidth="1"/>
    <col min="2805" max="2806" width="13.28515625" style="430" customWidth="1"/>
    <col min="2807" max="2826" width="12.5703125" style="430" customWidth="1"/>
    <col min="2827" max="2827" width="12" style="430" customWidth="1"/>
    <col min="2828" max="2828" width="18.42578125" style="430" customWidth="1"/>
    <col min="2829" max="3054" width="9.140625" style="430"/>
    <col min="3055" max="3055" width="2" style="430" customWidth="1"/>
    <col min="3056" max="3056" width="10.42578125" style="430" customWidth="1"/>
    <col min="3057" max="3059" width="9.140625" style="430"/>
    <col min="3060" max="3060" width="32.5703125" style="430" customWidth="1"/>
    <col min="3061" max="3062" width="13.28515625" style="430" customWidth="1"/>
    <col min="3063" max="3082" width="12.5703125" style="430" customWidth="1"/>
    <col min="3083" max="3083" width="12" style="430" customWidth="1"/>
    <col min="3084" max="3084" width="18.42578125" style="430" customWidth="1"/>
    <col min="3085" max="3310" width="9.140625" style="430"/>
    <col min="3311" max="3311" width="2" style="430" customWidth="1"/>
    <col min="3312" max="3312" width="10.42578125" style="430" customWidth="1"/>
    <col min="3313" max="3315" width="9.140625" style="430"/>
    <col min="3316" max="3316" width="32.5703125" style="430" customWidth="1"/>
    <col min="3317" max="3318" width="13.28515625" style="430" customWidth="1"/>
    <col min="3319" max="3338" width="12.5703125" style="430" customWidth="1"/>
    <col min="3339" max="3339" width="12" style="430" customWidth="1"/>
    <col min="3340" max="3340" width="18.42578125" style="430" customWidth="1"/>
    <col min="3341" max="3566" width="9.140625" style="430"/>
    <col min="3567" max="3567" width="2" style="430" customWidth="1"/>
    <col min="3568" max="3568" width="10.42578125" style="430" customWidth="1"/>
    <col min="3569" max="3571" width="9.140625" style="430"/>
    <col min="3572" max="3572" width="32.5703125" style="430" customWidth="1"/>
    <col min="3573" max="3574" width="13.28515625" style="430" customWidth="1"/>
    <col min="3575" max="3594" width="12.5703125" style="430" customWidth="1"/>
    <col min="3595" max="3595" width="12" style="430" customWidth="1"/>
    <col min="3596" max="3596" width="18.42578125" style="430" customWidth="1"/>
    <col min="3597" max="3822" width="9.140625" style="430"/>
    <col min="3823" max="3823" width="2" style="430" customWidth="1"/>
    <col min="3824" max="3824" width="10.42578125" style="430" customWidth="1"/>
    <col min="3825" max="3827" width="9.140625" style="430"/>
    <col min="3828" max="3828" width="32.5703125" style="430" customWidth="1"/>
    <col min="3829" max="3830" width="13.28515625" style="430" customWidth="1"/>
    <col min="3831" max="3850" width="12.5703125" style="430" customWidth="1"/>
    <col min="3851" max="3851" width="12" style="430" customWidth="1"/>
    <col min="3852" max="3852" width="18.42578125" style="430" customWidth="1"/>
    <col min="3853" max="4078" width="9.140625" style="430"/>
    <col min="4079" max="4079" width="2" style="430" customWidth="1"/>
    <col min="4080" max="4080" width="10.42578125" style="430" customWidth="1"/>
    <col min="4081" max="4083" width="9.140625" style="430"/>
    <col min="4084" max="4084" width="32.5703125" style="430" customWidth="1"/>
    <col min="4085" max="4086" width="13.28515625" style="430" customWidth="1"/>
    <col min="4087" max="4106" width="12.5703125" style="430" customWidth="1"/>
    <col min="4107" max="4107" width="12" style="430" customWidth="1"/>
    <col min="4108" max="4108" width="18.42578125" style="430" customWidth="1"/>
    <col min="4109" max="4334" width="9.140625" style="430"/>
    <col min="4335" max="4335" width="2" style="430" customWidth="1"/>
    <col min="4336" max="4336" width="10.42578125" style="430" customWidth="1"/>
    <col min="4337" max="4339" width="9.140625" style="430"/>
    <col min="4340" max="4340" width="32.5703125" style="430" customWidth="1"/>
    <col min="4341" max="4342" width="13.28515625" style="430" customWidth="1"/>
    <col min="4343" max="4362" width="12.5703125" style="430" customWidth="1"/>
    <col min="4363" max="4363" width="12" style="430" customWidth="1"/>
    <col min="4364" max="4364" width="18.42578125" style="430" customWidth="1"/>
    <col min="4365" max="4590" width="9.140625" style="430"/>
    <col min="4591" max="4591" width="2" style="430" customWidth="1"/>
    <col min="4592" max="4592" width="10.42578125" style="430" customWidth="1"/>
    <col min="4593" max="4595" width="9.140625" style="430"/>
    <col min="4596" max="4596" width="32.5703125" style="430" customWidth="1"/>
    <col min="4597" max="4598" width="13.28515625" style="430" customWidth="1"/>
    <col min="4599" max="4618" width="12.5703125" style="430" customWidth="1"/>
    <col min="4619" max="4619" width="12" style="430" customWidth="1"/>
    <col min="4620" max="4620" width="18.42578125" style="430" customWidth="1"/>
    <col min="4621" max="4846" width="9.140625" style="430"/>
    <col min="4847" max="4847" width="2" style="430" customWidth="1"/>
    <col min="4848" max="4848" width="10.42578125" style="430" customWidth="1"/>
    <col min="4849" max="4851" width="9.140625" style="430"/>
    <col min="4852" max="4852" width="32.5703125" style="430" customWidth="1"/>
    <col min="4853" max="4854" width="13.28515625" style="430" customWidth="1"/>
    <col min="4855" max="4874" width="12.5703125" style="430" customWidth="1"/>
    <col min="4875" max="4875" width="12" style="430" customWidth="1"/>
    <col min="4876" max="4876" width="18.42578125" style="430" customWidth="1"/>
    <col min="4877" max="5102" width="9.140625" style="430"/>
    <col min="5103" max="5103" width="2" style="430" customWidth="1"/>
    <col min="5104" max="5104" width="10.42578125" style="430" customWidth="1"/>
    <col min="5105" max="5107" width="9.140625" style="430"/>
    <col min="5108" max="5108" width="32.5703125" style="430" customWidth="1"/>
    <col min="5109" max="5110" width="13.28515625" style="430" customWidth="1"/>
    <col min="5111" max="5130" width="12.5703125" style="430" customWidth="1"/>
    <col min="5131" max="5131" width="12" style="430" customWidth="1"/>
    <col min="5132" max="5132" width="18.42578125" style="430" customWidth="1"/>
    <col min="5133" max="5358" width="9.140625" style="430"/>
    <col min="5359" max="5359" width="2" style="430" customWidth="1"/>
    <col min="5360" max="5360" width="10.42578125" style="430" customWidth="1"/>
    <col min="5361" max="5363" width="9.140625" style="430"/>
    <col min="5364" max="5364" width="32.5703125" style="430" customWidth="1"/>
    <col min="5365" max="5366" width="13.28515625" style="430" customWidth="1"/>
    <col min="5367" max="5386" width="12.5703125" style="430" customWidth="1"/>
    <col min="5387" max="5387" width="12" style="430" customWidth="1"/>
    <col min="5388" max="5388" width="18.42578125" style="430" customWidth="1"/>
    <col min="5389" max="5614" width="9.140625" style="430"/>
    <col min="5615" max="5615" width="2" style="430" customWidth="1"/>
    <col min="5616" max="5616" width="10.42578125" style="430" customWidth="1"/>
    <col min="5617" max="5619" width="9.140625" style="430"/>
    <col min="5620" max="5620" width="32.5703125" style="430" customWidth="1"/>
    <col min="5621" max="5622" width="13.28515625" style="430" customWidth="1"/>
    <col min="5623" max="5642" width="12.5703125" style="430" customWidth="1"/>
    <col min="5643" max="5643" width="12" style="430" customWidth="1"/>
    <col min="5644" max="5644" width="18.42578125" style="430" customWidth="1"/>
    <col min="5645" max="5870" width="9.140625" style="430"/>
    <col min="5871" max="5871" width="2" style="430" customWidth="1"/>
    <col min="5872" max="5872" width="10.42578125" style="430" customWidth="1"/>
    <col min="5873" max="5875" width="9.140625" style="430"/>
    <col min="5876" max="5876" width="32.5703125" style="430" customWidth="1"/>
    <col min="5877" max="5878" width="13.28515625" style="430" customWidth="1"/>
    <col min="5879" max="5898" width="12.5703125" style="430" customWidth="1"/>
    <col min="5899" max="5899" width="12" style="430" customWidth="1"/>
    <col min="5900" max="5900" width="18.42578125" style="430" customWidth="1"/>
    <col min="5901" max="6126" width="9.140625" style="430"/>
    <col min="6127" max="6127" width="2" style="430" customWidth="1"/>
    <col min="6128" max="6128" width="10.42578125" style="430" customWidth="1"/>
    <col min="6129" max="6131" width="9.140625" style="430"/>
    <col min="6132" max="6132" width="32.5703125" style="430" customWidth="1"/>
    <col min="6133" max="6134" width="13.28515625" style="430" customWidth="1"/>
    <col min="6135" max="6154" width="12.5703125" style="430" customWidth="1"/>
    <col min="6155" max="6155" width="12" style="430" customWidth="1"/>
    <col min="6156" max="6156" width="18.42578125" style="430" customWidth="1"/>
    <col min="6157" max="6382" width="9.140625" style="430"/>
    <col min="6383" max="6383" width="2" style="430" customWidth="1"/>
    <col min="6384" max="6384" width="10.42578125" style="430" customWidth="1"/>
    <col min="6385" max="6387" width="9.140625" style="430"/>
    <col min="6388" max="6388" width="32.5703125" style="430" customWidth="1"/>
    <col min="6389" max="6390" width="13.28515625" style="430" customWidth="1"/>
    <col min="6391" max="6410" width="12.5703125" style="430" customWidth="1"/>
    <col min="6411" max="6411" width="12" style="430" customWidth="1"/>
    <col min="6412" max="6412" width="18.42578125" style="430" customWidth="1"/>
    <col min="6413" max="6638" width="9.140625" style="430"/>
    <col min="6639" max="6639" width="2" style="430" customWidth="1"/>
    <col min="6640" max="6640" width="10.42578125" style="430" customWidth="1"/>
    <col min="6641" max="6643" width="9.140625" style="430"/>
    <col min="6644" max="6644" width="32.5703125" style="430" customWidth="1"/>
    <col min="6645" max="6646" width="13.28515625" style="430" customWidth="1"/>
    <col min="6647" max="6666" width="12.5703125" style="430" customWidth="1"/>
    <col min="6667" max="6667" width="12" style="430" customWidth="1"/>
    <col min="6668" max="6668" width="18.42578125" style="430" customWidth="1"/>
    <col min="6669" max="6894" width="9.140625" style="430"/>
    <col min="6895" max="6895" width="2" style="430" customWidth="1"/>
    <col min="6896" max="6896" width="10.42578125" style="430" customWidth="1"/>
    <col min="6897" max="6899" width="9.140625" style="430"/>
    <col min="6900" max="6900" width="32.5703125" style="430" customWidth="1"/>
    <col min="6901" max="6902" width="13.28515625" style="430" customWidth="1"/>
    <col min="6903" max="6922" width="12.5703125" style="430" customWidth="1"/>
    <col min="6923" max="6923" width="12" style="430" customWidth="1"/>
    <col min="6924" max="6924" width="18.42578125" style="430" customWidth="1"/>
    <col min="6925" max="7150" width="9.140625" style="430"/>
    <col min="7151" max="7151" width="2" style="430" customWidth="1"/>
    <col min="7152" max="7152" width="10.42578125" style="430" customWidth="1"/>
    <col min="7153" max="7155" width="9.140625" style="430"/>
    <col min="7156" max="7156" width="32.5703125" style="430" customWidth="1"/>
    <col min="7157" max="7158" width="13.28515625" style="430" customWidth="1"/>
    <col min="7159" max="7178" width="12.5703125" style="430" customWidth="1"/>
    <col min="7179" max="7179" width="12" style="430" customWidth="1"/>
    <col min="7180" max="7180" width="18.42578125" style="430" customWidth="1"/>
    <col min="7181" max="7406" width="9.140625" style="430"/>
    <col min="7407" max="7407" width="2" style="430" customWidth="1"/>
    <col min="7408" max="7408" width="10.42578125" style="430" customWidth="1"/>
    <col min="7409" max="7411" width="9.140625" style="430"/>
    <col min="7412" max="7412" width="32.5703125" style="430" customWidth="1"/>
    <col min="7413" max="7414" width="13.28515625" style="430" customWidth="1"/>
    <col min="7415" max="7434" width="12.5703125" style="430" customWidth="1"/>
    <col min="7435" max="7435" width="12" style="430" customWidth="1"/>
    <col min="7436" max="7436" width="18.42578125" style="430" customWidth="1"/>
    <col min="7437" max="7662" width="9.140625" style="430"/>
    <col min="7663" max="7663" width="2" style="430" customWidth="1"/>
    <col min="7664" max="7664" width="10.42578125" style="430" customWidth="1"/>
    <col min="7665" max="7667" width="9.140625" style="430"/>
    <col min="7668" max="7668" width="32.5703125" style="430" customWidth="1"/>
    <col min="7669" max="7670" width="13.28515625" style="430" customWidth="1"/>
    <col min="7671" max="7690" width="12.5703125" style="430" customWidth="1"/>
    <col min="7691" max="7691" width="12" style="430" customWidth="1"/>
    <col min="7692" max="7692" width="18.42578125" style="430" customWidth="1"/>
    <col min="7693" max="7918" width="9.140625" style="430"/>
    <col min="7919" max="7919" width="2" style="430" customWidth="1"/>
    <col min="7920" max="7920" width="10.42578125" style="430" customWidth="1"/>
    <col min="7921" max="7923" width="9.140625" style="430"/>
    <col min="7924" max="7924" width="32.5703125" style="430" customWidth="1"/>
    <col min="7925" max="7926" width="13.28515625" style="430" customWidth="1"/>
    <col min="7927" max="7946" width="12.5703125" style="430" customWidth="1"/>
    <col min="7947" max="7947" width="12" style="430" customWidth="1"/>
    <col min="7948" max="7948" width="18.42578125" style="430" customWidth="1"/>
    <col min="7949" max="8174" width="9.140625" style="430"/>
    <col min="8175" max="8175" width="2" style="430" customWidth="1"/>
    <col min="8176" max="8176" width="10.42578125" style="430" customWidth="1"/>
    <col min="8177" max="8179" width="9.140625" style="430"/>
    <col min="8180" max="8180" width="32.5703125" style="430" customWidth="1"/>
    <col min="8181" max="8182" width="13.28515625" style="430" customWidth="1"/>
    <col min="8183" max="8202" width="12.5703125" style="430" customWidth="1"/>
    <col min="8203" max="8203" width="12" style="430" customWidth="1"/>
    <col min="8204" max="8204" width="18.42578125" style="430" customWidth="1"/>
    <col min="8205" max="8430" width="9.140625" style="430"/>
    <col min="8431" max="8431" width="2" style="430" customWidth="1"/>
    <col min="8432" max="8432" width="10.42578125" style="430" customWidth="1"/>
    <col min="8433" max="8435" width="9.140625" style="430"/>
    <col min="8436" max="8436" width="32.5703125" style="430" customWidth="1"/>
    <col min="8437" max="8438" width="13.28515625" style="430" customWidth="1"/>
    <col min="8439" max="8458" width="12.5703125" style="430" customWidth="1"/>
    <col min="8459" max="8459" width="12" style="430" customWidth="1"/>
    <col min="8460" max="8460" width="18.42578125" style="430" customWidth="1"/>
    <col min="8461" max="8686" width="9.140625" style="430"/>
    <col min="8687" max="8687" width="2" style="430" customWidth="1"/>
    <col min="8688" max="8688" width="10.42578125" style="430" customWidth="1"/>
    <col min="8689" max="8691" width="9.140625" style="430"/>
    <col min="8692" max="8692" width="32.5703125" style="430" customWidth="1"/>
    <col min="8693" max="8694" width="13.28515625" style="430" customWidth="1"/>
    <col min="8695" max="8714" width="12.5703125" style="430" customWidth="1"/>
    <col min="8715" max="8715" width="12" style="430" customWidth="1"/>
    <col min="8716" max="8716" width="18.42578125" style="430" customWidth="1"/>
    <col min="8717" max="8942" width="9.140625" style="430"/>
    <col min="8943" max="8943" width="2" style="430" customWidth="1"/>
    <col min="8944" max="8944" width="10.42578125" style="430" customWidth="1"/>
    <col min="8945" max="8947" width="9.140625" style="430"/>
    <col min="8948" max="8948" width="32.5703125" style="430" customWidth="1"/>
    <col min="8949" max="8950" width="13.28515625" style="430" customWidth="1"/>
    <col min="8951" max="8970" width="12.5703125" style="430" customWidth="1"/>
    <col min="8971" max="8971" width="12" style="430" customWidth="1"/>
    <col min="8972" max="8972" width="18.42578125" style="430" customWidth="1"/>
    <col min="8973" max="9198" width="9.140625" style="430"/>
    <col min="9199" max="9199" width="2" style="430" customWidth="1"/>
    <col min="9200" max="9200" width="10.42578125" style="430" customWidth="1"/>
    <col min="9201" max="9203" width="9.140625" style="430"/>
    <col min="9204" max="9204" width="32.5703125" style="430" customWidth="1"/>
    <col min="9205" max="9206" width="13.28515625" style="430" customWidth="1"/>
    <col min="9207" max="9226" width="12.5703125" style="430" customWidth="1"/>
    <col min="9227" max="9227" width="12" style="430" customWidth="1"/>
    <col min="9228" max="9228" width="18.42578125" style="430" customWidth="1"/>
    <col min="9229" max="9454" width="9.140625" style="430"/>
    <col min="9455" max="9455" width="2" style="430" customWidth="1"/>
    <col min="9456" max="9456" width="10.42578125" style="430" customWidth="1"/>
    <col min="9457" max="9459" width="9.140625" style="430"/>
    <col min="9460" max="9460" width="32.5703125" style="430" customWidth="1"/>
    <col min="9461" max="9462" width="13.28515625" style="430" customWidth="1"/>
    <col min="9463" max="9482" width="12.5703125" style="430" customWidth="1"/>
    <col min="9483" max="9483" width="12" style="430" customWidth="1"/>
    <col min="9484" max="9484" width="18.42578125" style="430" customWidth="1"/>
    <col min="9485" max="9710" width="9.140625" style="430"/>
    <col min="9711" max="9711" width="2" style="430" customWidth="1"/>
    <col min="9712" max="9712" width="10.42578125" style="430" customWidth="1"/>
    <col min="9713" max="9715" width="9.140625" style="430"/>
    <col min="9716" max="9716" width="32.5703125" style="430" customWidth="1"/>
    <col min="9717" max="9718" width="13.28515625" style="430" customWidth="1"/>
    <col min="9719" max="9738" width="12.5703125" style="430" customWidth="1"/>
    <col min="9739" max="9739" width="12" style="430" customWidth="1"/>
    <col min="9740" max="9740" width="18.42578125" style="430" customWidth="1"/>
    <col min="9741" max="9966" width="9.140625" style="430"/>
    <col min="9967" max="9967" width="2" style="430" customWidth="1"/>
    <col min="9968" max="9968" width="10.42578125" style="430" customWidth="1"/>
    <col min="9969" max="9971" width="9.140625" style="430"/>
    <col min="9972" max="9972" width="32.5703125" style="430" customWidth="1"/>
    <col min="9973" max="9974" width="13.28515625" style="430" customWidth="1"/>
    <col min="9975" max="9994" width="12.5703125" style="430" customWidth="1"/>
    <col min="9995" max="9995" width="12" style="430" customWidth="1"/>
    <col min="9996" max="9996" width="18.42578125" style="430" customWidth="1"/>
    <col min="9997" max="10222" width="9.140625" style="430"/>
    <col min="10223" max="10223" width="2" style="430" customWidth="1"/>
    <col min="10224" max="10224" width="10.42578125" style="430" customWidth="1"/>
    <col min="10225" max="10227" width="9.140625" style="430"/>
    <col min="10228" max="10228" width="32.5703125" style="430" customWidth="1"/>
    <col min="10229" max="10230" width="13.28515625" style="430" customWidth="1"/>
    <col min="10231" max="10250" width="12.5703125" style="430" customWidth="1"/>
    <col min="10251" max="10251" width="12" style="430" customWidth="1"/>
    <col min="10252" max="10252" width="18.42578125" style="430" customWidth="1"/>
    <col min="10253" max="10478" width="9.140625" style="430"/>
    <col min="10479" max="10479" width="2" style="430" customWidth="1"/>
    <col min="10480" max="10480" width="10.42578125" style="430" customWidth="1"/>
    <col min="10481" max="10483" width="9.140625" style="430"/>
    <col min="10484" max="10484" width="32.5703125" style="430" customWidth="1"/>
    <col min="10485" max="10486" width="13.28515625" style="430" customWidth="1"/>
    <col min="10487" max="10506" width="12.5703125" style="430" customWidth="1"/>
    <col min="10507" max="10507" width="12" style="430" customWidth="1"/>
    <col min="10508" max="10508" width="18.42578125" style="430" customWidth="1"/>
    <col min="10509" max="10734" width="9.140625" style="430"/>
    <col min="10735" max="10735" width="2" style="430" customWidth="1"/>
    <col min="10736" max="10736" width="10.42578125" style="430" customWidth="1"/>
    <col min="10737" max="10739" width="9.140625" style="430"/>
    <col min="10740" max="10740" width="32.5703125" style="430" customWidth="1"/>
    <col min="10741" max="10742" width="13.28515625" style="430" customWidth="1"/>
    <col min="10743" max="10762" width="12.5703125" style="430" customWidth="1"/>
    <col min="10763" max="10763" width="12" style="430" customWidth="1"/>
    <col min="10764" max="10764" width="18.42578125" style="430" customWidth="1"/>
    <col min="10765" max="10990" width="9.140625" style="430"/>
    <col min="10991" max="10991" width="2" style="430" customWidth="1"/>
    <col min="10992" max="10992" width="10.42578125" style="430" customWidth="1"/>
    <col min="10993" max="10995" width="9.140625" style="430"/>
    <col min="10996" max="10996" width="32.5703125" style="430" customWidth="1"/>
    <col min="10997" max="10998" width="13.28515625" style="430" customWidth="1"/>
    <col min="10999" max="11018" width="12.5703125" style="430" customWidth="1"/>
    <col min="11019" max="11019" width="12" style="430" customWidth="1"/>
    <col min="11020" max="11020" width="18.42578125" style="430" customWidth="1"/>
    <col min="11021" max="11246" width="9.140625" style="430"/>
    <col min="11247" max="11247" width="2" style="430" customWidth="1"/>
    <col min="11248" max="11248" width="10.42578125" style="430" customWidth="1"/>
    <col min="11249" max="11251" width="9.140625" style="430"/>
    <col min="11252" max="11252" width="32.5703125" style="430" customWidth="1"/>
    <col min="11253" max="11254" width="13.28515625" style="430" customWidth="1"/>
    <col min="11255" max="11274" width="12.5703125" style="430" customWidth="1"/>
    <col min="11275" max="11275" width="12" style="430" customWidth="1"/>
    <col min="11276" max="11276" width="18.42578125" style="430" customWidth="1"/>
    <col min="11277" max="11502" width="9.140625" style="430"/>
    <col min="11503" max="11503" width="2" style="430" customWidth="1"/>
    <col min="11504" max="11504" width="10.42578125" style="430" customWidth="1"/>
    <col min="11505" max="11507" width="9.140625" style="430"/>
    <col min="11508" max="11508" width="32.5703125" style="430" customWidth="1"/>
    <col min="11509" max="11510" width="13.28515625" style="430" customWidth="1"/>
    <col min="11511" max="11530" width="12.5703125" style="430" customWidth="1"/>
    <col min="11531" max="11531" width="12" style="430" customWidth="1"/>
    <col min="11532" max="11532" width="18.42578125" style="430" customWidth="1"/>
    <col min="11533" max="11758" width="9.140625" style="430"/>
    <col min="11759" max="11759" width="2" style="430" customWidth="1"/>
    <col min="11760" max="11760" width="10.42578125" style="430" customWidth="1"/>
    <col min="11761" max="11763" width="9.140625" style="430"/>
    <col min="11764" max="11764" width="32.5703125" style="430" customWidth="1"/>
    <col min="11765" max="11766" width="13.28515625" style="430" customWidth="1"/>
    <col min="11767" max="11786" width="12.5703125" style="430" customWidth="1"/>
    <col min="11787" max="11787" width="12" style="430" customWidth="1"/>
    <col min="11788" max="11788" width="18.42578125" style="430" customWidth="1"/>
    <col min="11789" max="12014" width="9.140625" style="430"/>
    <col min="12015" max="12015" width="2" style="430" customWidth="1"/>
    <col min="12016" max="12016" width="10.42578125" style="430" customWidth="1"/>
    <col min="12017" max="12019" width="9.140625" style="430"/>
    <col min="12020" max="12020" width="32.5703125" style="430" customWidth="1"/>
    <col min="12021" max="12022" width="13.28515625" style="430" customWidth="1"/>
    <col min="12023" max="12042" width="12.5703125" style="430" customWidth="1"/>
    <col min="12043" max="12043" width="12" style="430" customWidth="1"/>
    <col min="12044" max="12044" width="18.42578125" style="430" customWidth="1"/>
    <col min="12045" max="12270" width="9.140625" style="430"/>
    <col min="12271" max="12271" width="2" style="430" customWidth="1"/>
    <col min="12272" max="12272" width="10.42578125" style="430" customWidth="1"/>
    <col min="12273" max="12275" width="9.140625" style="430"/>
    <col min="12276" max="12276" width="32.5703125" style="430" customWidth="1"/>
    <col min="12277" max="12278" width="13.28515625" style="430" customWidth="1"/>
    <col min="12279" max="12298" width="12.5703125" style="430" customWidth="1"/>
    <col min="12299" max="12299" width="12" style="430" customWidth="1"/>
    <col min="12300" max="12300" width="18.42578125" style="430" customWidth="1"/>
    <col min="12301" max="12526" width="9.140625" style="430"/>
    <col min="12527" max="12527" width="2" style="430" customWidth="1"/>
    <col min="12528" max="12528" width="10.42578125" style="430" customWidth="1"/>
    <col min="12529" max="12531" width="9.140625" style="430"/>
    <col min="12532" max="12532" width="32.5703125" style="430" customWidth="1"/>
    <col min="12533" max="12534" width="13.28515625" style="430" customWidth="1"/>
    <col min="12535" max="12554" width="12.5703125" style="430" customWidth="1"/>
    <col min="12555" max="12555" width="12" style="430" customWidth="1"/>
    <col min="12556" max="12556" width="18.42578125" style="430" customWidth="1"/>
    <col min="12557" max="12782" width="9.140625" style="430"/>
    <col min="12783" max="12783" width="2" style="430" customWidth="1"/>
    <col min="12784" max="12784" width="10.42578125" style="430" customWidth="1"/>
    <col min="12785" max="12787" width="9.140625" style="430"/>
    <col min="12788" max="12788" width="32.5703125" style="430" customWidth="1"/>
    <col min="12789" max="12790" width="13.28515625" style="430" customWidth="1"/>
    <col min="12791" max="12810" width="12.5703125" style="430" customWidth="1"/>
    <col min="12811" max="12811" width="12" style="430" customWidth="1"/>
    <col min="12812" max="12812" width="18.42578125" style="430" customWidth="1"/>
    <col min="12813" max="13038" width="9.140625" style="430"/>
    <col min="13039" max="13039" width="2" style="430" customWidth="1"/>
    <col min="13040" max="13040" width="10.42578125" style="430" customWidth="1"/>
    <col min="13041" max="13043" width="9.140625" style="430"/>
    <col min="13044" max="13044" width="32.5703125" style="430" customWidth="1"/>
    <col min="13045" max="13046" width="13.28515625" style="430" customWidth="1"/>
    <col min="13047" max="13066" width="12.5703125" style="430" customWidth="1"/>
    <col min="13067" max="13067" width="12" style="430" customWidth="1"/>
    <col min="13068" max="13068" width="18.42578125" style="430" customWidth="1"/>
    <col min="13069" max="13294" width="9.140625" style="430"/>
    <col min="13295" max="13295" width="2" style="430" customWidth="1"/>
    <col min="13296" max="13296" width="10.42578125" style="430" customWidth="1"/>
    <col min="13297" max="13299" width="9.140625" style="430"/>
    <col min="13300" max="13300" width="32.5703125" style="430" customWidth="1"/>
    <col min="13301" max="13302" width="13.28515625" style="430" customWidth="1"/>
    <col min="13303" max="13322" width="12.5703125" style="430" customWidth="1"/>
    <col min="13323" max="13323" width="12" style="430" customWidth="1"/>
    <col min="13324" max="13324" width="18.42578125" style="430" customWidth="1"/>
    <col min="13325" max="13550" width="9.140625" style="430"/>
    <col min="13551" max="13551" width="2" style="430" customWidth="1"/>
    <col min="13552" max="13552" width="10.42578125" style="430" customWidth="1"/>
    <col min="13553" max="13555" width="9.140625" style="430"/>
    <col min="13556" max="13556" width="32.5703125" style="430" customWidth="1"/>
    <col min="13557" max="13558" width="13.28515625" style="430" customWidth="1"/>
    <col min="13559" max="13578" width="12.5703125" style="430" customWidth="1"/>
    <col min="13579" max="13579" width="12" style="430" customWidth="1"/>
    <col min="13580" max="13580" width="18.42578125" style="430" customWidth="1"/>
    <col min="13581" max="13806" width="9.140625" style="430"/>
    <col min="13807" max="13807" width="2" style="430" customWidth="1"/>
    <col min="13808" max="13808" width="10.42578125" style="430" customWidth="1"/>
    <col min="13809" max="13811" width="9.140625" style="430"/>
    <col min="13812" max="13812" width="32.5703125" style="430" customWidth="1"/>
    <col min="13813" max="13814" width="13.28515625" style="430" customWidth="1"/>
    <col min="13815" max="13834" width="12.5703125" style="430" customWidth="1"/>
    <col min="13835" max="13835" width="12" style="430" customWidth="1"/>
    <col min="13836" max="13836" width="18.42578125" style="430" customWidth="1"/>
    <col min="13837" max="14062" width="9.140625" style="430"/>
    <col min="14063" max="14063" width="2" style="430" customWidth="1"/>
    <col min="14064" max="14064" width="10.42578125" style="430" customWidth="1"/>
    <col min="14065" max="14067" width="9.140625" style="430"/>
    <col min="14068" max="14068" width="32.5703125" style="430" customWidth="1"/>
    <col min="14069" max="14070" width="13.28515625" style="430" customWidth="1"/>
    <col min="14071" max="14090" width="12.5703125" style="430" customWidth="1"/>
    <col min="14091" max="14091" width="12" style="430" customWidth="1"/>
    <col min="14092" max="14092" width="18.42578125" style="430" customWidth="1"/>
    <col min="14093" max="14318" width="9.140625" style="430"/>
    <col min="14319" max="14319" width="2" style="430" customWidth="1"/>
    <col min="14320" max="14320" width="10.42578125" style="430" customWidth="1"/>
    <col min="14321" max="14323" width="9.140625" style="430"/>
    <col min="14324" max="14324" width="32.5703125" style="430" customWidth="1"/>
    <col min="14325" max="14326" width="13.28515625" style="430" customWidth="1"/>
    <col min="14327" max="14346" width="12.5703125" style="430" customWidth="1"/>
    <col min="14347" max="14347" width="12" style="430" customWidth="1"/>
    <col min="14348" max="14348" width="18.42578125" style="430" customWidth="1"/>
    <col min="14349" max="14574" width="9.140625" style="430"/>
    <col min="14575" max="14575" width="2" style="430" customWidth="1"/>
    <col min="14576" max="14576" width="10.42578125" style="430" customWidth="1"/>
    <col min="14577" max="14579" width="9.140625" style="430"/>
    <col min="14580" max="14580" width="32.5703125" style="430" customWidth="1"/>
    <col min="14581" max="14582" width="13.28515625" style="430" customWidth="1"/>
    <col min="14583" max="14602" width="12.5703125" style="430" customWidth="1"/>
    <col min="14603" max="14603" width="12" style="430" customWidth="1"/>
    <col min="14604" max="14604" width="18.42578125" style="430" customWidth="1"/>
    <col min="14605" max="14830" width="9.140625" style="430"/>
    <col min="14831" max="14831" width="2" style="430" customWidth="1"/>
    <col min="14832" max="14832" width="10.42578125" style="430" customWidth="1"/>
    <col min="14833" max="14835" width="9.140625" style="430"/>
    <col min="14836" max="14836" width="32.5703125" style="430" customWidth="1"/>
    <col min="14837" max="14838" width="13.28515625" style="430" customWidth="1"/>
    <col min="14839" max="14858" width="12.5703125" style="430" customWidth="1"/>
    <col min="14859" max="14859" width="12" style="430" customWidth="1"/>
    <col min="14860" max="14860" width="18.42578125" style="430" customWidth="1"/>
    <col min="14861" max="15086" width="9.140625" style="430"/>
    <col min="15087" max="15087" width="2" style="430" customWidth="1"/>
    <col min="15088" max="15088" width="10.42578125" style="430" customWidth="1"/>
    <col min="15089" max="15091" width="9.140625" style="430"/>
    <col min="15092" max="15092" width="32.5703125" style="430" customWidth="1"/>
    <col min="15093" max="15094" width="13.28515625" style="430" customWidth="1"/>
    <col min="15095" max="15114" width="12.5703125" style="430" customWidth="1"/>
    <col min="15115" max="15115" width="12" style="430" customWidth="1"/>
    <col min="15116" max="15116" width="18.42578125" style="430" customWidth="1"/>
    <col min="15117" max="15342" width="9.140625" style="430"/>
    <col min="15343" max="15343" width="2" style="430" customWidth="1"/>
    <col min="15344" max="15344" width="10.42578125" style="430" customWidth="1"/>
    <col min="15345" max="15347" width="9.140625" style="430"/>
    <col min="15348" max="15348" width="32.5703125" style="430" customWidth="1"/>
    <col min="15349" max="15350" width="13.28515625" style="430" customWidth="1"/>
    <col min="15351" max="15370" width="12.5703125" style="430" customWidth="1"/>
    <col min="15371" max="15371" width="12" style="430" customWidth="1"/>
    <col min="15372" max="15372" width="18.42578125" style="430" customWidth="1"/>
    <col min="15373" max="15598" width="9.140625" style="430"/>
    <col min="15599" max="15599" width="2" style="430" customWidth="1"/>
    <col min="15600" max="15600" width="10.42578125" style="430" customWidth="1"/>
    <col min="15601" max="15603" width="9.140625" style="430"/>
    <col min="15604" max="15604" width="32.5703125" style="430" customWidth="1"/>
    <col min="15605" max="15606" width="13.28515625" style="430" customWidth="1"/>
    <col min="15607" max="15626" width="12.5703125" style="430" customWidth="1"/>
    <col min="15627" max="15627" width="12" style="430" customWidth="1"/>
    <col min="15628" max="15628" width="18.42578125" style="430" customWidth="1"/>
    <col min="15629" max="15854" width="9.140625" style="430"/>
    <col min="15855" max="15855" width="2" style="430" customWidth="1"/>
    <col min="15856" max="15856" width="10.42578125" style="430" customWidth="1"/>
    <col min="15857" max="15859" width="9.140625" style="430"/>
    <col min="15860" max="15860" width="32.5703125" style="430" customWidth="1"/>
    <col min="15861" max="15862" width="13.28515625" style="430" customWidth="1"/>
    <col min="15863" max="15882" width="12.5703125" style="430" customWidth="1"/>
    <col min="15883" max="15883" width="12" style="430" customWidth="1"/>
    <col min="15884" max="15884" width="18.42578125" style="430" customWidth="1"/>
    <col min="15885" max="16110" width="9.140625" style="430"/>
    <col min="16111" max="16111" width="2" style="430" customWidth="1"/>
    <col min="16112" max="16112" width="10.42578125" style="430" customWidth="1"/>
    <col min="16113" max="16115" width="9.140625" style="430"/>
    <col min="16116" max="16116" width="32.5703125" style="430" customWidth="1"/>
    <col min="16117" max="16118" width="13.28515625" style="430" customWidth="1"/>
    <col min="16119" max="16138" width="12.5703125" style="430" customWidth="1"/>
    <col min="16139" max="16139" width="12" style="430" customWidth="1"/>
    <col min="16140" max="16140" width="18.42578125" style="430" customWidth="1"/>
    <col min="16141" max="16384" width="9.140625" style="430"/>
  </cols>
  <sheetData>
    <row r="1" spans="2:11" s="293" customFormat="1" ht="12.75" x14ac:dyDescent="0.2">
      <c r="I1" s="400"/>
    </row>
    <row r="2" spans="2:11" s="293" customFormat="1" ht="12.75" x14ac:dyDescent="0.2">
      <c r="B2" s="1"/>
      <c r="I2" s="293" t="s">
        <v>0</v>
      </c>
    </row>
    <row r="3" spans="2:11" s="293" customFormat="1" ht="12.75" x14ac:dyDescent="0.2">
      <c r="I3" s="293" t="s">
        <v>551</v>
      </c>
    </row>
    <row r="4" spans="2:11" s="293" customFormat="1" ht="12.75" x14ac:dyDescent="0.2">
      <c r="I4" s="400"/>
    </row>
    <row r="5" spans="2:11" s="293" customFormat="1" ht="12.75" customHeight="1" x14ac:dyDescent="0.2">
      <c r="B5" s="975" t="s">
        <v>2</v>
      </c>
      <c r="C5" s="976"/>
      <c r="D5" s="977"/>
      <c r="E5" s="687"/>
      <c r="F5" s="687"/>
      <c r="G5" s="1005" t="s">
        <v>3</v>
      </c>
      <c r="H5" s="1005"/>
      <c r="I5" s="682"/>
      <c r="J5" s="683"/>
      <c r="K5" s="401"/>
    </row>
    <row r="6" spans="2:11" s="293" customFormat="1" ht="12.75" x14ac:dyDescent="0.2">
      <c r="B6" s="975" t="s">
        <v>4</v>
      </c>
      <c r="C6" s="976"/>
      <c r="D6" s="977"/>
      <c r="E6" s="682" t="s">
        <v>594</v>
      </c>
      <c r="F6" s="683"/>
      <c r="G6" s="1005" t="s">
        <v>5</v>
      </c>
      <c r="H6" s="1005"/>
      <c r="I6" s="682" t="s">
        <v>599</v>
      </c>
      <c r="J6" s="683"/>
      <c r="K6" s="401"/>
    </row>
    <row r="7" spans="2:11" s="293" customFormat="1" ht="12.75" x14ac:dyDescent="0.2">
      <c r="B7" s="975" t="s">
        <v>6</v>
      </c>
      <c r="C7" s="976"/>
      <c r="D7" s="977"/>
      <c r="E7" s="682">
        <v>186442084</v>
      </c>
      <c r="F7" s="683"/>
      <c r="G7" s="1005" t="s">
        <v>7</v>
      </c>
      <c r="H7" s="1005"/>
      <c r="I7" s="682" t="s">
        <v>600</v>
      </c>
      <c r="J7" s="683"/>
      <c r="K7" s="401"/>
    </row>
    <row r="8" spans="2:11" s="293" customFormat="1" ht="12.75" x14ac:dyDescent="0.2">
      <c r="B8" s="975" t="s">
        <v>8</v>
      </c>
      <c r="C8" s="976"/>
      <c r="D8" s="977"/>
      <c r="E8" s="682" t="s">
        <v>595</v>
      </c>
      <c r="F8" s="683"/>
      <c r="G8" s="1005" t="s">
        <v>9</v>
      </c>
      <c r="H8" s="1005"/>
      <c r="I8" s="682" t="s">
        <v>601</v>
      </c>
      <c r="J8" s="683"/>
      <c r="K8" s="401"/>
    </row>
    <row r="9" spans="2:11" s="293" customFormat="1" ht="12.75" x14ac:dyDescent="0.2">
      <c r="B9" s="975" t="s">
        <v>9</v>
      </c>
      <c r="C9" s="976"/>
      <c r="D9" s="977"/>
      <c r="E9" s="682" t="s">
        <v>596</v>
      </c>
      <c r="F9" s="683"/>
      <c r="G9" s="1005" t="s">
        <v>10</v>
      </c>
      <c r="H9" s="1005"/>
      <c r="I9" s="682" t="s">
        <v>596</v>
      </c>
      <c r="J9" s="683"/>
      <c r="K9" s="401"/>
    </row>
    <row r="10" spans="2:11" s="293" customFormat="1" ht="12.75" x14ac:dyDescent="0.2">
      <c r="B10" s="975" t="s">
        <v>10</v>
      </c>
      <c r="C10" s="976"/>
      <c r="D10" s="977"/>
      <c r="E10" s="682" t="s">
        <v>596</v>
      </c>
      <c r="F10" s="683"/>
      <c r="G10" s="1005" t="s">
        <v>11</v>
      </c>
      <c r="H10" s="1005"/>
      <c r="I10" s="682" t="s">
        <v>602</v>
      </c>
      <c r="J10" s="683"/>
      <c r="K10" s="401"/>
    </row>
    <row r="11" spans="2:11" s="293" customFormat="1" ht="12.75" x14ac:dyDescent="0.2">
      <c r="B11" s="975" t="s">
        <v>12</v>
      </c>
      <c r="C11" s="976"/>
      <c r="D11" s="977"/>
      <c r="E11" s="682" t="s">
        <v>597</v>
      </c>
      <c r="F11" s="683"/>
      <c r="G11" s="1004"/>
      <c r="H11" s="1004"/>
      <c r="I11" s="682"/>
      <c r="J11" s="683"/>
      <c r="K11" s="402"/>
    </row>
    <row r="12" spans="2:11" s="293" customFormat="1" ht="12.75" x14ac:dyDescent="0.2">
      <c r="B12" s="975" t="s">
        <v>11</v>
      </c>
      <c r="C12" s="976"/>
      <c r="D12" s="977"/>
      <c r="E12" s="682" t="s">
        <v>598</v>
      </c>
      <c r="F12" s="683"/>
      <c r="G12" s="1004"/>
      <c r="H12" s="1004"/>
      <c r="I12" s="682"/>
      <c r="J12" s="683"/>
      <c r="K12" s="402"/>
    </row>
    <row r="13" spans="2:11" s="293" customFormat="1" ht="12.75" x14ac:dyDescent="0.2">
      <c r="I13" s="400"/>
    </row>
    <row r="14" spans="2:11" s="293" customFormat="1" ht="15.75" x14ac:dyDescent="0.2">
      <c r="B14" s="948" t="s">
        <v>613</v>
      </c>
      <c r="C14" s="948"/>
      <c r="D14" s="948"/>
      <c r="E14" s="948"/>
      <c r="F14" s="948"/>
      <c r="G14" s="948"/>
      <c r="H14" s="948"/>
      <c r="I14" s="948"/>
      <c r="J14" s="948"/>
    </row>
    <row r="15" spans="2:11" s="293" customFormat="1" ht="15.75" x14ac:dyDescent="0.2">
      <c r="D15" s="347"/>
      <c r="E15" s="347"/>
      <c r="F15" s="347"/>
      <c r="G15" s="347"/>
      <c r="H15" s="347"/>
      <c r="I15" s="347"/>
      <c r="J15" s="403"/>
      <c r="K15" s="403"/>
    </row>
    <row r="16" spans="2:11" s="293" customFormat="1" ht="12.75" x14ac:dyDescent="0.2">
      <c r="E16" s="404"/>
    </row>
    <row r="17" spans="2:11" s="293" customFormat="1" ht="12.75" x14ac:dyDescent="0.2">
      <c r="E17" s="762">
        <v>42795</v>
      </c>
      <c r="F17" s="762"/>
      <c r="G17" s="762"/>
      <c r="H17" s="348"/>
    </row>
    <row r="18" spans="2:11" s="293" customFormat="1" ht="12.75" x14ac:dyDescent="0.2">
      <c r="E18" s="678" t="s">
        <v>14</v>
      </c>
      <c r="F18" s="678"/>
      <c r="G18" s="678"/>
    </row>
    <row r="19" spans="2:11" s="293" customFormat="1" ht="12.75" x14ac:dyDescent="0.2"/>
    <row r="20" spans="2:11" s="293" customFormat="1" ht="12.75" x14ac:dyDescent="0.2">
      <c r="B20" s="949" t="s">
        <v>15</v>
      </c>
      <c r="C20" s="949"/>
      <c r="D20" s="949"/>
      <c r="E20" s="949"/>
      <c r="F20" s="949"/>
    </row>
    <row r="21" spans="2:11" s="293" customFormat="1" ht="12.75" x14ac:dyDescent="0.2">
      <c r="B21" s="990"/>
      <c r="C21" s="990"/>
      <c r="D21" s="990"/>
      <c r="E21" s="990"/>
      <c r="F21" s="990"/>
    </row>
    <row r="22" spans="2:11" s="293" customFormat="1" ht="13.5" thickBot="1" x14ac:dyDescent="0.25"/>
    <row r="23" spans="2:11" s="350" customFormat="1" ht="12.75" customHeight="1" x14ac:dyDescent="0.25">
      <c r="B23" s="991" t="s">
        <v>291</v>
      </c>
      <c r="C23" s="992"/>
      <c r="D23" s="992"/>
      <c r="E23" s="992"/>
      <c r="F23" s="992"/>
      <c r="G23" s="997" t="s">
        <v>552</v>
      </c>
      <c r="H23" s="997" t="s">
        <v>549</v>
      </c>
      <c r="I23" s="1000" t="s">
        <v>553</v>
      </c>
      <c r="J23" s="1001"/>
      <c r="K23" s="1002"/>
    </row>
    <row r="24" spans="2:11" s="350" customFormat="1" ht="12.75" customHeight="1" x14ac:dyDescent="0.25">
      <c r="B24" s="993"/>
      <c r="C24" s="994"/>
      <c r="D24" s="994"/>
      <c r="E24" s="994"/>
      <c r="F24" s="994"/>
      <c r="G24" s="998"/>
      <c r="H24" s="998"/>
      <c r="I24" s="1003" t="s">
        <v>554</v>
      </c>
      <c r="J24" s="982" t="s">
        <v>555</v>
      </c>
      <c r="K24" s="983" t="s">
        <v>556</v>
      </c>
    </row>
    <row r="25" spans="2:11" s="350" customFormat="1" ht="12.75" customHeight="1" x14ac:dyDescent="0.25">
      <c r="B25" s="993"/>
      <c r="C25" s="994"/>
      <c r="D25" s="994"/>
      <c r="E25" s="994"/>
      <c r="F25" s="994"/>
      <c r="G25" s="998"/>
      <c r="H25" s="998"/>
      <c r="I25" s="1003"/>
      <c r="J25" s="982"/>
      <c r="K25" s="983"/>
    </row>
    <row r="26" spans="2:11" s="350" customFormat="1" ht="15" customHeight="1" x14ac:dyDescent="0.25">
      <c r="B26" s="993"/>
      <c r="C26" s="994"/>
      <c r="D26" s="994"/>
      <c r="E26" s="994"/>
      <c r="F26" s="994"/>
      <c r="G26" s="998"/>
      <c r="H26" s="998"/>
      <c r="I26" s="984" t="s">
        <v>564</v>
      </c>
      <c r="J26" s="986" t="s">
        <v>557</v>
      </c>
      <c r="K26" s="988" t="s">
        <v>557</v>
      </c>
    </row>
    <row r="27" spans="2:11" s="350" customFormat="1" ht="15" customHeight="1" x14ac:dyDescent="0.25">
      <c r="B27" s="993"/>
      <c r="C27" s="994"/>
      <c r="D27" s="994"/>
      <c r="E27" s="994"/>
      <c r="F27" s="994"/>
      <c r="G27" s="998"/>
      <c r="H27" s="998"/>
      <c r="I27" s="984"/>
      <c r="J27" s="986"/>
      <c r="K27" s="988"/>
    </row>
    <row r="28" spans="2:11" s="350" customFormat="1" ht="15.75" customHeight="1" thickBot="1" x14ac:dyDescent="0.3">
      <c r="B28" s="995"/>
      <c r="C28" s="996"/>
      <c r="D28" s="996"/>
      <c r="E28" s="996"/>
      <c r="F28" s="996"/>
      <c r="G28" s="999"/>
      <c r="H28" s="999"/>
      <c r="I28" s="985"/>
      <c r="J28" s="987"/>
      <c r="K28" s="989"/>
    </row>
    <row r="29" spans="2:11" s="409" customFormat="1" ht="12.75" x14ac:dyDescent="0.2">
      <c r="B29" s="298" t="s">
        <v>84</v>
      </c>
      <c r="C29" s="899" t="s">
        <v>293</v>
      </c>
      <c r="D29" s="897"/>
      <c r="E29" s="897"/>
      <c r="F29" s="898"/>
      <c r="G29" s="405"/>
      <c r="H29" s="405"/>
      <c r="I29" s="406"/>
      <c r="J29" s="407"/>
      <c r="K29" s="408"/>
    </row>
    <row r="30" spans="2:11" s="414" customFormat="1" ht="12.75" x14ac:dyDescent="0.2">
      <c r="B30" s="305" t="s">
        <v>142</v>
      </c>
      <c r="C30" s="895" t="s">
        <v>294</v>
      </c>
      <c r="D30" s="895"/>
      <c r="E30" s="895"/>
      <c r="F30" s="896"/>
      <c r="G30" s="410">
        <f t="shared" ref="G30:G61" si="0">SUM(I30:K30)</f>
        <v>0</v>
      </c>
      <c r="H30" s="410">
        <v>0</v>
      </c>
      <c r="I30" s="411">
        <v>0</v>
      </c>
      <c r="J30" s="412">
        <v>0</v>
      </c>
      <c r="K30" s="413">
        <v>0</v>
      </c>
    </row>
    <row r="31" spans="2:11" s="414" customFormat="1" ht="12.75" x14ac:dyDescent="0.2">
      <c r="B31" s="305" t="s">
        <v>154</v>
      </c>
      <c r="C31" s="895" t="s">
        <v>295</v>
      </c>
      <c r="D31" s="895"/>
      <c r="E31" s="895"/>
      <c r="F31" s="896"/>
      <c r="G31" s="410">
        <f t="shared" si="0"/>
        <v>0</v>
      </c>
      <c r="H31" s="410">
        <v>0</v>
      </c>
      <c r="I31" s="411">
        <v>0</v>
      </c>
      <c r="J31" s="412">
        <v>0</v>
      </c>
      <c r="K31" s="413">
        <v>0</v>
      </c>
    </row>
    <row r="32" spans="2:11" s="409" customFormat="1" ht="12.75" x14ac:dyDescent="0.2">
      <c r="B32" s="298" t="s">
        <v>96</v>
      </c>
      <c r="C32" s="897" t="s">
        <v>296</v>
      </c>
      <c r="D32" s="897"/>
      <c r="E32" s="897"/>
      <c r="F32" s="898"/>
      <c r="G32" s="415">
        <f t="shared" si="0"/>
        <v>0</v>
      </c>
      <c r="H32" s="415">
        <v>0</v>
      </c>
      <c r="I32" s="416">
        <v>0</v>
      </c>
      <c r="J32" s="417">
        <v>0</v>
      </c>
      <c r="K32" s="418">
        <v>0</v>
      </c>
    </row>
    <row r="33" spans="2:11" s="414" customFormat="1" ht="12.75" x14ac:dyDescent="0.2">
      <c r="B33" s="305" t="s">
        <v>159</v>
      </c>
      <c r="C33" s="895" t="s">
        <v>297</v>
      </c>
      <c r="D33" s="895"/>
      <c r="E33" s="895"/>
      <c r="F33" s="896"/>
      <c r="G33" s="410">
        <f t="shared" si="0"/>
        <v>0</v>
      </c>
      <c r="H33" s="410">
        <v>0</v>
      </c>
      <c r="I33" s="411">
        <v>0</v>
      </c>
      <c r="J33" s="412">
        <v>0</v>
      </c>
      <c r="K33" s="413">
        <v>0</v>
      </c>
    </row>
    <row r="34" spans="2:11" s="414" customFormat="1" ht="12.75" x14ac:dyDescent="0.2">
      <c r="B34" s="305" t="s">
        <v>161</v>
      </c>
      <c r="C34" s="895" t="s">
        <v>298</v>
      </c>
      <c r="D34" s="895"/>
      <c r="E34" s="895"/>
      <c r="F34" s="896"/>
      <c r="G34" s="410">
        <f t="shared" si="0"/>
        <v>0</v>
      </c>
      <c r="H34" s="410">
        <v>0</v>
      </c>
      <c r="I34" s="411">
        <v>0</v>
      </c>
      <c r="J34" s="412">
        <v>0</v>
      </c>
      <c r="K34" s="413">
        <v>0</v>
      </c>
    </row>
    <row r="35" spans="2:11" s="414" customFormat="1" ht="12.75" x14ac:dyDescent="0.2">
      <c r="B35" s="305" t="s">
        <v>164</v>
      </c>
      <c r="C35" s="895" t="s">
        <v>299</v>
      </c>
      <c r="D35" s="895"/>
      <c r="E35" s="895"/>
      <c r="F35" s="896"/>
      <c r="G35" s="410">
        <f t="shared" si="0"/>
        <v>0</v>
      </c>
      <c r="H35" s="410">
        <v>0</v>
      </c>
      <c r="I35" s="411">
        <v>0</v>
      </c>
      <c r="J35" s="412">
        <v>0</v>
      </c>
      <c r="K35" s="413">
        <v>0</v>
      </c>
    </row>
    <row r="36" spans="2:11" s="414" customFormat="1" ht="12.75" x14ac:dyDescent="0.2">
      <c r="B36" s="305" t="s">
        <v>200</v>
      </c>
      <c r="C36" s="895" t="s">
        <v>300</v>
      </c>
      <c r="D36" s="895"/>
      <c r="E36" s="895"/>
      <c r="F36" s="896"/>
      <c r="G36" s="410">
        <f t="shared" si="0"/>
        <v>0</v>
      </c>
      <c r="H36" s="410">
        <v>0</v>
      </c>
      <c r="I36" s="411">
        <v>0</v>
      </c>
      <c r="J36" s="412">
        <v>0</v>
      </c>
      <c r="K36" s="413">
        <v>0</v>
      </c>
    </row>
    <row r="37" spans="2:11" s="414" customFormat="1" ht="12.75" x14ac:dyDescent="0.2">
      <c r="B37" s="305" t="s">
        <v>201</v>
      </c>
      <c r="C37" s="895" t="s">
        <v>301</v>
      </c>
      <c r="D37" s="895"/>
      <c r="E37" s="895"/>
      <c r="F37" s="896"/>
      <c r="G37" s="410">
        <f t="shared" si="0"/>
        <v>0</v>
      </c>
      <c r="H37" s="410">
        <v>0</v>
      </c>
      <c r="I37" s="411">
        <v>0</v>
      </c>
      <c r="J37" s="412">
        <v>0</v>
      </c>
      <c r="K37" s="413">
        <v>0</v>
      </c>
    </row>
    <row r="38" spans="2:11" s="414" customFormat="1" ht="12.75" x14ac:dyDescent="0.2">
      <c r="B38" s="305" t="s">
        <v>203</v>
      </c>
      <c r="C38" s="315" t="s">
        <v>302</v>
      </c>
      <c r="D38" s="315"/>
      <c r="E38" s="315"/>
      <c r="F38" s="316"/>
      <c r="G38" s="410">
        <f t="shared" si="0"/>
        <v>0</v>
      </c>
      <c r="H38" s="410">
        <v>0</v>
      </c>
      <c r="I38" s="411">
        <v>0</v>
      </c>
      <c r="J38" s="412">
        <v>0</v>
      </c>
      <c r="K38" s="413">
        <v>0</v>
      </c>
    </row>
    <row r="39" spans="2:11" s="414" customFormat="1" ht="12.75" x14ac:dyDescent="0.2">
      <c r="B39" s="305" t="s">
        <v>205</v>
      </c>
      <c r="C39" s="315" t="s">
        <v>303</v>
      </c>
      <c r="D39" s="315"/>
      <c r="E39" s="315"/>
      <c r="F39" s="316"/>
      <c r="G39" s="410">
        <f t="shared" si="0"/>
        <v>0</v>
      </c>
      <c r="H39" s="410">
        <v>0</v>
      </c>
      <c r="I39" s="411">
        <v>0</v>
      </c>
      <c r="J39" s="412">
        <v>0</v>
      </c>
      <c r="K39" s="413">
        <v>0</v>
      </c>
    </row>
    <row r="40" spans="2:11" s="414" customFormat="1" ht="12.75" x14ac:dyDescent="0.2">
      <c r="B40" s="305" t="s">
        <v>207</v>
      </c>
      <c r="C40" s="315" t="s">
        <v>304</v>
      </c>
      <c r="D40" s="315"/>
      <c r="E40" s="315"/>
      <c r="F40" s="316"/>
      <c r="G40" s="410">
        <f t="shared" si="0"/>
        <v>0</v>
      </c>
      <c r="H40" s="410">
        <v>0</v>
      </c>
      <c r="I40" s="411">
        <v>0</v>
      </c>
      <c r="J40" s="412">
        <v>0</v>
      </c>
      <c r="K40" s="413">
        <v>0</v>
      </c>
    </row>
    <row r="41" spans="2:11" s="414" customFormat="1" ht="12.75" x14ac:dyDescent="0.2">
      <c r="B41" s="305" t="s">
        <v>305</v>
      </c>
      <c r="C41" s="895" t="s">
        <v>306</v>
      </c>
      <c r="D41" s="895"/>
      <c r="E41" s="895"/>
      <c r="F41" s="896"/>
      <c r="G41" s="410">
        <f t="shared" si="0"/>
        <v>0</v>
      </c>
      <c r="H41" s="410">
        <v>0</v>
      </c>
      <c r="I41" s="411">
        <v>0</v>
      </c>
      <c r="J41" s="412">
        <v>0</v>
      </c>
      <c r="K41" s="413">
        <v>0</v>
      </c>
    </row>
    <row r="42" spans="2:11" s="409" customFormat="1" ht="12.75" x14ac:dyDescent="0.2">
      <c r="B42" s="298" t="s">
        <v>121</v>
      </c>
      <c r="C42" s="891" t="s">
        <v>307</v>
      </c>
      <c r="D42" s="889"/>
      <c r="E42" s="889"/>
      <c r="F42" s="890"/>
      <c r="G42" s="415">
        <f t="shared" si="0"/>
        <v>0</v>
      </c>
      <c r="H42" s="415">
        <v>0</v>
      </c>
      <c r="I42" s="416">
        <v>0</v>
      </c>
      <c r="J42" s="417">
        <v>0</v>
      </c>
      <c r="K42" s="418">
        <v>0</v>
      </c>
    </row>
    <row r="43" spans="2:11" s="414" customFormat="1" ht="12.75" x14ac:dyDescent="0.2">
      <c r="B43" s="305" t="s">
        <v>123</v>
      </c>
      <c r="C43" s="895" t="s">
        <v>308</v>
      </c>
      <c r="D43" s="895"/>
      <c r="E43" s="895"/>
      <c r="F43" s="896"/>
      <c r="G43" s="410">
        <f t="shared" si="0"/>
        <v>0</v>
      </c>
      <c r="H43" s="410">
        <v>0</v>
      </c>
      <c r="I43" s="411">
        <v>0</v>
      </c>
      <c r="J43" s="412">
        <v>0</v>
      </c>
      <c r="K43" s="413">
        <v>0</v>
      </c>
    </row>
    <row r="44" spans="2:11" s="414" customFormat="1" ht="12.75" x14ac:dyDescent="0.2">
      <c r="B44" s="305" t="s">
        <v>126</v>
      </c>
      <c r="C44" s="888" t="s">
        <v>309</v>
      </c>
      <c r="D44" s="776"/>
      <c r="E44" s="776"/>
      <c r="F44" s="880"/>
      <c r="G44" s="410">
        <f t="shared" si="0"/>
        <v>0</v>
      </c>
      <c r="H44" s="410">
        <v>0</v>
      </c>
      <c r="I44" s="411">
        <v>0</v>
      </c>
      <c r="J44" s="412">
        <v>0</v>
      </c>
      <c r="K44" s="413">
        <v>0</v>
      </c>
    </row>
    <row r="45" spans="2:11" s="409" customFormat="1" ht="12.75" x14ac:dyDescent="0.2">
      <c r="B45" s="298" t="s">
        <v>133</v>
      </c>
      <c r="C45" s="889" t="s">
        <v>310</v>
      </c>
      <c r="D45" s="889"/>
      <c r="E45" s="889"/>
      <c r="F45" s="889"/>
      <c r="G45" s="415">
        <f t="shared" si="0"/>
        <v>0</v>
      </c>
      <c r="H45" s="415">
        <v>0</v>
      </c>
      <c r="I45" s="416">
        <v>0</v>
      </c>
      <c r="J45" s="417">
        <v>0</v>
      </c>
      <c r="K45" s="418">
        <v>0</v>
      </c>
    </row>
    <row r="46" spans="2:11" s="414" customFormat="1" ht="12.75" x14ac:dyDescent="0.2">
      <c r="B46" s="305" t="s">
        <v>135</v>
      </c>
      <c r="C46" s="776" t="s">
        <v>311</v>
      </c>
      <c r="D46" s="776"/>
      <c r="E46" s="776"/>
      <c r="F46" s="880"/>
      <c r="G46" s="410">
        <f t="shared" si="0"/>
        <v>0</v>
      </c>
      <c r="H46" s="410">
        <v>0</v>
      </c>
      <c r="I46" s="411">
        <v>0</v>
      </c>
      <c r="J46" s="412">
        <v>0</v>
      </c>
      <c r="K46" s="413">
        <v>0</v>
      </c>
    </row>
    <row r="47" spans="2:11" s="414" customFormat="1" ht="12.75" x14ac:dyDescent="0.2">
      <c r="B47" s="305" t="s">
        <v>137</v>
      </c>
      <c r="C47" s="776" t="s">
        <v>312</v>
      </c>
      <c r="D47" s="776"/>
      <c r="E47" s="776"/>
      <c r="F47" s="880"/>
      <c r="G47" s="410">
        <f t="shared" si="0"/>
        <v>0</v>
      </c>
      <c r="H47" s="410">
        <v>0</v>
      </c>
      <c r="I47" s="411">
        <v>0</v>
      </c>
      <c r="J47" s="412">
        <v>0</v>
      </c>
      <c r="K47" s="413">
        <v>0</v>
      </c>
    </row>
    <row r="48" spans="2:11" s="409" customFormat="1" ht="12.75" x14ac:dyDescent="0.2">
      <c r="B48" s="298" t="s">
        <v>313</v>
      </c>
      <c r="C48" s="889" t="s">
        <v>314</v>
      </c>
      <c r="D48" s="889"/>
      <c r="E48" s="889"/>
      <c r="F48" s="889"/>
      <c r="G48" s="415">
        <f t="shared" si="0"/>
        <v>0</v>
      </c>
      <c r="H48" s="415">
        <v>0</v>
      </c>
      <c r="I48" s="416">
        <v>0</v>
      </c>
      <c r="J48" s="417">
        <v>0</v>
      </c>
      <c r="K48" s="418">
        <v>0</v>
      </c>
    </row>
    <row r="49" spans="2:11" s="414" customFormat="1" ht="12.75" x14ac:dyDescent="0.2">
      <c r="B49" s="305" t="s">
        <v>315</v>
      </c>
      <c r="C49" s="776" t="s">
        <v>316</v>
      </c>
      <c r="D49" s="776"/>
      <c r="E49" s="776"/>
      <c r="F49" s="880"/>
      <c r="G49" s="410">
        <f t="shared" si="0"/>
        <v>0</v>
      </c>
      <c r="H49" s="410">
        <v>0</v>
      </c>
      <c r="I49" s="411">
        <v>0</v>
      </c>
      <c r="J49" s="412">
        <v>0</v>
      </c>
      <c r="K49" s="413">
        <v>0</v>
      </c>
    </row>
    <row r="50" spans="2:11" s="414" customFormat="1" ht="12.75" x14ac:dyDescent="0.2">
      <c r="B50" s="305" t="s">
        <v>317</v>
      </c>
      <c r="C50" s="776" t="s">
        <v>318</v>
      </c>
      <c r="D50" s="776"/>
      <c r="E50" s="776"/>
      <c r="F50" s="880"/>
      <c r="G50" s="410">
        <f t="shared" si="0"/>
        <v>0</v>
      </c>
      <c r="H50" s="410">
        <v>0</v>
      </c>
      <c r="I50" s="411">
        <v>0</v>
      </c>
      <c r="J50" s="412">
        <v>0</v>
      </c>
      <c r="K50" s="413">
        <v>0</v>
      </c>
    </row>
    <row r="51" spans="2:11" s="409" customFormat="1" ht="12.75" x14ac:dyDescent="0.2">
      <c r="B51" s="298" t="s">
        <v>319</v>
      </c>
      <c r="C51" s="889" t="s">
        <v>320</v>
      </c>
      <c r="D51" s="889"/>
      <c r="E51" s="889"/>
      <c r="F51" s="890"/>
      <c r="G51" s="415">
        <f t="shared" si="0"/>
        <v>0</v>
      </c>
      <c r="H51" s="415">
        <v>0</v>
      </c>
      <c r="I51" s="416">
        <v>0</v>
      </c>
      <c r="J51" s="417">
        <v>0</v>
      </c>
      <c r="K51" s="418">
        <v>0</v>
      </c>
    </row>
    <row r="52" spans="2:11" s="414" customFormat="1" ht="12.75" x14ac:dyDescent="0.2">
      <c r="B52" s="305" t="s">
        <v>321</v>
      </c>
      <c r="C52" s="776" t="s">
        <v>322</v>
      </c>
      <c r="D52" s="776"/>
      <c r="E52" s="776"/>
      <c r="F52" s="880"/>
      <c r="G52" s="410">
        <f t="shared" si="0"/>
        <v>0</v>
      </c>
      <c r="H52" s="410">
        <v>0</v>
      </c>
      <c r="I52" s="411">
        <v>0</v>
      </c>
      <c r="J52" s="412">
        <v>0</v>
      </c>
      <c r="K52" s="413">
        <v>0</v>
      </c>
    </row>
    <row r="53" spans="2:11" s="414" customFormat="1" ht="12.75" x14ac:dyDescent="0.2">
      <c r="B53" s="305" t="s">
        <v>323</v>
      </c>
      <c r="C53" s="776" t="s">
        <v>324</v>
      </c>
      <c r="D53" s="776"/>
      <c r="E53" s="776"/>
      <c r="F53" s="880"/>
      <c r="G53" s="410">
        <f t="shared" si="0"/>
        <v>0</v>
      </c>
      <c r="H53" s="410">
        <v>0</v>
      </c>
      <c r="I53" s="411">
        <v>0</v>
      </c>
      <c r="J53" s="412">
        <v>0</v>
      </c>
      <c r="K53" s="413">
        <v>0</v>
      </c>
    </row>
    <row r="54" spans="2:11" s="414" customFormat="1" ht="12.75" x14ac:dyDescent="0.2">
      <c r="B54" s="305" t="s">
        <v>325</v>
      </c>
      <c r="C54" s="776" t="s">
        <v>326</v>
      </c>
      <c r="D54" s="776"/>
      <c r="E54" s="776"/>
      <c r="F54" s="880"/>
      <c r="G54" s="410">
        <f t="shared" si="0"/>
        <v>0</v>
      </c>
      <c r="H54" s="410">
        <v>0</v>
      </c>
      <c r="I54" s="411">
        <v>0</v>
      </c>
      <c r="J54" s="412">
        <v>0</v>
      </c>
      <c r="K54" s="413">
        <v>0</v>
      </c>
    </row>
    <row r="55" spans="2:11" s="414" customFormat="1" ht="12.75" x14ac:dyDescent="0.2">
      <c r="B55" s="305" t="s">
        <v>327</v>
      </c>
      <c r="C55" s="776" t="s">
        <v>328</v>
      </c>
      <c r="D55" s="776"/>
      <c r="E55" s="776"/>
      <c r="F55" s="880"/>
      <c r="G55" s="410">
        <f t="shared" si="0"/>
        <v>3333.3333333333335</v>
      </c>
      <c r="H55" s="410">
        <v>0</v>
      </c>
      <c r="I55" s="411">
        <v>3333.3333333333335</v>
      </c>
      <c r="J55" s="412">
        <v>0</v>
      </c>
      <c r="K55" s="413">
        <v>0</v>
      </c>
    </row>
    <row r="56" spans="2:11" s="414" customFormat="1" ht="12.75" x14ac:dyDescent="0.2">
      <c r="B56" s="305" t="s">
        <v>329</v>
      </c>
      <c r="C56" s="776" t="s">
        <v>330</v>
      </c>
      <c r="D56" s="776"/>
      <c r="E56" s="776"/>
      <c r="F56" s="880"/>
      <c r="G56" s="410">
        <f t="shared" si="0"/>
        <v>0</v>
      </c>
      <c r="H56" s="410">
        <v>0</v>
      </c>
      <c r="I56" s="411">
        <v>0</v>
      </c>
      <c r="J56" s="412">
        <v>0</v>
      </c>
      <c r="K56" s="413">
        <v>0</v>
      </c>
    </row>
    <row r="57" spans="2:11" s="414" customFormat="1" ht="12.75" x14ac:dyDescent="0.2">
      <c r="B57" s="305" t="s">
        <v>331</v>
      </c>
      <c r="C57" s="776" t="s">
        <v>332</v>
      </c>
      <c r="D57" s="776"/>
      <c r="E57" s="776"/>
      <c r="F57" s="880"/>
      <c r="G57" s="410">
        <f t="shared" si="0"/>
        <v>0</v>
      </c>
      <c r="H57" s="410">
        <v>0</v>
      </c>
      <c r="I57" s="411">
        <v>0</v>
      </c>
      <c r="J57" s="412">
        <v>0</v>
      </c>
      <c r="K57" s="413">
        <v>0</v>
      </c>
    </row>
    <row r="58" spans="2:11" s="419" customFormat="1" ht="12.75" x14ac:dyDescent="0.2">
      <c r="B58" s="305" t="s">
        <v>333</v>
      </c>
      <c r="C58" s="776" t="s">
        <v>334</v>
      </c>
      <c r="D58" s="776"/>
      <c r="E58" s="776"/>
      <c r="F58" s="880"/>
      <c r="G58" s="410">
        <f t="shared" si="0"/>
        <v>0</v>
      </c>
      <c r="H58" s="410">
        <v>0</v>
      </c>
      <c r="I58" s="411">
        <v>0</v>
      </c>
      <c r="J58" s="412">
        <v>0</v>
      </c>
      <c r="K58" s="413">
        <v>0</v>
      </c>
    </row>
    <row r="59" spans="2:11" s="414" customFormat="1" ht="12.75" x14ac:dyDescent="0.2">
      <c r="B59" s="305" t="s">
        <v>335</v>
      </c>
      <c r="C59" s="776" t="s">
        <v>336</v>
      </c>
      <c r="D59" s="776"/>
      <c r="E59" s="776"/>
      <c r="F59" s="880"/>
      <c r="G59" s="410">
        <f t="shared" si="0"/>
        <v>0</v>
      </c>
      <c r="H59" s="410">
        <v>0</v>
      </c>
      <c r="I59" s="411">
        <v>0</v>
      </c>
      <c r="J59" s="412">
        <v>0</v>
      </c>
      <c r="K59" s="413">
        <v>0</v>
      </c>
    </row>
    <row r="60" spans="2:11" s="414" customFormat="1" ht="12.75" x14ac:dyDescent="0.2">
      <c r="B60" s="305" t="s">
        <v>337</v>
      </c>
      <c r="C60" s="776" t="s">
        <v>338</v>
      </c>
      <c r="D60" s="776"/>
      <c r="E60" s="776"/>
      <c r="F60" s="880"/>
      <c r="G60" s="410">
        <f t="shared" si="0"/>
        <v>0</v>
      </c>
      <c r="H60" s="410">
        <v>0</v>
      </c>
      <c r="I60" s="411">
        <v>0</v>
      </c>
      <c r="J60" s="412">
        <v>0</v>
      </c>
      <c r="K60" s="413">
        <v>0</v>
      </c>
    </row>
    <row r="61" spans="2:11" s="414" customFormat="1" ht="12.75" x14ac:dyDescent="0.2">
      <c r="B61" s="305" t="s">
        <v>339</v>
      </c>
      <c r="C61" s="888" t="s">
        <v>340</v>
      </c>
      <c r="D61" s="776"/>
      <c r="E61" s="776"/>
      <c r="F61" s="880"/>
      <c r="G61" s="410">
        <f t="shared" si="0"/>
        <v>0</v>
      </c>
      <c r="H61" s="410">
        <v>0</v>
      </c>
      <c r="I61" s="411">
        <v>0</v>
      </c>
      <c r="J61" s="412">
        <v>0</v>
      </c>
      <c r="K61" s="413">
        <v>0</v>
      </c>
    </row>
    <row r="62" spans="2:11" s="414" customFormat="1" ht="12.75" x14ac:dyDescent="0.2">
      <c r="B62" s="305" t="s">
        <v>341</v>
      </c>
      <c r="C62" s="888" t="s">
        <v>342</v>
      </c>
      <c r="D62" s="776"/>
      <c r="E62" s="776"/>
      <c r="F62" s="880"/>
      <c r="G62" s="410">
        <f t="shared" ref="G62:G125" si="1">SUM(I62:K62)</f>
        <v>0</v>
      </c>
      <c r="H62" s="410">
        <v>0</v>
      </c>
      <c r="I62" s="411">
        <v>0</v>
      </c>
      <c r="J62" s="412">
        <v>0</v>
      </c>
      <c r="K62" s="413">
        <v>0</v>
      </c>
    </row>
    <row r="63" spans="2:11" s="414" customFormat="1" ht="12.75" x14ac:dyDescent="0.2">
      <c r="B63" s="305" t="s">
        <v>343</v>
      </c>
      <c r="C63" s="888" t="s">
        <v>344</v>
      </c>
      <c r="D63" s="776"/>
      <c r="E63" s="776"/>
      <c r="F63" s="880"/>
      <c r="G63" s="410">
        <f t="shared" si="1"/>
        <v>0</v>
      </c>
      <c r="H63" s="410">
        <v>0</v>
      </c>
      <c r="I63" s="411">
        <v>0</v>
      </c>
      <c r="J63" s="412">
        <v>0</v>
      </c>
      <c r="K63" s="413">
        <v>0</v>
      </c>
    </row>
    <row r="64" spans="2:11" s="414" customFormat="1" ht="12.75" x14ac:dyDescent="0.2">
      <c r="B64" s="305" t="s">
        <v>345</v>
      </c>
      <c r="C64" s="776" t="s">
        <v>346</v>
      </c>
      <c r="D64" s="776"/>
      <c r="E64" s="776"/>
      <c r="F64" s="880"/>
      <c r="G64" s="410">
        <f t="shared" si="1"/>
        <v>0</v>
      </c>
      <c r="H64" s="410">
        <v>0</v>
      </c>
      <c r="I64" s="411">
        <v>0</v>
      </c>
      <c r="J64" s="412">
        <v>0</v>
      </c>
      <c r="K64" s="413">
        <v>0</v>
      </c>
    </row>
    <row r="65" spans="2:11" s="414" customFormat="1" ht="12.75" x14ac:dyDescent="0.2">
      <c r="B65" s="305" t="s">
        <v>347</v>
      </c>
      <c r="C65" s="776" t="s">
        <v>348</v>
      </c>
      <c r="D65" s="776"/>
      <c r="E65" s="776"/>
      <c r="F65" s="880"/>
      <c r="G65" s="410">
        <f t="shared" si="1"/>
        <v>3116.3267562557921</v>
      </c>
      <c r="H65" s="410">
        <v>0</v>
      </c>
      <c r="I65" s="411">
        <v>3116.3267562557921</v>
      </c>
      <c r="J65" s="412">
        <v>0</v>
      </c>
      <c r="K65" s="413">
        <v>0</v>
      </c>
    </row>
    <row r="66" spans="2:11" s="414" customFormat="1" ht="12.75" x14ac:dyDescent="0.2">
      <c r="B66" s="305" t="s">
        <v>349</v>
      </c>
      <c r="C66" s="776" t="s">
        <v>350</v>
      </c>
      <c r="D66" s="776"/>
      <c r="E66" s="776"/>
      <c r="F66" s="880"/>
      <c r="G66" s="410">
        <f t="shared" si="1"/>
        <v>72.587357978924246</v>
      </c>
      <c r="H66" s="410">
        <v>0</v>
      </c>
      <c r="I66" s="411">
        <v>72.587357978924246</v>
      </c>
      <c r="J66" s="412">
        <v>0</v>
      </c>
      <c r="K66" s="413">
        <v>0</v>
      </c>
    </row>
    <row r="67" spans="2:11" s="414" customFormat="1" ht="12.75" x14ac:dyDescent="0.2">
      <c r="B67" s="305" t="s">
        <v>351</v>
      </c>
      <c r="C67" s="776" t="s">
        <v>352</v>
      </c>
      <c r="D67" s="776"/>
      <c r="E67" s="776"/>
      <c r="F67" s="880"/>
      <c r="G67" s="410">
        <f t="shared" si="1"/>
        <v>0</v>
      </c>
      <c r="H67" s="410">
        <v>0</v>
      </c>
      <c r="I67" s="411">
        <v>0</v>
      </c>
      <c r="J67" s="412">
        <v>0</v>
      </c>
      <c r="K67" s="413">
        <v>0</v>
      </c>
    </row>
    <row r="68" spans="2:11" s="414" customFormat="1" ht="12.75" x14ac:dyDescent="0.2">
      <c r="B68" s="305" t="s">
        <v>353</v>
      </c>
      <c r="C68" s="776" t="s">
        <v>354</v>
      </c>
      <c r="D68" s="776"/>
      <c r="E68" s="776"/>
      <c r="F68" s="880"/>
      <c r="G68" s="410">
        <f t="shared" si="1"/>
        <v>0</v>
      </c>
      <c r="H68" s="410">
        <v>0</v>
      </c>
      <c r="I68" s="411">
        <v>0</v>
      </c>
      <c r="J68" s="412">
        <v>0</v>
      </c>
      <c r="K68" s="413">
        <v>0</v>
      </c>
    </row>
    <row r="69" spans="2:11" s="414" customFormat="1" ht="12.75" x14ac:dyDescent="0.2">
      <c r="B69" s="305" t="s">
        <v>353</v>
      </c>
      <c r="C69" s="776" t="s">
        <v>355</v>
      </c>
      <c r="D69" s="776"/>
      <c r="E69" s="776"/>
      <c r="F69" s="880"/>
      <c r="G69" s="410">
        <f t="shared" si="1"/>
        <v>0</v>
      </c>
      <c r="H69" s="410">
        <v>0</v>
      </c>
      <c r="I69" s="411">
        <v>0</v>
      </c>
      <c r="J69" s="412">
        <v>0</v>
      </c>
      <c r="K69" s="413">
        <v>0</v>
      </c>
    </row>
    <row r="70" spans="2:11" s="414" customFormat="1" ht="12.75" x14ac:dyDescent="0.2">
      <c r="B70" s="305" t="s">
        <v>356</v>
      </c>
      <c r="C70" s="776" t="s">
        <v>357</v>
      </c>
      <c r="D70" s="776"/>
      <c r="E70" s="776"/>
      <c r="F70" s="880"/>
      <c r="G70" s="410">
        <f t="shared" si="1"/>
        <v>0</v>
      </c>
      <c r="H70" s="410">
        <v>0</v>
      </c>
      <c r="I70" s="411">
        <v>0</v>
      </c>
      <c r="J70" s="412">
        <v>0</v>
      </c>
      <c r="K70" s="413">
        <v>0</v>
      </c>
    </row>
    <row r="71" spans="2:11" s="414" customFormat="1" ht="12.75" x14ac:dyDescent="0.2">
      <c r="B71" s="305" t="s">
        <v>358</v>
      </c>
      <c r="C71" s="776" t="s">
        <v>359</v>
      </c>
      <c r="D71" s="776"/>
      <c r="E71" s="776"/>
      <c r="F71" s="880"/>
      <c r="G71" s="410">
        <f t="shared" si="1"/>
        <v>589.35096153846155</v>
      </c>
      <c r="H71" s="410">
        <v>0</v>
      </c>
      <c r="I71" s="411">
        <v>589.35096153846155</v>
      </c>
      <c r="J71" s="412">
        <v>0</v>
      </c>
      <c r="K71" s="413">
        <v>0</v>
      </c>
    </row>
    <row r="72" spans="2:11" s="414" customFormat="1" ht="12.75" x14ac:dyDescent="0.2">
      <c r="B72" s="305" t="s">
        <v>360</v>
      </c>
      <c r="C72" s="776" t="s">
        <v>361</v>
      </c>
      <c r="D72" s="776"/>
      <c r="E72" s="776"/>
      <c r="F72" s="880"/>
      <c r="G72" s="410">
        <f t="shared" si="1"/>
        <v>221.77983913676687</v>
      </c>
      <c r="H72" s="410">
        <v>0</v>
      </c>
      <c r="I72" s="411">
        <v>221.77983913676687</v>
      </c>
      <c r="J72" s="412">
        <v>0</v>
      </c>
      <c r="K72" s="413">
        <v>0</v>
      </c>
    </row>
    <row r="73" spans="2:11" s="414" customFormat="1" ht="12.75" x14ac:dyDescent="0.2">
      <c r="B73" s="305" t="s">
        <v>362</v>
      </c>
      <c r="C73" s="776" t="s">
        <v>363</v>
      </c>
      <c r="D73" s="776"/>
      <c r="E73" s="776"/>
      <c r="F73" s="880"/>
      <c r="G73" s="410">
        <f t="shared" si="1"/>
        <v>0</v>
      </c>
      <c r="H73" s="410">
        <v>0</v>
      </c>
      <c r="I73" s="411">
        <v>0</v>
      </c>
      <c r="J73" s="412">
        <v>0</v>
      </c>
      <c r="K73" s="413">
        <v>0</v>
      </c>
    </row>
    <row r="74" spans="2:11" s="414" customFormat="1" ht="12.75" x14ac:dyDescent="0.2">
      <c r="B74" s="305" t="s">
        <v>364</v>
      </c>
      <c r="C74" s="776" t="s">
        <v>365</v>
      </c>
      <c r="D74" s="776"/>
      <c r="E74" s="776"/>
      <c r="F74" s="880"/>
      <c r="G74" s="410">
        <f t="shared" si="1"/>
        <v>0</v>
      </c>
      <c r="H74" s="410">
        <v>0</v>
      </c>
      <c r="I74" s="411">
        <v>0</v>
      </c>
      <c r="J74" s="412">
        <v>0</v>
      </c>
      <c r="K74" s="413">
        <v>0</v>
      </c>
    </row>
    <row r="75" spans="2:11" s="414" customFormat="1" ht="12.75" x14ac:dyDescent="0.2">
      <c r="B75" s="305" t="s">
        <v>366</v>
      </c>
      <c r="C75" s="776" t="s">
        <v>367</v>
      </c>
      <c r="D75" s="776"/>
      <c r="E75" s="776"/>
      <c r="F75" s="880"/>
      <c r="G75" s="410">
        <f t="shared" si="1"/>
        <v>16657.378690586524</v>
      </c>
      <c r="H75" s="410">
        <v>0</v>
      </c>
      <c r="I75" s="411">
        <v>16657.378690586524</v>
      </c>
      <c r="J75" s="412">
        <v>0</v>
      </c>
      <c r="K75" s="413">
        <v>0</v>
      </c>
    </row>
    <row r="76" spans="2:11" s="414" customFormat="1" ht="12.75" x14ac:dyDescent="0.2">
      <c r="B76" s="305" t="s">
        <v>368</v>
      </c>
      <c r="C76" s="776" t="s">
        <v>369</v>
      </c>
      <c r="D76" s="776"/>
      <c r="E76" s="776"/>
      <c r="F76" s="880"/>
      <c r="G76" s="410">
        <f t="shared" si="1"/>
        <v>1009.3083873957369</v>
      </c>
      <c r="H76" s="410">
        <v>0</v>
      </c>
      <c r="I76" s="411">
        <v>1009.3083873957369</v>
      </c>
      <c r="J76" s="412">
        <v>0</v>
      </c>
      <c r="K76" s="413">
        <v>0</v>
      </c>
    </row>
    <row r="77" spans="2:11" s="414" customFormat="1" ht="12.75" x14ac:dyDescent="0.2">
      <c r="B77" s="305" t="s">
        <v>370</v>
      </c>
      <c r="C77" s="776" t="s">
        <v>371</v>
      </c>
      <c r="D77" s="776"/>
      <c r="E77" s="776"/>
      <c r="F77" s="880"/>
      <c r="G77" s="410">
        <f t="shared" si="1"/>
        <v>0</v>
      </c>
      <c r="H77" s="410">
        <v>0</v>
      </c>
      <c r="I77" s="411">
        <v>0</v>
      </c>
      <c r="J77" s="412">
        <v>0</v>
      </c>
      <c r="K77" s="413">
        <v>0</v>
      </c>
    </row>
    <row r="78" spans="2:11" s="414" customFormat="1" ht="12.75" x14ac:dyDescent="0.2">
      <c r="B78" s="305" t="s">
        <v>372</v>
      </c>
      <c r="C78" s="776" t="s">
        <v>373</v>
      </c>
      <c r="D78" s="776"/>
      <c r="E78" s="776"/>
      <c r="F78" s="880"/>
      <c r="G78" s="410">
        <f t="shared" si="1"/>
        <v>0</v>
      </c>
      <c r="H78" s="410">
        <v>0</v>
      </c>
      <c r="I78" s="411">
        <v>0</v>
      </c>
      <c r="J78" s="412">
        <v>0</v>
      </c>
      <c r="K78" s="413">
        <v>0</v>
      </c>
    </row>
    <row r="79" spans="2:11" s="409" customFormat="1" ht="12.75" x14ac:dyDescent="0.2">
      <c r="B79" s="298" t="s">
        <v>374</v>
      </c>
      <c r="C79" s="889" t="s">
        <v>375</v>
      </c>
      <c r="D79" s="889"/>
      <c r="E79" s="889"/>
      <c r="F79" s="890"/>
      <c r="G79" s="415">
        <f t="shared" si="1"/>
        <v>0</v>
      </c>
      <c r="H79" s="415">
        <v>0</v>
      </c>
      <c r="I79" s="416">
        <v>0</v>
      </c>
      <c r="J79" s="417">
        <v>0</v>
      </c>
      <c r="K79" s="418">
        <v>0</v>
      </c>
    </row>
    <row r="80" spans="2:11" s="414" customFormat="1" ht="12.75" x14ac:dyDescent="0.2">
      <c r="B80" s="305" t="s">
        <v>376</v>
      </c>
      <c r="C80" s="776" t="s">
        <v>377</v>
      </c>
      <c r="D80" s="776"/>
      <c r="E80" s="776"/>
      <c r="F80" s="880"/>
      <c r="G80" s="410">
        <f t="shared" si="1"/>
        <v>0</v>
      </c>
      <c r="H80" s="410">
        <v>0</v>
      </c>
      <c r="I80" s="411">
        <v>0</v>
      </c>
      <c r="J80" s="412">
        <v>0</v>
      </c>
      <c r="K80" s="413">
        <v>0</v>
      </c>
    </row>
    <row r="81" spans="2:11" s="414" customFormat="1" ht="12.75" x14ac:dyDescent="0.2">
      <c r="B81" s="305" t="s">
        <v>378</v>
      </c>
      <c r="C81" s="776" t="s">
        <v>379</v>
      </c>
      <c r="D81" s="776"/>
      <c r="E81" s="776"/>
      <c r="F81" s="880"/>
      <c r="G81" s="410">
        <f t="shared" si="1"/>
        <v>0</v>
      </c>
      <c r="H81" s="410">
        <v>0</v>
      </c>
      <c r="I81" s="411">
        <v>0</v>
      </c>
      <c r="J81" s="412">
        <v>0</v>
      </c>
      <c r="K81" s="413">
        <v>0</v>
      </c>
    </row>
    <row r="82" spans="2:11" s="414" customFormat="1" ht="12.75" x14ac:dyDescent="0.2">
      <c r="B82" s="305" t="s">
        <v>380</v>
      </c>
      <c r="C82" s="776" t="s">
        <v>381</v>
      </c>
      <c r="D82" s="776"/>
      <c r="E82" s="776"/>
      <c r="F82" s="880"/>
      <c r="G82" s="410">
        <f t="shared" si="1"/>
        <v>0</v>
      </c>
      <c r="H82" s="410">
        <v>0</v>
      </c>
      <c r="I82" s="411">
        <v>0</v>
      </c>
      <c r="J82" s="412">
        <v>0</v>
      </c>
      <c r="K82" s="413">
        <v>0</v>
      </c>
    </row>
    <row r="83" spans="2:11" s="414" customFormat="1" ht="12.75" x14ac:dyDescent="0.2">
      <c r="B83" s="305" t="s">
        <v>382</v>
      </c>
      <c r="C83" s="776" t="s">
        <v>383</v>
      </c>
      <c r="D83" s="776"/>
      <c r="E83" s="776"/>
      <c r="F83" s="880"/>
      <c r="G83" s="410">
        <f t="shared" si="1"/>
        <v>0</v>
      </c>
      <c r="H83" s="410">
        <v>0</v>
      </c>
      <c r="I83" s="411">
        <v>0</v>
      </c>
      <c r="J83" s="412">
        <v>0</v>
      </c>
      <c r="K83" s="413">
        <v>0</v>
      </c>
    </row>
    <row r="84" spans="2:11" s="414" customFormat="1" ht="12.75" x14ac:dyDescent="0.2">
      <c r="B84" s="305" t="s">
        <v>384</v>
      </c>
      <c r="C84" s="776" t="s">
        <v>385</v>
      </c>
      <c r="D84" s="776"/>
      <c r="E84" s="776"/>
      <c r="F84" s="880"/>
      <c r="G84" s="410">
        <f t="shared" si="1"/>
        <v>0</v>
      </c>
      <c r="H84" s="410">
        <v>0</v>
      </c>
      <c r="I84" s="411">
        <v>0</v>
      </c>
      <c r="J84" s="412">
        <v>0</v>
      </c>
      <c r="K84" s="413">
        <v>0</v>
      </c>
    </row>
    <row r="85" spans="2:11" s="414" customFormat="1" ht="12.75" x14ac:dyDescent="0.2">
      <c r="B85" s="305" t="s">
        <v>386</v>
      </c>
      <c r="C85" s="776" t="s">
        <v>387</v>
      </c>
      <c r="D85" s="776"/>
      <c r="E85" s="776"/>
      <c r="F85" s="880"/>
      <c r="G85" s="410">
        <f t="shared" si="1"/>
        <v>0</v>
      </c>
      <c r="H85" s="410">
        <v>0</v>
      </c>
      <c r="I85" s="411">
        <v>0</v>
      </c>
      <c r="J85" s="412">
        <v>0</v>
      </c>
      <c r="K85" s="413">
        <v>0</v>
      </c>
    </row>
    <row r="86" spans="2:11" s="414" customFormat="1" ht="12.75" x14ac:dyDescent="0.2">
      <c r="B86" s="305" t="s">
        <v>388</v>
      </c>
      <c r="C86" s="776" t="s">
        <v>389</v>
      </c>
      <c r="D86" s="776"/>
      <c r="E86" s="776"/>
      <c r="F86" s="880"/>
      <c r="G86" s="410">
        <f t="shared" si="1"/>
        <v>0</v>
      </c>
      <c r="H86" s="410">
        <v>0</v>
      </c>
      <c r="I86" s="411">
        <v>0</v>
      </c>
      <c r="J86" s="412">
        <v>0</v>
      </c>
      <c r="K86" s="413">
        <v>0</v>
      </c>
    </row>
    <row r="87" spans="2:11" s="414" customFormat="1" ht="12.75" x14ac:dyDescent="0.2">
      <c r="B87" s="305" t="s">
        <v>390</v>
      </c>
      <c r="C87" s="776" t="s">
        <v>391</v>
      </c>
      <c r="D87" s="776"/>
      <c r="E87" s="776"/>
      <c r="F87" s="880"/>
      <c r="G87" s="410">
        <f t="shared" si="1"/>
        <v>0</v>
      </c>
      <c r="H87" s="410">
        <v>0</v>
      </c>
      <c r="I87" s="411">
        <v>0</v>
      </c>
      <c r="J87" s="412">
        <v>0</v>
      </c>
      <c r="K87" s="413">
        <v>0</v>
      </c>
    </row>
    <row r="88" spans="2:11" s="414" customFormat="1" ht="12.75" x14ac:dyDescent="0.2">
      <c r="B88" s="305" t="s">
        <v>392</v>
      </c>
      <c r="C88" s="776" t="s">
        <v>393</v>
      </c>
      <c r="D88" s="776"/>
      <c r="E88" s="776"/>
      <c r="F88" s="880"/>
      <c r="G88" s="410">
        <f t="shared" si="1"/>
        <v>0</v>
      </c>
      <c r="H88" s="410">
        <v>0</v>
      </c>
      <c r="I88" s="411">
        <v>0</v>
      </c>
      <c r="J88" s="412">
        <v>0</v>
      </c>
      <c r="K88" s="413">
        <v>0</v>
      </c>
    </row>
    <row r="89" spans="2:11" s="414" customFormat="1" ht="12.75" x14ac:dyDescent="0.2">
      <c r="B89" s="305" t="s">
        <v>394</v>
      </c>
      <c r="C89" s="776" t="s">
        <v>395</v>
      </c>
      <c r="D89" s="776"/>
      <c r="E89" s="776"/>
      <c r="F89" s="880"/>
      <c r="G89" s="410">
        <f t="shared" si="1"/>
        <v>0</v>
      </c>
      <c r="H89" s="410">
        <v>0</v>
      </c>
      <c r="I89" s="411">
        <v>0</v>
      </c>
      <c r="J89" s="412">
        <v>0</v>
      </c>
      <c r="K89" s="413">
        <v>0</v>
      </c>
    </row>
    <row r="90" spans="2:11" s="414" customFormat="1" ht="12.75" x14ac:dyDescent="0.2">
      <c r="B90" s="305" t="s">
        <v>396</v>
      </c>
      <c r="C90" s="888" t="s">
        <v>397</v>
      </c>
      <c r="D90" s="776"/>
      <c r="E90" s="776"/>
      <c r="F90" s="880"/>
      <c r="G90" s="410">
        <f t="shared" si="1"/>
        <v>0</v>
      </c>
      <c r="H90" s="410">
        <v>0</v>
      </c>
      <c r="I90" s="411">
        <v>0</v>
      </c>
      <c r="J90" s="412">
        <v>0</v>
      </c>
      <c r="K90" s="413">
        <v>0</v>
      </c>
    </row>
    <row r="91" spans="2:11" s="414" customFormat="1" ht="12.75" x14ac:dyDescent="0.2">
      <c r="B91" s="305" t="s">
        <v>398</v>
      </c>
      <c r="C91" s="894" t="s">
        <v>399</v>
      </c>
      <c r="D91" s="892"/>
      <c r="E91" s="892"/>
      <c r="F91" s="893"/>
      <c r="G91" s="410">
        <f t="shared" si="1"/>
        <v>0</v>
      </c>
      <c r="H91" s="410">
        <v>0</v>
      </c>
      <c r="I91" s="411">
        <v>0</v>
      </c>
      <c r="J91" s="412">
        <v>0</v>
      </c>
      <c r="K91" s="413">
        <v>0</v>
      </c>
    </row>
    <row r="92" spans="2:11" s="414" customFormat="1" ht="12.75" x14ac:dyDescent="0.2">
      <c r="B92" s="305" t="s">
        <v>400</v>
      </c>
      <c r="C92" s="776" t="s">
        <v>401</v>
      </c>
      <c r="D92" s="776"/>
      <c r="E92" s="776"/>
      <c r="F92" s="880"/>
      <c r="G92" s="410">
        <f t="shared" si="1"/>
        <v>0</v>
      </c>
      <c r="H92" s="410">
        <v>0</v>
      </c>
      <c r="I92" s="411">
        <v>0</v>
      </c>
      <c r="J92" s="412">
        <v>0</v>
      </c>
      <c r="K92" s="413">
        <v>0</v>
      </c>
    </row>
    <row r="93" spans="2:11" s="414" customFormat="1" ht="12.75" x14ac:dyDescent="0.2">
      <c r="B93" s="305" t="s">
        <v>402</v>
      </c>
      <c r="C93" s="894" t="s">
        <v>403</v>
      </c>
      <c r="D93" s="892"/>
      <c r="E93" s="892"/>
      <c r="F93" s="893"/>
      <c r="G93" s="410">
        <f t="shared" si="1"/>
        <v>0</v>
      </c>
      <c r="H93" s="410">
        <v>0</v>
      </c>
      <c r="I93" s="411">
        <v>0</v>
      </c>
      <c r="J93" s="412">
        <v>0</v>
      </c>
      <c r="K93" s="413">
        <v>0</v>
      </c>
    </row>
    <row r="94" spans="2:11" s="414" customFormat="1" ht="12.75" x14ac:dyDescent="0.2">
      <c r="B94" s="305" t="s">
        <v>404</v>
      </c>
      <c r="C94" s="776" t="s">
        <v>405</v>
      </c>
      <c r="D94" s="776"/>
      <c r="E94" s="776"/>
      <c r="F94" s="880"/>
      <c r="G94" s="410">
        <f t="shared" si="1"/>
        <v>0</v>
      </c>
      <c r="H94" s="410">
        <v>0</v>
      </c>
      <c r="I94" s="411">
        <v>0</v>
      </c>
      <c r="J94" s="412">
        <v>0</v>
      </c>
      <c r="K94" s="413">
        <v>0</v>
      </c>
    </row>
    <row r="95" spans="2:11" s="414" customFormat="1" ht="12.75" x14ac:dyDescent="0.2">
      <c r="B95" s="305" t="s">
        <v>406</v>
      </c>
      <c r="C95" s="894" t="s">
        <v>407</v>
      </c>
      <c r="D95" s="892"/>
      <c r="E95" s="892"/>
      <c r="F95" s="893"/>
      <c r="G95" s="410">
        <f t="shared" si="1"/>
        <v>0</v>
      </c>
      <c r="H95" s="410">
        <v>0</v>
      </c>
      <c r="I95" s="411">
        <v>0</v>
      </c>
      <c r="J95" s="412">
        <v>0</v>
      </c>
      <c r="K95" s="413">
        <v>0</v>
      </c>
    </row>
    <row r="96" spans="2:11" s="414" customFormat="1" ht="12.75" x14ac:dyDescent="0.2">
      <c r="B96" s="305" t="s">
        <v>408</v>
      </c>
      <c r="C96" s="776" t="s">
        <v>409</v>
      </c>
      <c r="D96" s="776"/>
      <c r="E96" s="776"/>
      <c r="F96" s="880"/>
      <c r="G96" s="410">
        <f t="shared" si="1"/>
        <v>0</v>
      </c>
      <c r="H96" s="410">
        <v>0</v>
      </c>
      <c r="I96" s="411">
        <v>0</v>
      </c>
      <c r="J96" s="412">
        <v>0</v>
      </c>
      <c r="K96" s="413">
        <v>0</v>
      </c>
    </row>
    <row r="97" spans="2:11" s="414" customFormat="1" ht="12.75" x14ac:dyDescent="0.2">
      <c r="B97" s="305" t="s">
        <v>410</v>
      </c>
      <c r="C97" s="776" t="s">
        <v>411</v>
      </c>
      <c r="D97" s="776"/>
      <c r="E97" s="776"/>
      <c r="F97" s="880"/>
      <c r="G97" s="410">
        <f t="shared" si="1"/>
        <v>0</v>
      </c>
      <c r="H97" s="410">
        <v>0</v>
      </c>
      <c r="I97" s="411">
        <v>0</v>
      </c>
      <c r="J97" s="412">
        <v>0</v>
      </c>
      <c r="K97" s="413">
        <v>0</v>
      </c>
    </row>
    <row r="98" spans="2:11" s="414" customFormat="1" ht="12.75" x14ac:dyDescent="0.2">
      <c r="B98" s="305" t="s">
        <v>412</v>
      </c>
      <c r="C98" s="776" t="s">
        <v>413</v>
      </c>
      <c r="D98" s="776"/>
      <c r="E98" s="776"/>
      <c r="F98" s="880"/>
      <c r="G98" s="410">
        <f t="shared" si="1"/>
        <v>0</v>
      </c>
      <c r="H98" s="410">
        <v>0</v>
      </c>
      <c r="I98" s="411">
        <v>0</v>
      </c>
      <c r="J98" s="412">
        <v>0</v>
      </c>
      <c r="K98" s="413">
        <v>0</v>
      </c>
    </row>
    <row r="99" spans="2:11" s="414" customFormat="1" ht="12.75" x14ac:dyDescent="0.2">
      <c r="B99" s="305" t="s">
        <v>414</v>
      </c>
      <c r="C99" s="776" t="s">
        <v>415</v>
      </c>
      <c r="D99" s="776"/>
      <c r="E99" s="776"/>
      <c r="F99" s="880"/>
      <c r="G99" s="410">
        <f t="shared" si="1"/>
        <v>0</v>
      </c>
      <c r="H99" s="410">
        <v>0</v>
      </c>
      <c r="I99" s="411">
        <v>0</v>
      </c>
      <c r="J99" s="412">
        <v>0</v>
      </c>
      <c r="K99" s="413">
        <v>0</v>
      </c>
    </row>
    <row r="100" spans="2:11" s="414" customFormat="1" ht="12.75" x14ac:dyDescent="0.2">
      <c r="B100" s="305" t="s">
        <v>416</v>
      </c>
      <c r="C100" s="776" t="s">
        <v>417</v>
      </c>
      <c r="D100" s="776"/>
      <c r="E100" s="776"/>
      <c r="F100" s="880"/>
      <c r="G100" s="410">
        <f t="shared" si="1"/>
        <v>0</v>
      </c>
      <c r="H100" s="410">
        <v>0</v>
      </c>
      <c r="I100" s="411">
        <v>0</v>
      </c>
      <c r="J100" s="412">
        <v>0</v>
      </c>
      <c r="K100" s="413">
        <v>0</v>
      </c>
    </row>
    <row r="101" spans="2:11" s="414" customFormat="1" ht="12.75" x14ac:dyDescent="0.2">
      <c r="B101" s="305" t="s">
        <v>418</v>
      </c>
      <c r="C101" s="776" t="s">
        <v>419</v>
      </c>
      <c r="D101" s="776"/>
      <c r="E101" s="776"/>
      <c r="F101" s="880"/>
      <c r="G101" s="410">
        <f t="shared" si="1"/>
        <v>0</v>
      </c>
      <c r="H101" s="410">
        <v>0</v>
      </c>
      <c r="I101" s="411">
        <v>0</v>
      </c>
      <c r="J101" s="412">
        <v>0</v>
      </c>
      <c r="K101" s="413">
        <v>0</v>
      </c>
    </row>
    <row r="102" spans="2:11" s="420" customFormat="1" ht="12.75" x14ac:dyDescent="0.2">
      <c r="B102" s="298" t="s">
        <v>420</v>
      </c>
      <c r="C102" s="889" t="s">
        <v>421</v>
      </c>
      <c r="D102" s="889"/>
      <c r="E102" s="889"/>
      <c r="F102" s="890"/>
      <c r="G102" s="415">
        <f t="shared" si="1"/>
        <v>0</v>
      </c>
      <c r="H102" s="415">
        <v>0</v>
      </c>
      <c r="I102" s="416">
        <v>0</v>
      </c>
      <c r="J102" s="417">
        <v>0</v>
      </c>
      <c r="K102" s="418">
        <v>0</v>
      </c>
    </row>
    <row r="103" spans="2:11" s="421" customFormat="1" ht="12.75" x14ac:dyDescent="0.2">
      <c r="B103" s="305" t="s">
        <v>422</v>
      </c>
      <c r="C103" s="776" t="s">
        <v>423</v>
      </c>
      <c r="D103" s="776"/>
      <c r="E103" s="776"/>
      <c r="F103" s="880"/>
      <c r="G103" s="410">
        <f t="shared" si="1"/>
        <v>55712.228221647121</v>
      </c>
      <c r="H103" s="410">
        <v>0</v>
      </c>
      <c r="I103" s="411">
        <v>55712.228221647121</v>
      </c>
      <c r="J103" s="412">
        <v>0</v>
      </c>
      <c r="K103" s="413">
        <v>0</v>
      </c>
    </row>
    <row r="104" spans="2:11" s="421" customFormat="1" ht="12.75" x14ac:dyDescent="0.2">
      <c r="B104" s="305" t="s">
        <v>424</v>
      </c>
      <c r="C104" s="776" t="s">
        <v>425</v>
      </c>
      <c r="D104" s="776"/>
      <c r="E104" s="776"/>
      <c r="F104" s="880"/>
      <c r="G104" s="410">
        <f t="shared" si="1"/>
        <v>17355.161149007399</v>
      </c>
      <c r="H104" s="410">
        <v>0</v>
      </c>
      <c r="I104" s="411">
        <v>17355.161149007399</v>
      </c>
      <c r="J104" s="412">
        <v>0</v>
      </c>
      <c r="K104" s="413">
        <v>0</v>
      </c>
    </row>
    <row r="105" spans="2:11" s="421" customFormat="1" ht="12.75" x14ac:dyDescent="0.2">
      <c r="B105" s="305" t="s">
        <v>426</v>
      </c>
      <c r="C105" s="776" t="s">
        <v>427</v>
      </c>
      <c r="D105" s="776"/>
      <c r="E105" s="776"/>
      <c r="F105" s="880"/>
      <c r="G105" s="410">
        <f t="shared" si="1"/>
        <v>112.00965524776548</v>
      </c>
      <c r="H105" s="410">
        <v>0</v>
      </c>
      <c r="I105" s="411">
        <v>112.00965524776548</v>
      </c>
      <c r="J105" s="412">
        <v>0</v>
      </c>
      <c r="K105" s="413">
        <v>0</v>
      </c>
    </row>
    <row r="106" spans="2:11" s="421" customFormat="1" ht="12.75" x14ac:dyDescent="0.2">
      <c r="B106" s="305" t="s">
        <v>428</v>
      </c>
      <c r="C106" s="776" t="s">
        <v>429</v>
      </c>
      <c r="D106" s="776"/>
      <c r="E106" s="776"/>
      <c r="F106" s="880"/>
      <c r="G106" s="410">
        <f t="shared" si="1"/>
        <v>0</v>
      </c>
      <c r="H106" s="410">
        <v>0</v>
      </c>
      <c r="I106" s="411">
        <v>0</v>
      </c>
      <c r="J106" s="412">
        <v>0</v>
      </c>
      <c r="K106" s="413">
        <v>0</v>
      </c>
    </row>
    <row r="107" spans="2:11" s="421" customFormat="1" ht="12.75" x14ac:dyDescent="0.2">
      <c r="B107" s="305" t="s">
        <v>430</v>
      </c>
      <c r="C107" s="776" t="s">
        <v>431</v>
      </c>
      <c r="D107" s="776"/>
      <c r="E107" s="776"/>
      <c r="F107" s="880"/>
      <c r="G107" s="410">
        <f t="shared" si="1"/>
        <v>74.458628437329423</v>
      </c>
      <c r="H107" s="410">
        <v>0</v>
      </c>
      <c r="I107" s="411">
        <v>74.458628437329423</v>
      </c>
      <c r="J107" s="412">
        <v>0</v>
      </c>
      <c r="K107" s="413">
        <v>0</v>
      </c>
    </row>
    <row r="108" spans="2:11" s="421" customFormat="1" ht="12.75" x14ac:dyDescent="0.2">
      <c r="B108" s="305" t="s">
        <v>432</v>
      </c>
      <c r="C108" s="776" t="s">
        <v>433</v>
      </c>
      <c r="D108" s="776"/>
      <c r="E108" s="776"/>
      <c r="F108" s="880"/>
      <c r="G108" s="410">
        <f t="shared" si="1"/>
        <v>0</v>
      </c>
      <c r="H108" s="410">
        <v>0</v>
      </c>
      <c r="I108" s="411">
        <v>0</v>
      </c>
      <c r="J108" s="412">
        <v>0</v>
      </c>
      <c r="K108" s="413">
        <v>0</v>
      </c>
    </row>
    <row r="109" spans="2:11" s="421" customFormat="1" ht="12.75" x14ac:dyDescent="0.2">
      <c r="B109" s="305" t="s">
        <v>434</v>
      </c>
      <c r="C109" s="776" t="s">
        <v>435</v>
      </c>
      <c r="D109" s="776"/>
      <c r="E109" s="776"/>
      <c r="F109" s="880"/>
      <c r="G109" s="410">
        <f t="shared" si="1"/>
        <v>0</v>
      </c>
      <c r="H109" s="410">
        <v>0</v>
      </c>
      <c r="I109" s="411">
        <v>0</v>
      </c>
      <c r="J109" s="412">
        <v>0</v>
      </c>
      <c r="K109" s="413">
        <v>0</v>
      </c>
    </row>
    <row r="110" spans="2:11" s="421" customFormat="1" ht="12.75" x14ac:dyDescent="0.2">
      <c r="B110" s="305" t="s">
        <v>436</v>
      </c>
      <c r="C110" s="776" t="s">
        <v>437</v>
      </c>
      <c r="D110" s="776"/>
      <c r="E110" s="776"/>
      <c r="F110" s="880"/>
      <c r="G110" s="410">
        <f t="shared" si="1"/>
        <v>0</v>
      </c>
      <c r="H110" s="410">
        <v>0</v>
      </c>
      <c r="I110" s="411">
        <v>0</v>
      </c>
      <c r="J110" s="412">
        <v>0</v>
      </c>
      <c r="K110" s="413">
        <v>0</v>
      </c>
    </row>
    <row r="111" spans="2:11" s="421" customFormat="1" ht="12.75" x14ac:dyDescent="0.2">
      <c r="B111" s="305" t="s">
        <v>438</v>
      </c>
      <c r="C111" s="776" t="s">
        <v>439</v>
      </c>
      <c r="D111" s="776"/>
      <c r="E111" s="776"/>
      <c r="F111" s="880"/>
      <c r="G111" s="410">
        <f t="shared" si="1"/>
        <v>0</v>
      </c>
      <c r="H111" s="410">
        <v>0</v>
      </c>
      <c r="I111" s="411">
        <v>0</v>
      </c>
      <c r="J111" s="412">
        <v>0</v>
      </c>
      <c r="K111" s="413">
        <v>0</v>
      </c>
    </row>
    <row r="112" spans="2:11" s="409" customFormat="1" ht="12.75" x14ac:dyDescent="0.2">
      <c r="B112" s="298" t="s">
        <v>440</v>
      </c>
      <c r="C112" s="889" t="s">
        <v>441</v>
      </c>
      <c r="D112" s="889"/>
      <c r="E112" s="889"/>
      <c r="F112" s="890"/>
      <c r="G112" s="415">
        <f t="shared" si="1"/>
        <v>0</v>
      </c>
      <c r="H112" s="415">
        <v>0</v>
      </c>
      <c r="I112" s="416">
        <v>0</v>
      </c>
      <c r="J112" s="417">
        <v>0</v>
      </c>
      <c r="K112" s="418">
        <v>0</v>
      </c>
    </row>
    <row r="113" spans="2:18" s="414" customFormat="1" ht="12.75" x14ac:dyDescent="0.2">
      <c r="B113" s="305" t="s">
        <v>442</v>
      </c>
      <c r="C113" s="776" t="s">
        <v>443</v>
      </c>
      <c r="D113" s="776"/>
      <c r="E113" s="776"/>
      <c r="F113" s="880"/>
      <c r="G113" s="410">
        <f t="shared" si="1"/>
        <v>0</v>
      </c>
      <c r="H113" s="410">
        <v>0</v>
      </c>
      <c r="I113" s="411">
        <v>0</v>
      </c>
      <c r="J113" s="412">
        <v>0</v>
      </c>
      <c r="K113" s="413">
        <v>0</v>
      </c>
      <c r="R113" s="414">
        <f>R34+R111+R62-R92-R100</f>
        <v>0</v>
      </c>
    </row>
    <row r="114" spans="2:18" s="414" customFormat="1" ht="12.75" x14ac:dyDescent="0.2">
      <c r="B114" s="305" t="s">
        <v>444</v>
      </c>
      <c r="C114" s="776" t="s">
        <v>445</v>
      </c>
      <c r="D114" s="776"/>
      <c r="E114" s="776"/>
      <c r="F114" s="880"/>
      <c r="G114" s="410">
        <f t="shared" si="1"/>
        <v>0</v>
      </c>
      <c r="H114" s="410">
        <v>0</v>
      </c>
      <c r="I114" s="411">
        <v>0</v>
      </c>
      <c r="J114" s="412">
        <v>0</v>
      </c>
      <c r="K114" s="413">
        <v>0</v>
      </c>
    </row>
    <row r="115" spans="2:18" s="414" customFormat="1" ht="12.75" x14ac:dyDescent="0.2">
      <c r="B115" s="305" t="s">
        <v>446</v>
      </c>
      <c r="C115" s="776" t="s">
        <v>447</v>
      </c>
      <c r="D115" s="776"/>
      <c r="E115" s="776"/>
      <c r="F115" s="880"/>
      <c r="G115" s="410">
        <f t="shared" si="1"/>
        <v>0</v>
      </c>
      <c r="H115" s="410">
        <v>0</v>
      </c>
      <c r="I115" s="411">
        <v>0</v>
      </c>
      <c r="J115" s="412">
        <v>0</v>
      </c>
      <c r="K115" s="413">
        <v>0</v>
      </c>
    </row>
    <row r="116" spans="2:18" s="414" customFormat="1" ht="12.75" x14ac:dyDescent="0.2">
      <c r="B116" s="305" t="s">
        <v>448</v>
      </c>
      <c r="C116" s="776" t="s">
        <v>449</v>
      </c>
      <c r="D116" s="776"/>
      <c r="E116" s="776"/>
      <c r="F116" s="880"/>
      <c r="G116" s="410">
        <f t="shared" si="1"/>
        <v>0</v>
      </c>
      <c r="H116" s="410">
        <v>0</v>
      </c>
      <c r="I116" s="411">
        <v>0</v>
      </c>
      <c r="J116" s="412">
        <v>0</v>
      </c>
      <c r="K116" s="413">
        <v>0</v>
      </c>
    </row>
    <row r="117" spans="2:18" s="414" customFormat="1" ht="12.75" x14ac:dyDescent="0.2">
      <c r="B117" s="305" t="s">
        <v>450</v>
      </c>
      <c r="C117" s="776" t="s">
        <v>451</v>
      </c>
      <c r="D117" s="776"/>
      <c r="E117" s="776"/>
      <c r="F117" s="880"/>
      <c r="G117" s="410">
        <f t="shared" si="1"/>
        <v>0</v>
      </c>
      <c r="H117" s="410">
        <v>0</v>
      </c>
      <c r="I117" s="411">
        <v>0</v>
      </c>
      <c r="J117" s="412">
        <v>0</v>
      </c>
      <c r="K117" s="413">
        <v>0</v>
      </c>
    </row>
    <row r="118" spans="2:18" s="414" customFormat="1" ht="12.75" x14ac:dyDescent="0.2">
      <c r="B118" s="318" t="s">
        <v>452</v>
      </c>
      <c r="C118" s="894" t="s">
        <v>453</v>
      </c>
      <c r="D118" s="892"/>
      <c r="E118" s="892"/>
      <c r="F118" s="893"/>
      <c r="G118" s="410">
        <f t="shared" si="1"/>
        <v>0</v>
      </c>
      <c r="H118" s="410">
        <v>0</v>
      </c>
      <c r="I118" s="411">
        <v>0</v>
      </c>
      <c r="J118" s="412">
        <v>0</v>
      </c>
      <c r="K118" s="413">
        <v>0</v>
      </c>
    </row>
    <row r="119" spans="2:18" s="414" customFormat="1" ht="12.75" x14ac:dyDescent="0.2">
      <c r="B119" s="318" t="s">
        <v>454</v>
      </c>
      <c r="C119" s="892" t="s">
        <v>455</v>
      </c>
      <c r="D119" s="892"/>
      <c r="E119" s="892"/>
      <c r="F119" s="893"/>
      <c r="G119" s="410">
        <f t="shared" si="1"/>
        <v>0</v>
      </c>
      <c r="H119" s="410">
        <v>0</v>
      </c>
      <c r="I119" s="411">
        <v>0</v>
      </c>
      <c r="J119" s="412">
        <v>0</v>
      </c>
      <c r="K119" s="413">
        <v>0</v>
      </c>
    </row>
    <row r="120" spans="2:18" s="409" customFormat="1" ht="12.75" x14ac:dyDescent="0.2">
      <c r="B120" s="298" t="s">
        <v>456</v>
      </c>
      <c r="C120" s="889" t="s">
        <v>457</v>
      </c>
      <c r="D120" s="889"/>
      <c r="E120" s="889"/>
      <c r="F120" s="890"/>
      <c r="G120" s="415">
        <f t="shared" si="1"/>
        <v>0</v>
      </c>
      <c r="H120" s="415">
        <v>0</v>
      </c>
      <c r="I120" s="416">
        <v>0</v>
      </c>
      <c r="J120" s="417">
        <v>0</v>
      </c>
      <c r="K120" s="418">
        <v>0</v>
      </c>
    </row>
    <row r="121" spans="2:18" s="414" customFormat="1" ht="12.75" x14ac:dyDescent="0.2">
      <c r="B121" s="305" t="s">
        <v>458</v>
      </c>
      <c r="C121" s="776" t="s">
        <v>459</v>
      </c>
      <c r="D121" s="776"/>
      <c r="E121" s="776"/>
      <c r="F121" s="880"/>
      <c r="G121" s="410">
        <f t="shared" si="1"/>
        <v>0</v>
      </c>
      <c r="H121" s="410">
        <v>0</v>
      </c>
      <c r="I121" s="411">
        <v>0</v>
      </c>
      <c r="J121" s="412">
        <v>0</v>
      </c>
      <c r="K121" s="413">
        <v>0</v>
      </c>
    </row>
    <row r="122" spans="2:18" s="414" customFormat="1" ht="12.75" x14ac:dyDescent="0.2">
      <c r="B122" s="305" t="s">
        <v>460</v>
      </c>
      <c r="C122" s="776" t="s">
        <v>461</v>
      </c>
      <c r="D122" s="776"/>
      <c r="E122" s="776"/>
      <c r="F122" s="880"/>
      <c r="G122" s="410">
        <f t="shared" si="1"/>
        <v>0</v>
      </c>
      <c r="H122" s="410">
        <v>0</v>
      </c>
      <c r="I122" s="411">
        <v>0</v>
      </c>
      <c r="J122" s="412">
        <v>0</v>
      </c>
      <c r="K122" s="413">
        <v>0</v>
      </c>
    </row>
    <row r="123" spans="2:18" s="414" customFormat="1" ht="12.75" x14ac:dyDescent="0.2">
      <c r="B123" s="305" t="s">
        <v>462</v>
      </c>
      <c r="C123" s="776" t="s">
        <v>463</v>
      </c>
      <c r="D123" s="776"/>
      <c r="E123" s="776"/>
      <c r="F123" s="880"/>
      <c r="G123" s="410">
        <f t="shared" si="1"/>
        <v>0</v>
      </c>
      <c r="H123" s="410">
        <v>0</v>
      </c>
      <c r="I123" s="411">
        <v>0</v>
      </c>
      <c r="J123" s="412">
        <v>0</v>
      </c>
      <c r="K123" s="413">
        <v>0</v>
      </c>
    </row>
    <row r="124" spans="2:18" s="414" customFormat="1" ht="12.75" x14ac:dyDescent="0.2">
      <c r="B124" s="305" t="s">
        <v>464</v>
      </c>
      <c r="C124" s="776" t="s">
        <v>465</v>
      </c>
      <c r="D124" s="776"/>
      <c r="E124" s="776"/>
      <c r="F124" s="880"/>
      <c r="G124" s="410">
        <f t="shared" si="1"/>
        <v>0</v>
      </c>
      <c r="H124" s="410">
        <v>0</v>
      </c>
      <c r="I124" s="411">
        <v>0</v>
      </c>
      <c r="J124" s="412">
        <v>0</v>
      </c>
      <c r="K124" s="413">
        <v>0</v>
      </c>
    </row>
    <row r="125" spans="2:18" s="409" customFormat="1" ht="12.75" x14ac:dyDescent="0.2">
      <c r="B125" s="298" t="s">
        <v>466</v>
      </c>
      <c r="C125" s="889" t="s">
        <v>467</v>
      </c>
      <c r="D125" s="889"/>
      <c r="E125" s="889"/>
      <c r="F125" s="890"/>
      <c r="G125" s="415">
        <f t="shared" si="1"/>
        <v>0</v>
      </c>
      <c r="H125" s="415">
        <v>0</v>
      </c>
      <c r="I125" s="416">
        <v>0</v>
      </c>
      <c r="J125" s="417">
        <v>0</v>
      </c>
      <c r="K125" s="418">
        <v>0</v>
      </c>
    </row>
    <row r="126" spans="2:18" s="414" customFormat="1" ht="12.75" x14ac:dyDescent="0.2">
      <c r="B126" s="305" t="s">
        <v>468</v>
      </c>
      <c r="C126" s="776" t="s">
        <v>469</v>
      </c>
      <c r="D126" s="776"/>
      <c r="E126" s="776"/>
      <c r="F126" s="880"/>
      <c r="G126" s="410">
        <f t="shared" ref="G126:G162" si="2">SUM(I126:K126)</f>
        <v>0</v>
      </c>
      <c r="H126" s="410">
        <v>0</v>
      </c>
      <c r="I126" s="411">
        <v>0</v>
      </c>
      <c r="J126" s="412">
        <v>0</v>
      </c>
      <c r="K126" s="413">
        <v>0</v>
      </c>
    </row>
    <row r="127" spans="2:18" s="414" customFormat="1" ht="12.75" x14ac:dyDescent="0.2">
      <c r="B127" s="305" t="s">
        <v>470</v>
      </c>
      <c r="C127" s="776" t="s">
        <v>471</v>
      </c>
      <c r="D127" s="776"/>
      <c r="E127" s="776"/>
      <c r="F127" s="880"/>
      <c r="G127" s="410">
        <f t="shared" si="2"/>
        <v>0</v>
      </c>
      <c r="H127" s="410">
        <v>0</v>
      </c>
      <c r="I127" s="411">
        <v>0</v>
      </c>
      <c r="J127" s="412">
        <v>0</v>
      </c>
      <c r="K127" s="413">
        <v>0</v>
      </c>
    </row>
    <row r="128" spans="2:18" s="414" customFormat="1" ht="12.75" x14ac:dyDescent="0.2">
      <c r="B128" s="305" t="s">
        <v>472</v>
      </c>
      <c r="C128" s="776" t="s">
        <v>473</v>
      </c>
      <c r="D128" s="776"/>
      <c r="E128" s="776"/>
      <c r="F128" s="880"/>
      <c r="G128" s="410">
        <f t="shared" si="2"/>
        <v>0</v>
      </c>
      <c r="H128" s="410">
        <v>0</v>
      </c>
      <c r="I128" s="411">
        <v>0</v>
      </c>
      <c r="J128" s="412">
        <v>0</v>
      </c>
      <c r="K128" s="413">
        <v>0</v>
      </c>
    </row>
    <row r="129" spans="2:11" s="414" customFormat="1" ht="12.75" x14ac:dyDescent="0.2">
      <c r="B129" s="305" t="s">
        <v>474</v>
      </c>
      <c r="C129" s="776" t="s">
        <v>475</v>
      </c>
      <c r="D129" s="776"/>
      <c r="E129" s="776"/>
      <c r="F129" s="880"/>
      <c r="G129" s="410">
        <f t="shared" si="2"/>
        <v>0</v>
      </c>
      <c r="H129" s="410">
        <v>0</v>
      </c>
      <c r="I129" s="411">
        <v>0</v>
      </c>
      <c r="J129" s="412">
        <v>0</v>
      </c>
      <c r="K129" s="413">
        <v>0</v>
      </c>
    </row>
    <row r="130" spans="2:11" s="414" customFormat="1" ht="12.75" x14ac:dyDescent="0.2">
      <c r="B130" s="305" t="s">
        <v>476</v>
      </c>
      <c r="C130" s="776" t="s">
        <v>477</v>
      </c>
      <c r="D130" s="776"/>
      <c r="E130" s="776"/>
      <c r="F130" s="880"/>
      <c r="G130" s="410">
        <f t="shared" si="2"/>
        <v>0</v>
      </c>
      <c r="H130" s="410">
        <v>0</v>
      </c>
      <c r="I130" s="411">
        <v>0</v>
      </c>
      <c r="J130" s="412">
        <v>0</v>
      </c>
      <c r="K130" s="413">
        <v>0</v>
      </c>
    </row>
    <row r="131" spans="2:11" s="414" customFormat="1" ht="12.75" x14ac:dyDescent="0.2">
      <c r="B131" s="305" t="s">
        <v>478</v>
      </c>
      <c r="C131" s="776" t="s">
        <v>479</v>
      </c>
      <c r="D131" s="776"/>
      <c r="E131" s="776"/>
      <c r="F131" s="880"/>
      <c r="G131" s="410">
        <f t="shared" si="2"/>
        <v>0</v>
      </c>
      <c r="H131" s="410">
        <v>0</v>
      </c>
      <c r="I131" s="411">
        <v>0</v>
      </c>
      <c r="J131" s="412">
        <v>0</v>
      </c>
      <c r="K131" s="413">
        <v>0</v>
      </c>
    </row>
    <row r="132" spans="2:11" s="414" customFormat="1" ht="12.75" x14ac:dyDescent="0.2">
      <c r="B132" s="305" t="s">
        <v>480</v>
      </c>
      <c r="C132" s="892" t="s">
        <v>481</v>
      </c>
      <c r="D132" s="892"/>
      <c r="E132" s="892"/>
      <c r="F132" s="893"/>
      <c r="G132" s="410">
        <f t="shared" si="2"/>
        <v>0</v>
      </c>
      <c r="H132" s="410">
        <v>0</v>
      </c>
      <c r="I132" s="411">
        <v>0</v>
      </c>
      <c r="J132" s="412">
        <v>0</v>
      </c>
      <c r="K132" s="413">
        <v>0</v>
      </c>
    </row>
    <row r="133" spans="2:11" s="414" customFormat="1" ht="12.75" x14ac:dyDescent="0.2">
      <c r="B133" s="305" t="s">
        <v>482</v>
      </c>
      <c r="C133" s="776" t="s">
        <v>483</v>
      </c>
      <c r="D133" s="776"/>
      <c r="E133" s="776"/>
      <c r="F133" s="880"/>
      <c r="G133" s="410">
        <f t="shared" si="2"/>
        <v>0</v>
      </c>
      <c r="H133" s="410">
        <v>0</v>
      </c>
      <c r="I133" s="411">
        <v>0</v>
      </c>
      <c r="J133" s="412">
        <v>0</v>
      </c>
      <c r="K133" s="413">
        <v>0</v>
      </c>
    </row>
    <row r="134" spans="2:11" s="414" customFormat="1" ht="12.75" x14ac:dyDescent="0.2">
      <c r="B134" s="305" t="s">
        <v>484</v>
      </c>
      <c r="C134" s="888" t="s">
        <v>485</v>
      </c>
      <c r="D134" s="776"/>
      <c r="E134" s="776"/>
      <c r="F134" s="880"/>
      <c r="G134" s="410">
        <f t="shared" si="2"/>
        <v>0</v>
      </c>
      <c r="H134" s="410">
        <v>0</v>
      </c>
      <c r="I134" s="411">
        <v>0</v>
      </c>
      <c r="J134" s="412">
        <v>0</v>
      </c>
      <c r="K134" s="413">
        <v>0</v>
      </c>
    </row>
    <row r="135" spans="2:11" s="414" customFormat="1" ht="12.75" x14ac:dyDescent="0.2">
      <c r="B135" s="305" t="s">
        <v>486</v>
      </c>
      <c r="C135" s="776" t="s">
        <v>487</v>
      </c>
      <c r="D135" s="776"/>
      <c r="E135" s="776"/>
      <c r="F135" s="880"/>
      <c r="G135" s="410">
        <f t="shared" si="2"/>
        <v>0</v>
      </c>
      <c r="H135" s="410">
        <v>0</v>
      </c>
      <c r="I135" s="411">
        <v>0</v>
      </c>
      <c r="J135" s="412">
        <v>0</v>
      </c>
      <c r="K135" s="413">
        <v>0</v>
      </c>
    </row>
    <row r="136" spans="2:11" s="409" customFormat="1" ht="12.75" x14ac:dyDescent="0.2">
      <c r="B136" s="298" t="s">
        <v>488</v>
      </c>
      <c r="C136" s="889" t="s">
        <v>489</v>
      </c>
      <c r="D136" s="889"/>
      <c r="E136" s="889"/>
      <c r="F136" s="890"/>
      <c r="G136" s="415">
        <f t="shared" si="2"/>
        <v>0</v>
      </c>
      <c r="H136" s="415">
        <v>0</v>
      </c>
      <c r="I136" s="416">
        <v>0</v>
      </c>
      <c r="J136" s="417">
        <v>0</v>
      </c>
      <c r="K136" s="418">
        <v>0</v>
      </c>
    </row>
    <row r="137" spans="2:11" s="414" customFormat="1" ht="12.75" x14ac:dyDescent="0.2">
      <c r="B137" s="305" t="s">
        <v>490</v>
      </c>
      <c r="C137" s="892" t="s">
        <v>491</v>
      </c>
      <c r="D137" s="892"/>
      <c r="E137" s="892"/>
      <c r="F137" s="893"/>
      <c r="G137" s="410">
        <f t="shared" si="2"/>
        <v>0</v>
      </c>
      <c r="H137" s="410">
        <v>0</v>
      </c>
      <c r="I137" s="411">
        <v>0</v>
      </c>
      <c r="J137" s="412">
        <v>0</v>
      </c>
      <c r="K137" s="413">
        <v>0</v>
      </c>
    </row>
    <row r="138" spans="2:11" s="414" customFormat="1" ht="12.75" x14ac:dyDescent="0.2">
      <c r="B138" s="305" t="s">
        <v>492</v>
      </c>
      <c r="C138" s="892" t="s">
        <v>493</v>
      </c>
      <c r="D138" s="892"/>
      <c r="E138" s="892"/>
      <c r="F138" s="893"/>
      <c r="G138" s="410">
        <f t="shared" si="2"/>
        <v>0</v>
      </c>
      <c r="H138" s="410">
        <v>0</v>
      </c>
      <c r="I138" s="411">
        <v>0</v>
      </c>
      <c r="J138" s="412">
        <v>0</v>
      </c>
      <c r="K138" s="413">
        <v>0</v>
      </c>
    </row>
    <row r="139" spans="2:11" s="414" customFormat="1" ht="12.75" x14ac:dyDescent="0.2">
      <c r="B139" s="305" t="s">
        <v>494</v>
      </c>
      <c r="C139" s="892" t="s">
        <v>495</v>
      </c>
      <c r="D139" s="892"/>
      <c r="E139" s="892"/>
      <c r="F139" s="893"/>
      <c r="G139" s="410">
        <f t="shared" si="2"/>
        <v>0</v>
      </c>
      <c r="H139" s="410">
        <v>0</v>
      </c>
      <c r="I139" s="411">
        <v>0</v>
      </c>
      <c r="J139" s="412">
        <v>0</v>
      </c>
      <c r="K139" s="413">
        <v>0</v>
      </c>
    </row>
    <row r="140" spans="2:11" s="414" customFormat="1" ht="12.75" x14ac:dyDescent="0.2">
      <c r="B140" s="305" t="s">
        <v>496</v>
      </c>
      <c r="C140" s="892" t="s">
        <v>497</v>
      </c>
      <c r="D140" s="892"/>
      <c r="E140" s="892"/>
      <c r="F140" s="893"/>
      <c r="G140" s="410">
        <f t="shared" si="2"/>
        <v>0</v>
      </c>
      <c r="H140" s="410">
        <v>0</v>
      </c>
      <c r="I140" s="411">
        <v>0</v>
      </c>
      <c r="J140" s="412">
        <v>0</v>
      </c>
      <c r="K140" s="413">
        <v>0</v>
      </c>
    </row>
    <row r="141" spans="2:11" s="414" customFormat="1" ht="12.75" x14ac:dyDescent="0.2">
      <c r="B141" s="305" t="s">
        <v>498</v>
      </c>
      <c r="C141" s="892" t="s">
        <v>499</v>
      </c>
      <c r="D141" s="892"/>
      <c r="E141" s="892"/>
      <c r="F141" s="893"/>
      <c r="G141" s="410">
        <f t="shared" si="2"/>
        <v>0</v>
      </c>
      <c r="H141" s="410">
        <v>0</v>
      </c>
      <c r="I141" s="411">
        <v>0</v>
      </c>
      <c r="J141" s="412">
        <v>0</v>
      </c>
      <c r="K141" s="413">
        <v>0</v>
      </c>
    </row>
    <row r="142" spans="2:11" s="414" customFormat="1" ht="12.75" x14ac:dyDescent="0.2">
      <c r="B142" s="305" t="s">
        <v>500</v>
      </c>
      <c r="C142" s="892" t="s">
        <v>501</v>
      </c>
      <c r="D142" s="892"/>
      <c r="E142" s="892"/>
      <c r="F142" s="893"/>
      <c r="G142" s="410">
        <f t="shared" si="2"/>
        <v>0</v>
      </c>
      <c r="H142" s="410">
        <v>0</v>
      </c>
      <c r="I142" s="411">
        <v>0</v>
      </c>
      <c r="J142" s="412">
        <v>0</v>
      </c>
      <c r="K142" s="413">
        <v>0</v>
      </c>
    </row>
    <row r="143" spans="2:11" s="414" customFormat="1" ht="12.75" x14ac:dyDescent="0.2">
      <c r="B143" s="305" t="s">
        <v>502</v>
      </c>
      <c r="C143" s="776" t="s">
        <v>503</v>
      </c>
      <c r="D143" s="776"/>
      <c r="E143" s="776"/>
      <c r="F143" s="880"/>
      <c r="G143" s="410">
        <f t="shared" si="2"/>
        <v>0</v>
      </c>
      <c r="H143" s="410">
        <v>0</v>
      </c>
      <c r="I143" s="411">
        <v>0</v>
      </c>
      <c r="J143" s="412">
        <v>0</v>
      </c>
      <c r="K143" s="413">
        <v>0</v>
      </c>
    </row>
    <row r="144" spans="2:11" s="414" customFormat="1" ht="12.75" x14ac:dyDescent="0.2">
      <c r="B144" s="305" t="s">
        <v>504</v>
      </c>
      <c r="C144" s="776" t="s">
        <v>505</v>
      </c>
      <c r="D144" s="776"/>
      <c r="E144" s="776"/>
      <c r="F144" s="880"/>
      <c r="G144" s="410">
        <f t="shared" si="2"/>
        <v>0</v>
      </c>
      <c r="H144" s="410">
        <v>0</v>
      </c>
      <c r="I144" s="411">
        <v>0</v>
      </c>
      <c r="J144" s="412">
        <v>0</v>
      </c>
      <c r="K144" s="413">
        <v>0</v>
      </c>
    </row>
    <row r="145" spans="2:11" s="409" customFormat="1" ht="12.75" x14ac:dyDescent="0.2">
      <c r="B145" s="298" t="s">
        <v>506</v>
      </c>
      <c r="C145" s="891" t="s">
        <v>507</v>
      </c>
      <c r="D145" s="889"/>
      <c r="E145" s="889"/>
      <c r="F145" s="890"/>
      <c r="G145" s="415">
        <f t="shared" si="2"/>
        <v>0</v>
      </c>
      <c r="H145" s="415">
        <v>0</v>
      </c>
      <c r="I145" s="416">
        <v>0</v>
      </c>
      <c r="J145" s="417">
        <v>0</v>
      </c>
      <c r="K145" s="418">
        <v>0</v>
      </c>
    </row>
    <row r="146" spans="2:11" s="414" customFormat="1" ht="12.75" x14ac:dyDescent="0.2">
      <c r="B146" s="305" t="s">
        <v>508</v>
      </c>
      <c r="C146" s="776" t="s">
        <v>509</v>
      </c>
      <c r="D146" s="776"/>
      <c r="E146" s="776"/>
      <c r="F146" s="880"/>
      <c r="G146" s="410">
        <f t="shared" si="2"/>
        <v>0</v>
      </c>
      <c r="H146" s="410">
        <v>0</v>
      </c>
      <c r="I146" s="411">
        <v>0</v>
      </c>
      <c r="J146" s="412">
        <v>0</v>
      </c>
      <c r="K146" s="413">
        <v>0</v>
      </c>
    </row>
    <row r="147" spans="2:11" s="414" customFormat="1" ht="12.75" x14ac:dyDescent="0.2">
      <c r="B147" s="305" t="s">
        <v>510</v>
      </c>
      <c r="C147" s="776" t="s">
        <v>511</v>
      </c>
      <c r="D147" s="776"/>
      <c r="E147" s="776"/>
      <c r="F147" s="880"/>
      <c r="G147" s="410">
        <f t="shared" si="2"/>
        <v>0</v>
      </c>
      <c r="H147" s="410">
        <v>0</v>
      </c>
      <c r="I147" s="411">
        <v>0</v>
      </c>
      <c r="J147" s="412">
        <v>0</v>
      </c>
      <c r="K147" s="413">
        <v>0</v>
      </c>
    </row>
    <row r="148" spans="2:11" s="409" customFormat="1" ht="12.75" x14ac:dyDescent="0.2">
      <c r="B148" s="298" t="s">
        <v>512</v>
      </c>
      <c r="C148" s="889" t="s">
        <v>513</v>
      </c>
      <c r="D148" s="889"/>
      <c r="E148" s="889"/>
      <c r="F148" s="890"/>
      <c r="G148" s="415">
        <f t="shared" si="2"/>
        <v>0</v>
      </c>
      <c r="H148" s="415">
        <v>0</v>
      </c>
      <c r="I148" s="416">
        <v>0</v>
      </c>
      <c r="J148" s="417">
        <v>0</v>
      </c>
      <c r="K148" s="418">
        <v>0</v>
      </c>
    </row>
    <row r="149" spans="2:11" s="414" customFormat="1" ht="12.75" x14ac:dyDescent="0.2">
      <c r="B149" s="305" t="s">
        <v>514</v>
      </c>
      <c r="C149" s="776" t="s">
        <v>515</v>
      </c>
      <c r="D149" s="776"/>
      <c r="E149" s="776"/>
      <c r="F149" s="880"/>
      <c r="G149" s="410">
        <f t="shared" si="2"/>
        <v>0</v>
      </c>
      <c r="H149" s="410">
        <v>0</v>
      </c>
      <c r="I149" s="411">
        <v>0</v>
      </c>
      <c r="J149" s="412">
        <v>0</v>
      </c>
      <c r="K149" s="413">
        <v>0</v>
      </c>
    </row>
    <row r="150" spans="2:11" s="414" customFormat="1" ht="12.75" x14ac:dyDescent="0.2">
      <c r="B150" s="305" t="s">
        <v>516</v>
      </c>
      <c r="C150" s="776" t="s">
        <v>517</v>
      </c>
      <c r="D150" s="776"/>
      <c r="E150" s="776"/>
      <c r="F150" s="880"/>
      <c r="G150" s="410">
        <f t="shared" si="2"/>
        <v>0</v>
      </c>
      <c r="H150" s="410">
        <v>0</v>
      </c>
      <c r="I150" s="411">
        <v>0</v>
      </c>
      <c r="J150" s="412">
        <v>0</v>
      </c>
      <c r="K150" s="413">
        <v>0</v>
      </c>
    </row>
    <row r="151" spans="2:11" s="414" customFormat="1" ht="12.75" x14ac:dyDescent="0.2">
      <c r="B151" s="305" t="s">
        <v>518</v>
      </c>
      <c r="C151" s="776" t="s">
        <v>519</v>
      </c>
      <c r="D151" s="776"/>
      <c r="E151" s="776"/>
      <c r="F151" s="880"/>
      <c r="G151" s="410">
        <f t="shared" si="2"/>
        <v>0</v>
      </c>
      <c r="H151" s="410">
        <v>0</v>
      </c>
      <c r="I151" s="411">
        <v>0</v>
      </c>
      <c r="J151" s="412">
        <v>0</v>
      </c>
      <c r="K151" s="413">
        <v>0</v>
      </c>
    </row>
    <row r="152" spans="2:11" s="414" customFormat="1" ht="12.75" x14ac:dyDescent="0.2">
      <c r="B152" s="305" t="s">
        <v>520</v>
      </c>
      <c r="C152" s="776" t="s">
        <v>521</v>
      </c>
      <c r="D152" s="776"/>
      <c r="E152" s="776"/>
      <c r="F152" s="880"/>
      <c r="G152" s="410">
        <f t="shared" si="2"/>
        <v>0</v>
      </c>
      <c r="H152" s="410">
        <v>0</v>
      </c>
      <c r="I152" s="411">
        <v>0</v>
      </c>
      <c r="J152" s="412">
        <v>0</v>
      </c>
      <c r="K152" s="413">
        <v>0</v>
      </c>
    </row>
    <row r="153" spans="2:11" s="414" customFormat="1" ht="12.75" x14ac:dyDescent="0.2">
      <c r="B153" s="305" t="s">
        <v>522</v>
      </c>
      <c r="C153" s="776" t="s">
        <v>523</v>
      </c>
      <c r="D153" s="776"/>
      <c r="E153" s="776"/>
      <c r="F153" s="880"/>
      <c r="G153" s="410">
        <f t="shared" si="2"/>
        <v>0</v>
      </c>
      <c r="H153" s="410">
        <v>0</v>
      </c>
      <c r="I153" s="411">
        <v>0</v>
      </c>
      <c r="J153" s="412">
        <v>0</v>
      </c>
      <c r="K153" s="413">
        <v>0</v>
      </c>
    </row>
    <row r="154" spans="2:11" s="414" customFormat="1" ht="12.75" x14ac:dyDescent="0.2">
      <c r="B154" s="305" t="s">
        <v>524</v>
      </c>
      <c r="C154" s="776" t="s">
        <v>525</v>
      </c>
      <c r="D154" s="776"/>
      <c r="E154" s="776"/>
      <c r="F154" s="880"/>
      <c r="G154" s="410">
        <f t="shared" si="2"/>
        <v>0</v>
      </c>
      <c r="H154" s="410">
        <v>0</v>
      </c>
      <c r="I154" s="411">
        <v>0</v>
      </c>
      <c r="J154" s="412">
        <v>0</v>
      </c>
      <c r="K154" s="413">
        <v>0</v>
      </c>
    </row>
    <row r="155" spans="2:11" s="414" customFormat="1" ht="12.75" x14ac:dyDescent="0.2">
      <c r="B155" s="305" t="s">
        <v>526</v>
      </c>
      <c r="C155" s="888" t="s">
        <v>527</v>
      </c>
      <c r="D155" s="776"/>
      <c r="E155" s="776"/>
      <c r="F155" s="880"/>
      <c r="G155" s="410">
        <f t="shared" si="2"/>
        <v>0</v>
      </c>
      <c r="H155" s="410">
        <v>0</v>
      </c>
      <c r="I155" s="411">
        <v>0</v>
      </c>
      <c r="J155" s="412">
        <v>0</v>
      </c>
      <c r="K155" s="413">
        <v>0</v>
      </c>
    </row>
    <row r="156" spans="2:11" s="414" customFormat="1" ht="12.75" x14ac:dyDescent="0.2">
      <c r="B156" s="305" t="s">
        <v>528</v>
      </c>
      <c r="C156" s="776" t="s">
        <v>529</v>
      </c>
      <c r="D156" s="776"/>
      <c r="E156" s="776"/>
      <c r="F156" s="880"/>
      <c r="G156" s="410">
        <f t="shared" si="2"/>
        <v>0</v>
      </c>
      <c r="H156" s="410">
        <v>0</v>
      </c>
      <c r="I156" s="411">
        <v>0</v>
      </c>
      <c r="J156" s="412">
        <v>0</v>
      </c>
      <c r="K156" s="413">
        <v>0</v>
      </c>
    </row>
    <row r="157" spans="2:11" s="409" customFormat="1" ht="12.75" x14ac:dyDescent="0.2">
      <c r="B157" s="298" t="s">
        <v>530</v>
      </c>
      <c r="C157" s="889" t="s">
        <v>531</v>
      </c>
      <c r="D157" s="889"/>
      <c r="E157" s="889"/>
      <c r="F157" s="890"/>
      <c r="G157" s="415">
        <f t="shared" si="2"/>
        <v>0</v>
      </c>
      <c r="H157" s="415">
        <v>0</v>
      </c>
      <c r="I157" s="416">
        <v>0</v>
      </c>
      <c r="J157" s="417">
        <v>0</v>
      </c>
      <c r="K157" s="418">
        <v>0</v>
      </c>
    </row>
    <row r="158" spans="2:11" s="414" customFormat="1" ht="12.75" x14ac:dyDescent="0.2">
      <c r="B158" s="305" t="s">
        <v>532</v>
      </c>
      <c r="C158" s="776" t="s">
        <v>533</v>
      </c>
      <c r="D158" s="776"/>
      <c r="E158" s="776"/>
      <c r="F158" s="880"/>
      <c r="G158" s="410">
        <f t="shared" si="2"/>
        <v>0</v>
      </c>
      <c r="H158" s="410">
        <v>0</v>
      </c>
      <c r="I158" s="411">
        <v>0</v>
      </c>
      <c r="J158" s="412">
        <v>0</v>
      </c>
      <c r="K158" s="413">
        <v>0</v>
      </c>
    </row>
    <row r="159" spans="2:11" s="414" customFormat="1" ht="12.75" x14ac:dyDescent="0.2">
      <c r="B159" s="305" t="s">
        <v>534</v>
      </c>
      <c r="C159" s="776" t="s">
        <v>535</v>
      </c>
      <c r="D159" s="776"/>
      <c r="E159" s="776"/>
      <c r="F159" s="880"/>
      <c r="G159" s="410">
        <f t="shared" si="2"/>
        <v>0</v>
      </c>
      <c r="H159" s="410">
        <v>0</v>
      </c>
      <c r="I159" s="411">
        <v>0</v>
      </c>
      <c r="J159" s="412">
        <v>0</v>
      </c>
      <c r="K159" s="413">
        <v>0</v>
      </c>
    </row>
    <row r="160" spans="2:11" s="414" customFormat="1" ht="12.75" x14ac:dyDescent="0.2">
      <c r="B160" s="305" t="s">
        <v>536</v>
      </c>
      <c r="C160" s="776" t="s">
        <v>537</v>
      </c>
      <c r="D160" s="776"/>
      <c r="E160" s="776"/>
      <c r="F160" s="880"/>
      <c r="G160" s="410">
        <f t="shared" si="2"/>
        <v>0</v>
      </c>
      <c r="H160" s="410">
        <v>0</v>
      </c>
      <c r="I160" s="411">
        <v>0</v>
      </c>
      <c r="J160" s="412">
        <v>0</v>
      </c>
      <c r="K160" s="413">
        <v>0</v>
      </c>
    </row>
    <row r="161" spans="2:11" s="414" customFormat="1" ht="12.75" x14ac:dyDescent="0.2">
      <c r="B161" s="305" t="s">
        <v>538</v>
      </c>
      <c r="C161" s="776" t="s">
        <v>539</v>
      </c>
      <c r="D161" s="776"/>
      <c r="E161" s="776"/>
      <c r="F161" s="880"/>
      <c r="G161" s="410">
        <f t="shared" si="2"/>
        <v>0</v>
      </c>
      <c r="H161" s="410">
        <v>0</v>
      </c>
      <c r="I161" s="411">
        <v>0</v>
      </c>
      <c r="J161" s="412">
        <v>0</v>
      </c>
      <c r="K161" s="413">
        <v>0</v>
      </c>
    </row>
    <row r="162" spans="2:11" s="414" customFormat="1" ht="13.5" thickBot="1" x14ac:dyDescent="0.25">
      <c r="B162" s="322" t="s">
        <v>540</v>
      </c>
      <c r="C162" s="881" t="s">
        <v>541</v>
      </c>
      <c r="D162" s="881"/>
      <c r="E162" s="881"/>
      <c r="F162" s="882"/>
      <c r="G162" s="410">
        <f t="shared" si="2"/>
        <v>0</v>
      </c>
      <c r="H162" s="410">
        <v>0</v>
      </c>
      <c r="I162" s="422">
        <v>0</v>
      </c>
      <c r="J162" s="423">
        <v>0</v>
      </c>
      <c r="K162" s="424">
        <v>0</v>
      </c>
    </row>
    <row r="163" spans="2:11" s="414" customFormat="1" ht="13.5" thickBot="1" x14ac:dyDescent="0.25">
      <c r="B163" s="340"/>
      <c r="C163" s="885" t="s">
        <v>542</v>
      </c>
      <c r="D163" s="886"/>
      <c r="E163" s="886"/>
      <c r="F163" s="886"/>
      <c r="G163" s="425">
        <f>SUM(G29:G162)</f>
        <v>98253.922980565156</v>
      </c>
      <c r="H163" s="425">
        <f>SUM(H29:H162)</f>
        <v>0</v>
      </c>
      <c r="I163" s="426">
        <f>SUM(I29:I162)</f>
        <v>98253.922980565156</v>
      </c>
      <c r="J163" s="427">
        <f>SUM(J29:J162)</f>
        <v>0</v>
      </c>
      <c r="K163" s="428">
        <f>SUM(K29:K162)</f>
        <v>0</v>
      </c>
    </row>
    <row r="164" spans="2:11" s="414" customFormat="1" ht="12.75" x14ac:dyDescent="0.2"/>
    <row r="165" spans="2:11" s="414" customFormat="1" ht="12.75" x14ac:dyDescent="0.2"/>
    <row r="166" spans="2:11" s="71" customFormat="1" ht="12.75" x14ac:dyDescent="0.2">
      <c r="B166" s="71" t="s">
        <v>58</v>
      </c>
      <c r="D166" s="71" t="s">
        <v>606</v>
      </c>
      <c r="F166" s="414"/>
      <c r="G166" s="73"/>
    </row>
    <row r="167" spans="2:11" s="414" customFormat="1" ht="12.75" x14ac:dyDescent="0.2"/>
    <row r="168" spans="2:11" s="414" customFormat="1" ht="12.75" x14ac:dyDescent="0.2">
      <c r="I168" s="429"/>
    </row>
    <row r="169" spans="2:11" s="414" customFormat="1" ht="12.75" x14ac:dyDescent="0.2">
      <c r="I169" s="429"/>
    </row>
    <row r="170" spans="2:11" s="414" customFormat="1" ht="12.75" x14ac:dyDescent="0.2">
      <c r="I170" s="429"/>
    </row>
    <row r="171" spans="2:11" s="414" customFormat="1" ht="12.75" x14ac:dyDescent="0.2">
      <c r="I171" s="429"/>
    </row>
    <row r="172" spans="2:11" s="414" customFormat="1" ht="12.75" x14ac:dyDescent="0.2">
      <c r="I172" s="429"/>
    </row>
    <row r="173" spans="2:11" s="414" customFormat="1" ht="12.75" x14ac:dyDescent="0.2">
      <c r="I173" s="429"/>
    </row>
    <row r="174" spans="2:11" s="414" customFormat="1" ht="12.75" x14ac:dyDescent="0.2">
      <c r="I174" s="429"/>
    </row>
    <row r="175" spans="2:11" s="414" customFormat="1" ht="12.75" x14ac:dyDescent="0.2">
      <c r="I175" s="429"/>
    </row>
    <row r="176" spans="2:11" s="414" customFormat="1" ht="12.75" x14ac:dyDescent="0.2">
      <c r="I176" s="429"/>
    </row>
    <row r="177" spans="9:9" s="414" customFormat="1" ht="12.75" x14ac:dyDescent="0.2">
      <c r="I177" s="429"/>
    </row>
    <row r="178" spans="9:9" s="414" customFormat="1" ht="12.75" x14ac:dyDescent="0.2">
      <c r="I178" s="429"/>
    </row>
    <row r="179" spans="9:9" s="414" customFormat="1" ht="12.75" x14ac:dyDescent="0.2">
      <c r="I179" s="429"/>
    </row>
    <row r="180" spans="9:9" s="414" customFormat="1" ht="12.75" x14ac:dyDescent="0.2">
      <c r="I180" s="429"/>
    </row>
    <row r="181" spans="9:9" s="414" customFormat="1" ht="12.75" x14ac:dyDescent="0.2">
      <c r="I181" s="429"/>
    </row>
    <row r="182" spans="9:9" s="414" customFormat="1" ht="12.75" x14ac:dyDescent="0.2">
      <c r="I182" s="429"/>
    </row>
    <row r="183" spans="9:9" s="414" customFormat="1" ht="12.75" x14ac:dyDescent="0.2">
      <c r="I183" s="429"/>
    </row>
    <row r="184" spans="9:9" s="414" customFormat="1" ht="12.75" x14ac:dyDescent="0.2">
      <c r="I184" s="429"/>
    </row>
    <row r="185" spans="9:9" s="414" customFormat="1" ht="12.75" x14ac:dyDescent="0.2">
      <c r="I185" s="429"/>
    </row>
    <row r="186" spans="9:9" s="414" customFormat="1" ht="12.75" x14ac:dyDescent="0.2">
      <c r="I186" s="429"/>
    </row>
    <row r="187" spans="9:9" s="414" customFormat="1" ht="12.75" x14ac:dyDescent="0.2">
      <c r="I187" s="429"/>
    </row>
    <row r="188" spans="9:9" s="414" customFormat="1" ht="12.75" x14ac:dyDescent="0.2">
      <c r="I188" s="429"/>
    </row>
    <row r="189" spans="9:9" s="414" customFormat="1" ht="12.75" x14ac:dyDescent="0.2">
      <c r="I189" s="429"/>
    </row>
    <row r="190" spans="9:9" s="414" customFormat="1" ht="12.75" x14ac:dyDescent="0.2">
      <c r="I190" s="429"/>
    </row>
    <row r="191" spans="9:9" s="414" customFormat="1" ht="12.75" x14ac:dyDescent="0.2">
      <c r="I191" s="429"/>
    </row>
    <row r="192" spans="9:9" s="414" customFormat="1" ht="12.75" x14ac:dyDescent="0.2">
      <c r="I192" s="429"/>
    </row>
    <row r="193" spans="9:9" s="414" customFormat="1" ht="12.75" x14ac:dyDescent="0.2">
      <c r="I193" s="429"/>
    </row>
    <row r="194" spans="9:9" s="414" customFormat="1" ht="12.75" x14ac:dyDescent="0.2">
      <c r="I194" s="429"/>
    </row>
    <row r="195" spans="9:9" s="414" customFormat="1" ht="12.75" x14ac:dyDescent="0.2">
      <c r="I195" s="429"/>
    </row>
    <row r="196" spans="9:9" s="414" customFormat="1" ht="12.75" x14ac:dyDescent="0.2">
      <c r="I196" s="429"/>
    </row>
    <row r="197" spans="9:9" s="414" customFormat="1" ht="12.75" x14ac:dyDescent="0.2">
      <c r="I197" s="429"/>
    </row>
    <row r="198" spans="9:9" s="414" customFormat="1" ht="12.75" x14ac:dyDescent="0.2">
      <c r="I198" s="429"/>
    </row>
    <row r="199" spans="9:9" s="414" customFormat="1" ht="12.75" x14ac:dyDescent="0.2">
      <c r="I199" s="429"/>
    </row>
    <row r="200" spans="9:9" s="414" customFormat="1" ht="12.75" x14ac:dyDescent="0.2">
      <c r="I200" s="429"/>
    </row>
    <row r="201" spans="9:9" s="414" customFormat="1" ht="12.75" x14ac:dyDescent="0.2">
      <c r="I201" s="429"/>
    </row>
    <row r="202" spans="9:9" s="414" customFormat="1" ht="12.75" x14ac:dyDescent="0.2">
      <c r="I202" s="429"/>
    </row>
    <row r="203" spans="9:9" s="414" customFormat="1" ht="12.75" x14ac:dyDescent="0.2">
      <c r="I203" s="429"/>
    </row>
    <row r="204" spans="9:9" s="414" customFormat="1" ht="12.75" x14ac:dyDescent="0.2">
      <c r="I204" s="429"/>
    </row>
    <row r="205" spans="9:9" s="414" customFormat="1" ht="12.75" x14ac:dyDescent="0.2">
      <c r="I205" s="429"/>
    </row>
    <row r="206" spans="9:9" s="414" customFormat="1" ht="12.75" x14ac:dyDescent="0.2">
      <c r="I206" s="429"/>
    </row>
  </sheetData>
  <mergeCells count="179">
    <mergeCell ref="B7:D7"/>
    <mergeCell ref="E7:F7"/>
    <mergeCell ref="G7:H7"/>
    <mergeCell ref="I7:J7"/>
    <mergeCell ref="B8:D8"/>
    <mergeCell ref="E8:F8"/>
    <mergeCell ref="G8:H8"/>
    <mergeCell ref="I8:J8"/>
    <mergeCell ref="B5:D5"/>
    <mergeCell ref="E5:F5"/>
    <mergeCell ref="G5:H5"/>
    <mergeCell ref="I5:J5"/>
    <mergeCell ref="B6:D6"/>
    <mergeCell ref="E6:F6"/>
    <mergeCell ref="G6:H6"/>
    <mergeCell ref="I6:J6"/>
    <mergeCell ref="B11:D11"/>
    <mergeCell ref="E11:F11"/>
    <mergeCell ref="G11:H11"/>
    <mergeCell ref="I11:J11"/>
    <mergeCell ref="B12:D12"/>
    <mergeCell ref="E12:F12"/>
    <mergeCell ref="G12:H12"/>
    <mergeCell ref="I12:J12"/>
    <mergeCell ref="B9:D9"/>
    <mergeCell ref="E9:F9"/>
    <mergeCell ref="G9:H9"/>
    <mergeCell ref="I9:J9"/>
    <mergeCell ref="B10:D10"/>
    <mergeCell ref="E10:F10"/>
    <mergeCell ref="G10:H10"/>
    <mergeCell ref="I10:J10"/>
    <mergeCell ref="J24:J25"/>
    <mergeCell ref="K24:K25"/>
    <mergeCell ref="I26:I28"/>
    <mergeCell ref="J26:J28"/>
    <mergeCell ref="K26:K28"/>
    <mergeCell ref="C29:F29"/>
    <mergeCell ref="B14:J14"/>
    <mergeCell ref="E17:G17"/>
    <mergeCell ref="E18:G18"/>
    <mergeCell ref="B20:F20"/>
    <mergeCell ref="B21:F21"/>
    <mergeCell ref="B23:F28"/>
    <mergeCell ref="G23:G28"/>
    <mergeCell ref="H23:H28"/>
    <mergeCell ref="I23:K23"/>
    <mergeCell ref="I24:I25"/>
    <mergeCell ref="C36:F36"/>
    <mergeCell ref="C37:F37"/>
    <mergeCell ref="C41:F41"/>
    <mergeCell ref="C42:F42"/>
    <mergeCell ref="C43:F43"/>
    <mergeCell ref="C44:F44"/>
    <mergeCell ref="C30:F30"/>
    <mergeCell ref="C31:F31"/>
    <mergeCell ref="C32:F32"/>
    <mergeCell ref="C33:F33"/>
    <mergeCell ref="C34:F34"/>
    <mergeCell ref="C35:F35"/>
    <mergeCell ref="C51:F51"/>
    <mergeCell ref="C52:F52"/>
    <mergeCell ref="C53:F53"/>
    <mergeCell ref="C54:F54"/>
    <mergeCell ref="C55:F55"/>
    <mergeCell ref="C56:F56"/>
    <mergeCell ref="C45:F45"/>
    <mergeCell ref="C46:F46"/>
    <mergeCell ref="C47:F47"/>
    <mergeCell ref="C48:F48"/>
    <mergeCell ref="C49:F49"/>
    <mergeCell ref="C50:F50"/>
    <mergeCell ref="C63:F63"/>
    <mergeCell ref="C64:F64"/>
    <mergeCell ref="C65:F65"/>
    <mergeCell ref="C66:F66"/>
    <mergeCell ref="C67:F67"/>
    <mergeCell ref="C68:F68"/>
    <mergeCell ref="C57:F57"/>
    <mergeCell ref="C58:F58"/>
    <mergeCell ref="C59:F59"/>
    <mergeCell ref="C60:F60"/>
    <mergeCell ref="C61:F61"/>
    <mergeCell ref="C62:F62"/>
    <mergeCell ref="C75:F75"/>
    <mergeCell ref="C76:F76"/>
    <mergeCell ref="C77:F77"/>
    <mergeCell ref="C78:F78"/>
    <mergeCell ref="C79:F79"/>
    <mergeCell ref="C80:F80"/>
    <mergeCell ref="C69:F69"/>
    <mergeCell ref="C70:F70"/>
    <mergeCell ref="C71:F71"/>
    <mergeCell ref="C72:F72"/>
    <mergeCell ref="C73:F73"/>
    <mergeCell ref="C74:F74"/>
    <mergeCell ref="C87:F87"/>
    <mergeCell ref="C88:F88"/>
    <mergeCell ref="C89:F89"/>
    <mergeCell ref="C90:F90"/>
    <mergeCell ref="C91:F91"/>
    <mergeCell ref="C92:F92"/>
    <mergeCell ref="C81:F81"/>
    <mergeCell ref="C82:F82"/>
    <mergeCell ref="C83:F83"/>
    <mergeCell ref="C84:F84"/>
    <mergeCell ref="C85:F85"/>
    <mergeCell ref="C86:F86"/>
    <mergeCell ref="C99:F99"/>
    <mergeCell ref="C100:F100"/>
    <mergeCell ref="C101:F101"/>
    <mergeCell ref="C102:F102"/>
    <mergeCell ref="C103:F103"/>
    <mergeCell ref="C104:F104"/>
    <mergeCell ref="C93:F93"/>
    <mergeCell ref="C94:F94"/>
    <mergeCell ref="C95:F95"/>
    <mergeCell ref="C96:F96"/>
    <mergeCell ref="C97:F97"/>
    <mergeCell ref="C98:F98"/>
    <mergeCell ref="C111:F111"/>
    <mergeCell ref="C112:F112"/>
    <mergeCell ref="C113:F113"/>
    <mergeCell ref="C114:F114"/>
    <mergeCell ref="C115:F115"/>
    <mergeCell ref="C116:F116"/>
    <mergeCell ref="C105:F105"/>
    <mergeCell ref="C106:F106"/>
    <mergeCell ref="C107:F107"/>
    <mergeCell ref="C108:F108"/>
    <mergeCell ref="C109:F109"/>
    <mergeCell ref="C110:F110"/>
    <mergeCell ref="C123:F123"/>
    <mergeCell ref="C124:F124"/>
    <mergeCell ref="C125:F125"/>
    <mergeCell ref="C126:F126"/>
    <mergeCell ref="C127:F127"/>
    <mergeCell ref="C128:F128"/>
    <mergeCell ref="C117:F117"/>
    <mergeCell ref="C118:F118"/>
    <mergeCell ref="C119:F119"/>
    <mergeCell ref="C120:F120"/>
    <mergeCell ref="C121:F121"/>
    <mergeCell ref="C122:F122"/>
    <mergeCell ref="C135:F135"/>
    <mergeCell ref="C136:F136"/>
    <mergeCell ref="C137:F137"/>
    <mergeCell ref="C138:F138"/>
    <mergeCell ref="C139:F139"/>
    <mergeCell ref="C140:F140"/>
    <mergeCell ref="C129:F129"/>
    <mergeCell ref="C130:F130"/>
    <mergeCell ref="C131:F131"/>
    <mergeCell ref="C132:F132"/>
    <mergeCell ref="C133:F133"/>
    <mergeCell ref="C134:F134"/>
    <mergeCell ref="C147:F147"/>
    <mergeCell ref="C148:F148"/>
    <mergeCell ref="C149:F149"/>
    <mergeCell ref="C150:F150"/>
    <mergeCell ref="C151:F151"/>
    <mergeCell ref="C152:F152"/>
    <mergeCell ref="C141:F141"/>
    <mergeCell ref="C142:F142"/>
    <mergeCell ref="C143:F143"/>
    <mergeCell ref="C144:F144"/>
    <mergeCell ref="C145:F145"/>
    <mergeCell ref="C146:F146"/>
    <mergeCell ref="C159:F159"/>
    <mergeCell ref="C160:F160"/>
    <mergeCell ref="C161:F161"/>
    <mergeCell ref="C162:F162"/>
    <mergeCell ref="C163:F163"/>
    <mergeCell ref="C153:F153"/>
    <mergeCell ref="C154:F154"/>
    <mergeCell ref="C155:F155"/>
    <mergeCell ref="C156:F156"/>
    <mergeCell ref="C157:F157"/>
    <mergeCell ref="C158:F158"/>
  </mergeCells>
  <printOptions horizontalCentered="1"/>
  <pageMargins left="0.11811023622047245" right="0.11811023622047245" top="0.74803149606299213" bottom="0.74803149606299213" header="0.31496062992125984" footer="0.31496062992125984"/>
  <pageSetup paperSize="9" scale="41" fitToHeight="3"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theme="0" tint="-0.34998626667073579"/>
    <pageSetUpPr fitToPage="1"/>
  </sheetPr>
  <dimension ref="B2:AH113"/>
  <sheetViews>
    <sheetView topLeftCell="A13" zoomScale="70" zoomScaleNormal="70" zoomScaleSheetLayoutView="70" workbookViewId="0">
      <selection activeCell="K41" sqref="K41"/>
    </sheetView>
  </sheetViews>
  <sheetFormatPr defaultRowHeight="12.75" x14ac:dyDescent="0.2"/>
  <cols>
    <col min="1" max="1" width="2" style="433" customWidth="1"/>
    <col min="2" max="2" width="3.5703125" style="433" customWidth="1"/>
    <col min="3" max="4" width="10.7109375" style="433" customWidth="1"/>
    <col min="5" max="5" width="9.140625" style="433"/>
    <col min="6" max="6" width="15.28515625" style="433" customWidth="1"/>
    <col min="7" max="7" width="15" style="433" customWidth="1"/>
    <col min="8" max="8" width="62.7109375" style="433" customWidth="1"/>
    <col min="9" max="9" width="15.28515625" style="434" customWidth="1"/>
    <col min="10" max="10" width="10.7109375" style="433" customWidth="1"/>
    <col min="11" max="11" width="19.28515625" style="433" customWidth="1"/>
    <col min="12" max="12" width="14.42578125" style="433" customWidth="1"/>
    <col min="13" max="13" width="11.7109375" style="433" customWidth="1"/>
    <col min="14" max="14" width="16.7109375" style="433" customWidth="1"/>
    <col min="15" max="15" width="13.85546875" style="433" customWidth="1"/>
    <col min="16" max="16" width="21.42578125" style="433" customWidth="1"/>
    <col min="17" max="17" width="13.85546875" style="433" customWidth="1"/>
    <col min="18" max="18" width="15.7109375" style="433" customWidth="1"/>
    <col min="19" max="19" width="16.42578125" style="433" customWidth="1"/>
    <col min="20" max="22" width="15.85546875" style="433" customWidth="1"/>
    <col min="23" max="216" width="9.140625" style="433"/>
    <col min="217" max="217" width="2" style="433" customWidth="1"/>
    <col min="218" max="218" width="3.5703125" style="433" customWidth="1"/>
    <col min="219" max="220" width="10.7109375" style="433" customWidth="1"/>
    <col min="221" max="221" width="9.140625" style="433"/>
    <col min="222" max="222" width="15.28515625" style="433" customWidth="1"/>
    <col min="223" max="223" width="15" style="433" customWidth="1"/>
    <col min="224" max="224" width="12.28515625" style="433" customWidth="1"/>
    <col min="225" max="225" width="10.42578125" style="433" customWidth="1"/>
    <col min="226" max="226" width="10.7109375" style="433" customWidth="1"/>
    <col min="227" max="228" width="9.140625" style="433"/>
    <col min="229" max="229" width="11.7109375" style="433" customWidth="1"/>
    <col min="230" max="233" width="9.140625" style="433"/>
    <col min="234" max="235" width="11.5703125" style="433" customWidth="1"/>
    <col min="236" max="236" width="15.85546875" style="433" customWidth="1"/>
    <col min="237" max="238" width="9.140625" style="433"/>
    <col min="239" max="240" width="9.140625" style="433" customWidth="1"/>
    <col min="241" max="244" width="9.42578125" style="433" customWidth="1"/>
    <col min="245" max="245" width="9.140625" style="433" customWidth="1"/>
    <col min="246" max="247" width="10.85546875" style="433" customWidth="1"/>
    <col min="248" max="248" width="15.42578125" style="433" customWidth="1"/>
    <col min="249" max="472" width="9.140625" style="433"/>
    <col min="473" max="473" width="2" style="433" customWidth="1"/>
    <col min="474" max="474" width="3.5703125" style="433" customWidth="1"/>
    <col min="475" max="476" width="10.7109375" style="433" customWidth="1"/>
    <col min="477" max="477" width="9.140625" style="433"/>
    <col min="478" max="478" width="15.28515625" style="433" customWidth="1"/>
    <col min="479" max="479" width="15" style="433" customWidth="1"/>
    <col min="480" max="480" width="12.28515625" style="433" customWidth="1"/>
    <col min="481" max="481" width="10.42578125" style="433" customWidth="1"/>
    <col min="482" max="482" width="10.7109375" style="433" customWidth="1"/>
    <col min="483" max="484" width="9.140625" style="433"/>
    <col min="485" max="485" width="11.7109375" style="433" customWidth="1"/>
    <col min="486" max="489" width="9.140625" style="433"/>
    <col min="490" max="491" width="11.5703125" style="433" customWidth="1"/>
    <col min="492" max="492" width="15.85546875" style="433" customWidth="1"/>
    <col min="493" max="494" width="9.140625" style="433"/>
    <col min="495" max="496" width="9.140625" style="433" customWidth="1"/>
    <col min="497" max="500" width="9.42578125" style="433" customWidth="1"/>
    <col min="501" max="501" width="9.140625" style="433" customWidth="1"/>
    <col min="502" max="503" width="10.85546875" style="433" customWidth="1"/>
    <col min="504" max="504" width="15.42578125" style="433" customWidth="1"/>
    <col min="505" max="728" width="9.140625" style="433"/>
    <col min="729" max="729" width="2" style="433" customWidth="1"/>
    <col min="730" max="730" width="3.5703125" style="433" customWidth="1"/>
    <col min="731" max="732" width="10.7109375" style="433" customWidth="1"/>
    <col min="733" max="733" width="9.140625" style="433"/>
    <col min="734" max="734" width="15.28515625" style="433" customWidth="1"/>
    <col min="735" max="735" width="15" style="433" customWidth="1"/>
    <col min="736" max="736" width="12.28515625" style="433" customWidth="1"/>
    <col min="737" max="737" width="10.42578125" style="433" customWidth="1"/>
    <col min="738" max="738" width="10.7109375" style="433" customWidth="1"/>
    <col min="739" max="740" width="9.140625" style="433"/>
    <col min="741" max="741" width="11.7109375" style="433" customWidth="1"/>
    <col min="742" max="745" width="9.140625" style="433"/>
    <col min="746" max="747" width="11.5703125" style="433" customWidth="1"/>
    <col min="748" max="748" width="15.85546875" style="433" customWidth="1"/>
    <col min="749" max="750" width="9.140625" style="433"/>
    <col min="751" max="752" width="9.140625" style="433" customWidth="1"/>
    <col min="753" max="756" width="9.42578125" style="433" customWidth="1"/>
    <col min="757" max="757" width="9.140625" style="433" customWidth="1"/>
    <col min="758" max="759" width="10.85546875" style="433" customWidth="1"/>
    <col min="760" max="760" width="15.42578125" style="433" customWidth="1"/>
    <col min="761" max="984" width="9.140625" style="433"/>
    <col min="985" max="985" width="2" style="433" customWidth="1"/>
    <col min="986" max="986" width="3.5703125" style="433" customWidth="1"/>
    <col min="987" max="988" width="10.7109375" style="433" customWidth="1"/>
    <col min="989" max="989" width="9.140625" style="433"/>
    <col min="990" max="990" width="15.28515625" style="433" customWidth="1"/>
    <col min="991" max="991" width="15" style="433" customWidth="1"/>
    <col min="992" max="992" width="12.28515625" style="433" customWidth="1"/>
    <col min="993" max="993" width="10.42578125" style="433" customWidth="1"/>
    <col min="994" max="994" width="10.7109375" style="433" customWidth="1"/>
    <col min="995" max="996" width="9.140625" style="433"/>
    <col min="997" max="997" width="11.7109375" style="433" customWidth="1"/>
    <col min="998" max="1001" width="9.140625" style="433"/>
    <col min="1002" max="1003" width="11.5703125" style="433" customWidth="1"/>
    <col min="1004" max="1004" width="15.85546875" style="433" customWidth="1"/>
    <col min="1005" max="1006" width="9.140625" style="433"/>
    <col min="1007" max="1008" width="9.140625" style="433" customWidth="1"/>
    <col min="1009" max="1012" width="9.42578125" style="433" customWidth="1"/>
    <col min="1013" max="1013" width="9.140625" style="433" customWidth="1"/>
    <col min="1014" max="1015" width="10.85546875" style="433" customWidth="1"/>
    <col min="1016" max="1016" width="15.42578125" style="433" customWidth="1"/>
    <col min="1017" max="1240" width="9.140625" style="433"/>
    <col min="1241" max="1241" width="2" style="433" customWidth="1"/>
    <col min="1242" max="1242" width="3.5703125" style="433" customWidth="1"/>
    <col min="1243" max="1244" width="10.7109375" style="433" customWidth="1"/>
    <col min="1245" max="1245" width="9.140625" style="433"/>
    <col min="1246" max="1246" width="15.28515625" style="433" customWidth="1"/>
    <col min="1247" max="1247" width="15" style="433" customWidth="1"/>
    <col min="1248" max="1248" width="12.28515625" style="433" customWidth="1"/>
    <col min="1249" max="1249" width="10.42578125" style="433" customWidth="1"/>
    <col min="1250" max="1250" width="10.7109375" style="433" customWidth="1"/>
    <col min="1251" max="1252" width="9.140625" style="433"/>
    <col min="1253" max="1253" width="11.7109375" style="433" customWidth="1"/>
    <col min="1254" max="1257" width="9.140625" style="433"/>
    <col min="1258" max="1259" width="11.5703125" style="433" customWidth="1"/>
    <col min="1260" max="1260" width="15.85546875" style="433" customWidth="1"/>
    <col min="1261" max="1262" width="9.140625" style="433"/>
    <col min="1263" max="1264" width="9.140625" style="433" customWidth="1"/>
    <col min="1265" max="1268" width="9.42578125" style="433" customWidth="1"/>
    <col min="1269" max="1269" width="9.140625" style="433" customWidth="1"/>
    <col min="1270" max="1271" width="10.85546875" style="433" customWidth="1"/>
    <col min="1272" max="1272" width="15.42578125" style="433" customWidth="1"/>
    <col min="1273" max="1496" width="9.140625" style="433"/>
    <col min="1497" max="1497" width="2" style="433" customWidth="1"/>
    <col min="1498" max="1498" width="3.5703125" style="433" customWidth="1"/>
    <col min="1499" max="1500" width="10.7109375" style="433" customWidth="1"/>
    <col min="1501" max="1501" width="9.140625" style="433"/>
    <col min="1502" max="1502" width="15.28515625" style="433" customWidth="1"/>
    <col min="1503" max="1503" width="15" style="433" customWidth="1"/>
    <col min="1504" max="1504" width="12.28515625" style="433" customWidth="1"/>
    <col min="1505" max="1505" width="10.42578125" style="433" customWidth="1"/>
    <col min="1506" max="1506" width="10.7109375" style="433" customWidth="1"/>
    <col min="1507" max="1508" width="9.140625" style="433"/>
    <col min="1509" max="1509" width="11.7109375" style="433" customWidth="1"/>
    <col min="1510" max="1513" width="9.140625" style="433"/>
    <col min="1514" max="1515" width="11.5703125" style="433" customWidth="1"/>
    <col min="1516" max="1516" width="15.85546875" style="433" customWidth="1"/>
    <col min="1517" max="1518" width="9.140625" style="433"/>
    <col min="1519" max="1520" width="9.140625" style="433" customWidth="1"/>
    <col min="1521" max="1524" width="9.42578125" style="433" customWidth="1"/>
    <col min="1525" max="1525" width="9.140625" style="433" customWidth="1"/>
    <col min="1526" max="1527" width="10.85546875" style="433" customWidth="1"/>
    <col min="1528" max="1528" width="15.42578125" style="433" customWidth="1"/>
    <col min="1529" max="1752" width="9.140625" style="433"/>
    <col min="1753" max="1753" width="2" style="433" customWidth="1"/>
    <col min="1754" max="1754" width="3.5703125" style="433" customWidth="1"/>
    <col min="1755" max="1756" width="10.7109375" style="433" customWidth="1"/>
    <col min="1757" max="1757" width="9.140625" style="433"/>
    <col min="1758" max="1758" width="15.28515625" style="433" customWidth="1"/>
    <col min="1759" max="1759" width="15" style="433" customWidth="1"/>
    <col min="1760" max="1760" width="12.28515625" style="433" customWidth="1"/>
    <col min="1761" max="1761" width="10.42578125" style="433" customWidth="1"/>
    <col min="1762" max="1762" width="10.7109375" style="433" customWidth="1"/>
    <col min="1763" max="1764" width="9.140625" style="433"/>
    <col min="1765" max="1765" width="11.7109375" style="433" customWidth="1"/>
    <col min="1766" max="1769" width="9.140625" style="433"/>
    <col min="1770" max="1771" width="11.5703125" style="433" customWidth="1"/>
    <col min="1772" max="1772" width="15.85546875" style="433" customWidth="1"/>
    <col min="1773" max="1774" width="9.140625" style="433"/>
    <col min="1775" max="1776" width="9.140625" style="433" customWidth="1"/>
    <col min="1777" max="1780" width="9.42578125" style="433" customWidth="1"/>
    <col min="1781" max="1781" width="9.140625" style="433" customWidth="1"/>
    <col min="1782" max="1783" width="10.85546875" style="433" customWidth="1"/>
    <col min="1784" max="1784" width="15.42578125" style="433" customWidth="1"/>
    <col min="1785" max="2008" width="9.140625" style="433"/>
    <col min="2009" max="2009" width="2" style="433" customWidth="1"/>
    <col min="2010" max="2010" width="3.5703125" style="433" customWidth="1"/>
    <col min="2011" max="2012" width="10.7109375" style="433" customWidth="1"/>
    <col min="2013" max="2013" width="9.140625" style="433"/>
    <col min="2014" max="2014" width="15.28515625" style="433" customWidth="1"/>
    <col min="2015" max="2015" width="15" style="433" customWidth="1"/>
    <col min="2016" max="2016" width="12.28515625" style="433" customWidth="1"/>
    <col min="2017" max="2017" width="10.42578125" style="433" customWidth="1"/>
    <col min="2018" max="2018" width="10.7109375" style="433" customWidth="1"/>
    <col min="2019" max="2020" width="9.140625" style="433"/>
    <col min="2021" max="2021" width="11.7109375" style="433" customWidth="1"/>
    <col min="2022" max="2025" width="9.140625" style="433"/>
    <col min="2026" max="2027" width="11.5703125" style="433" customWidth="1"/>
    <col min="2028" max="2028" width="15.85546875" style="433" customWidth="1"/>
    <col min="2029" max="2030" width="9.140625" style="433"/>
    <col min="2031" max="2032" width="9.140625" style="433" customWidth="1"/>
    <col min="2033" max="2036" width="9.42578125" style="433" customWidth="1"/>
    <col min="2037" max="2037" width="9.140625" style="433" customWidth="1"/>
    <col min="2038" max="2039" width="10.85546875" style="433" customWidth="1"/>
    <col min="2040" max="2040" width="15.42578125" style="433" customWidth="1"/>
    <col min="2041" max="2264" width="9.140625" style="433"/>
    <col min="2265" max="2265" width="2" style="433" customWidth="1"/>
    <col min="2266" max="2266" width="3.5703125" style="433" customWidth="1"/>
    <col min="2267" max="2268" width="10.7109375" style="433" customWidth="1"/>
    <col min="2269" max="2269" width="9.140625" style="433"/>
    <col min="2270" max="2270" width="15.28515625" style="433" customWidth="1"/>
    <col min="2271" max="2271" width="15" style="433" customWidth="1"/>
    <col min="2272" max="2272" width="12.28515625" style="433" customWidth="1"/>
    <col min="2273" max="2273" width="10.42578125" style="433" customWidth="1"/>
    <col min="2274" max="2274" width="10.7109375" style="433" customWidth="1"/>
    <col min="2275" max="2276" width="9.140625" style="433"/>
    <col min="2277" max="2277" width="11.7109375" style="433" customWidth="1"/>
    <col min="2278" max="2281" width="9.140625" style="433"/>
    <col min="2282" max="2283" width="11.5703125" style="433" customWidth="1"/>
    <col min="2284" max="2284" width="15.85546875" style="433" customWidth="1"/>
    <col min="2285" max="2286" width="9.140625" style="433"/>
    <col min="2287" max="2288" width="9.140625" style="433" customWidth="1"/>
    <col min="2289" max="2292" width="9.42578125" style="433" customWidth="1"/>
    <col min="2293" max="2293" width="9.140625" style="433" customWidth="1"/>
    <col min="2294" max="2295" width="10.85546875" style="433" customWidth="1"/>
    <col min="2296" max="2296" width="15.42578125" style="433" customWidth="1"/>
    <col min="2297" max="2520" width="9.140625" style="433"/>
    <col min="2521" max="2521" width="2" style="433" customWidth="1"/>
    <col min="2522" max="2522" width="3.5703125" style="433" customWidth="1"/>
    <col min="2523" max="2524" width="10.7109375" style="433" customWidth="1"/>
    <col min="2525" max="2525" width="9.140625" style="433"/>
    <col min="2526" max="2526" width="15.28515625" style="433" customWidth="1"/>
    <col min="2527" max="2527" width="15" style="433" customWidth="1"/>
    <col min="2528" max="2528" width="12.28515625" style="433" customWidth="1"/>
    <col min="2529" max="2529" width="10.42578125" style="433" customWidth="1"/>
    <col min="2530" max="2530" width="10.7109375" style="433" customWidth="1"/>
    <col min="2531" max="2532" width="9.140625" style="433"/>
    <col min="2533" max="2533" width="11.7109375" style="433" customWidth="1"/>
    <col min="2534" max="2537" width="9.140625" style="433"/>
    <col min="2538" max="2539" width="11.5703125" style="433" customWidth="1"/>
    <col min="2540" max="2540" width="15.85546875" style="433" customWidth="1"/>
    <col min="2541" max="2542" width="9.140625" style="433"/>
    <col min="2543" max="2544" width="9.140625" style="433" customWidth="1"/>
    <col min="2545" max="2548" width="9.42578125" style="433" customWidth="1"/>
    <col min="2549" max="2549" width="9.140625" style="433" customWidth="1"/>
    <col min="2550" max="2551" width="10.85546875" style="433" customWidth="1"/>
    <col min="2552" max="2552" width="15.42578125" style="433" customWidth="1"/>
    <col min="2553" max="2776" width="9.140625" style="433"/>
    <col min="2777" max="2777" width="2" style="433" customWidth="1"/>
    <col min="2778" max="2778" width="3.5703125" style="433" customWidth="1"/>
    <col min="2779" max="2780" width="10.7109375" style="433" customWidth="1"/>
    <col min="2781" max="2781" width="9.140625" style="433"/>
    <col min="2782" max="2782" width="15.28515625" style="433" customWidth="1"/>
    <col min="2783" max="2783" width="15" style="433" customWidth="1"/>
    <col min="2784" max="2784" width="12.28515625" style="433" customWidth="1"/>
    <col min="2785" max="2785" width="10.42578125" style="433" customWidth="1"/>
    <col min="2786" max="2786" width="10.7109375" style="433" customWidth="1"/>
    <col min="2787" max="2788" width="9.140625" style="433"/>
    <col min="2789" max="2789" width="11.7109375" style="433" customWidth="1"/>
    <col min="2790" max="2793" width="9.140625" style="433"/>
    <col min="2794" max="2795" width="11.5703125" style="433" customWidth="1"/>
    <col min="2796" max="2796" width="15.85546875" style="433" customWidth="1"/>
    <col min="2797" max="2798" width="9.140625" style="433"/>
    <col min="2799" max="2800" width="9.140625" style="433" customWidth="1"/>
    <col min="2801" max="2804" width="9.42578125" style="433" customWidth="1"/>
    <col min="2805" max="2805" width="9.140625" style="433" customWidth="1"/>
    <col min="2806" max="2807" width="10.85546875" style="433" customWidth="1"/>
    <col min="2808" max="2808" width="15.42578125" style="433" customWidth="1"/>
    <col min="2809" max="3032" width="9.140625" style="433"/>
    <col min="3033" max="3033" width="2" style="433" customWidth="1"/>
    <col min="3034" max="3034" width="3.5703125" style="433" customWidth="1"/>
    <col min="3035" max="3036" width="10.7109375" style="433" customWidth="1"/>
    <col min="3037" max="3037" width="9.140625" style="433"/>
    <col min="3038" max="3038" width="15.28515625" style="433" customWidth="1"/>
    <col min="3039" max="3039" width="15" style="433" customWidth="1"/>
    <col min="3040" max="3040" width="12.28515625" style="433" customWidth="1"/>
    <col min="3041" max="3041" width="10.42578125" style="433" customWidth="1"/>
    <col min="3042" max="3042" width="10.7109375" style="433" customWidth="1"/>
    <col min="3043" max="3044" width="9.140625" style="433"/>
    <col min="3045" max="3045" width="11.7109375" style="433" customWidth="1"/>
    <col min="3046" max="3049" width="9.140625" style="433"/>
    <col min="3050" max="3051" width="11.5703125" style="433" customWidth="1"/>
    <col min="3052" max="3052" width="15.85546875" style="433" customWidth="1"/>
    <col min="3053" max="3054" width="9.140625" style="433"/>
    <col min="3055" max="3056" width="9.140625" style="433" customWidth="1"/>
    <col min="3057" max="3060" width="9.42578125" style="433" customWidth="1"/>
    <col min="3061" max="3061" width="9.140625" style="433" customWidth="1"/>
    <col min="3062" max="3063" width="10.85546875" style="433" customWidth="1"/>
    <col min="3064" max="3064" width="15.42578125" style="433" customWidth="1"/>
    <col min="3065" max="3288" width="9.140625" style="433"/>
    <col min="3289" max="3289" width="2" style="433" customWidth="1"/>
    <col min="3290" max="3290" width="3.5703125" style="433" customWidth="1"/>
    <col min="3291" max="3292" width="10.7109375" style="433" customWidth="1"/>
    <col min="3293" max="3293" width="9.140625" style="433"/>
    <col min="3294" max="3294" width="15.28515625" style="433" customWidth="1"/>
    <col min="3295" max="3295" width="15" style="433" customWidth="1"/>
    <col min="3296" max="3296" width="12.28515625" style="433" customWidth="1"/>
    <col min="3297" max="3297" width="10.42578125" style="433" customWidth="1"/>
    <col min="3298" max="3298" width="10.7109375" style="433" customWidth="1"/>
    <col min="3299" max="3300" width="9.140625" style="433"/>
    <col min="3301" max="3301" width="11.7109375" style="433" customWidth="1"/>
    <col min="3302" max="3305" width="9.140625" style="433"/>
    <col min="3306" max="3307" width="11.5703125" style="433" customWidth="1"/>
    <col min="3308" max="3308" width="15.85546875" style="433" customWidth="1"/>
    <col min="3309" max="3310" width="9.140625" style="433"/>
    <col min="3311" max="3312" width="9.140625" style="433" customWidth="1"/>
    <col min="3313" max="3316" width="9.42578125" style="433" customWidth="1"/>
    <col min="3317" max="3317" width="9.140625" style="433" customWidth="1"/>
    <col min="3318" max="3319" width="10.85546875" style="433" customWidth="1"/>
    <col min="3320" max="3320" width="15.42578125" style="433" customWidth="1"/>
    <col min="3321" max="3544" width="9.140625" style="433"/>
    <col min="3545" max="3545" width="2" style="433" customWidth="1"/>
    <col min="3546" max="3546" width="3.5703125" style="433" customWidth="1"/>
    <col min="3547" max="3548" width="10.7109375" style="433" customWidth="1"/>
    <col min="3549" max="3549" width="9.140625" style="433"/>
    <col min="3550" max="3550" width="15.28515625" style="433" customWidth="1"/>
    <col min="3551" max="3551" width="15" style="433" customWidth="1"/>
    <col min="3552" max="3552" width="12.28515625" style="433" customWidth="1"/>
    <col min="3553" max="3553" width="10.42578125" style="433" customWidth="1"/>
    <col min="3554" max="3554" width="10.7109375" style="433" customWidth="1"/>
    <col min="3555" max="3556" width="9.140625" style="433"/>
    <col min="3557" max="3557" width="11.7109375" style="433" customWidth="1"/>
    <col min="3558" max="3561" width="9.140625" style="433"/>
    <col min="3562" max="3563" width="11.5703125" style="433" customWidth="1"/>
    <col min="3564" max="3564" width="15.85546875" style="433" customWidth="1"/>
    <col min="3565" max="3566" width="9.140625" style="433"/>
    <col min="3567" max="3568" width="9.140625" style="433" customWidth="1"/>
    <col min="3569" max="3572" width="9.42578125" style="433" customWidth="1"/>
    <col min="3573" max="3573" width="9.140625" style="433" customWidth="1"/>
    <col min="3574" max="3575" width="10.85546875" style="433" customWidth="1"/>
    <col min="3576" max="3576" width="15.42578125" style="433" customWidth="1"/>
    <col min="3577" max="3800" width="9.140625" style="433"/>
    <col min="3801" max="3801" width="2" style="433" customWidth="1"/>
    <col min="3802" max="3802" width="3.5703125" style="433" customWidth="1"/>
    <col min="3803" max="3804" width="10.7109375" style="433" customWidth="1"/>
    <col min="3805" max="3805" width="9.140625" style="433"/>
    <col min="3806" max="3806" width="15.28515625" style="433" customWidth="1"/>
    <col min="3807" max="3807" width="15" style="433" customWidth="1"/>
    <col min="3808" max="3808" width="12.28515625" style="433" customWidth="1"/>
    <col min="3809" max="3809" width="10.42578125" style="433" customWidth="1"/>
    <col min="3810" max="3810" width="10.7109375" style="433" customWidth="1"/>
    <col min="3811" max="3812" width="9.140625" style="433"/>
    <col min="3813" max="3813" width="11.7109375" style="433" customWidth="1"/>
    <col min="3814" max="3817" width="9.140625" style="433"/>
    <col min="3818" max="3819" width="11.5703125" style="433" customWidth="1"/>
    <col min="3820" max="3820" width="15.85546875" style="433" customWidth="1"/>
    <col min="3821" max="3822" width="9.140625" style="433"/>
    <col min="3823" max="3824" width="9.140625" style="433" customWidth="1"/>
    <col min="3825" max="3828" width="9.42578125" style="433" customWidth="1"/>
    <col min="3829" max="3829" width="9.140625" style="433" customWidth="1"/>
    <col min="3830" max="3831" width="10.85546875" style="433" customWidth="1"/>
    <col min="3832" max="3832" width="15.42578125" style="433" customWidth="1"/>
    <col min="3833" max="4056" width="9.140625" style="433"/>
    <col min="4057" max="4057" width="2" style="433" customWidth="1"/>
    <col min="4058" max="4058" width="3.5703125" style="433" customWidth="1"/>
    <col min="4059" max="4060" width="10.7109375" style="433" customWidth="1"/>
    <col min="4061" max="4061" width="9.140625" style="433"/>
    <col min="4062" max="4062" width="15.28515625" style="433" customWidth="1"/>
    <col min="4063" max="4063" width="15" style="433" customWidth="1"/>
    <col min="4064" max="4064" width="12.28515625" style="433" customWidth="1"/>
    <col min="4065" max="4065" width="10.42578125" style="433" customWidth="1"/>
    <col min="4066" max="4066" width="10.7109375" style="433" customWidth="1"/>
    <col min="4067" max="4068" width="9.140625" style="433"/>
    <col min="4069" max="4069" width="11.7109375" style="433" customWidth="1"/>
    <col min="4070" max="4073" width="9.140625" style="433"/>
    <col min="4074" max="4075" width="11.5703125" style="433" customWidth="1"/>
    <col min="4076" max="4076" width="15.85546875" style="433" customWidth="1"/>
    <col min="4077" max="4078" width="9.140625" style="433"/>
    <col min="4079" max="4080" width="9.140625" style="433" customWidth="1"/>
    <col min="4081" max="4084" width="9.42578125" style="433" customWidth="1"/>
    <col min="4085" max="4085" width="9.140625" style="433" customWidth="1"/>
    <col min="4086" max="4087" width="10.85546875" style="433" customWidth="1"/>
    <col min="4088" max="4088" width="15.42578125" style="433" customWidth="1"/>
    <col min="4089" max="4312" width="9.140625" style="433"/>
    <col min="4313" max="4313" width="2" style="433" customWidth="1"/>
    <col min="4314" max="4314" width="3.5703125" style="433" customWidth="1"/>
    <col min="4315" max="4316" width="10.7109375" style="433" customWidth="1"/>
    <col min="4317" max="4317" width="9.140625" style="433"/>
    <col min="4318" max="4318" width="15.28515625" style="433" customWidth="1"/>
    <col min="4319" max="4319" width="15" style="433" customWidth="1"/>
    <col min="4320" max="4320" width="12.28515625" style="433" customWidth="1"/>
    <col min="4321" max="4321" width="10.42578125" style="433" customWidth="1"/>
    <col min="4322" max="4322" width="10.7109375" style="433" customWidth="1"/>
    <col min="4323" max="4324" width="9.140625" style="433"/>
    <col min="4325" max="4325" width="11.7109375" style="433" customWidth="1"/>
    <col min="4326" max="4329" width="9.140625" style="433"/>
    <col min="4330" max="4331" width="11.5703125" style="433" customWidth="1"/>
    <col min="4332" max="4332" width="15.85546875" style="433" customWidth="1"/>
    <col min="4333" max="4334" width="9.140625" style="433"/>
    <col min="4335" max="4336" width="9.140625" style="433" customWidth="1"/>
    <col min="4337" max="4340" width="9.42578125" style="433" customWidth="1"/>
    <col min="4341" max="4341" width="9.140625" style="433" customWidth="1"/>
    <col min="4342" max="4343" width="10.85546875" style="433" customWidth="1"/>
    <col min="4344" max="4344" width="15.42578125" style="433" customWidth="1"/>
    <col min="4345" max="4568" width="9.140625" style="433"/>
    <col min="4569" max="4569" width="2" style="433" customWidth="1"/>
    <col min="4570" max="4570" width="3.5703125" style="433" customWidth="1"/>
    <col min="4571" max="4572" width="10.7109375" style="433" customWidth="1"/>
    <col min="4573" max="4573" width="9.140625" style="433"/>
    <col min="4574" max="4574" width="15.28515625" style="433" customWidth="1"/>
    <col min="4575" max="4575" width="15" style="433" customWidth="1"/>
    <col min="4576" max="4576" width="12.28515625" style="433" customWidth="1"/>
    <col min="4577" max="4577" width="10.42578125" style="433" customWidth="1"/>
    <col min="4578" max="4578" width="10.7109375" style="433" customWidth="1"/>
    <col min="4579" max="4580" width="9.140625" style="433"/>
    <col min="4581" max="4581" width="11.7109375" style="433" customWidth="1"/>
    <col min="4582" max="4585" width="9.140625" style="433"/>
    <col min="4586" max="4587" width="11.5703125" style="433" customWidth="1"/>
    <col min="4588" max="4588" width="15.85546875" style="433" customWidth="1"/>
    <col min="4589" max="4590" width="9.140625" style="433"/>
    <col min="4591" max="4592" width="9.140625" style="433" customWidth="1"/>
    <col min="4593" max="4596" width="9.42578125" style="433" customWidth="1"/>
    <col min="4597" max="4597" width="9.140625" style="433" customWidth="1"/>
    <col min="4598" max="4599" width="10.85546875" style="433" customWidth="1"/>
    <col min="4600" max="4600" width="15.42578125" style="433" customWidth="1"/>
    <col min="4601" max="4824" width="9.140625" style="433"/>
    <col min="4825" max="4825" width="2" style="433" customWidth="1"/>
    <col min="4826" max="4826" width="3.5703125" style="433" customWidth="1"/>
    <col min="4827" max="4828" width="10.7109375" style="433" customWidth="1"/>
    <col min="4829" max="4829" width="9.140625" style="433"/>
    <col min="4830" max="4830" width="15.28515625" style="433" customWidth="1"/>
    <col min="4831" max="4831" width="15" style="433" customWidth="1"/>
    <col min="4832" max="4832" width="12.28515625" style="433" customWidth="1"/>
    <col min="4833" max="4833" width="10.42578125" style="433" customWidth="1"/>
    <col min="4834" max="4834" width="10.7109375" style="433" customWidth="1"/>
    <col min="4835" max="4836" width="9.140625" style="433"/>
    <col min="4837" max="4837" width="11.7109375" style="433" customWidth="1"/>
    <col min="4838" max="4841" width="9.140625" style="433"/>
    <col min="4842" max="4843" width="11.5703125" style="433" customWidth="1"/>
    <col min="4844" max="4844" width="15.85546875" style="433" customWidth="1"/>
    <col min="4845" max="4846" width="9.140625" style="433"/>
    <col min="4847" max="4848" width="9.140625" style="433" customWidth="1"/>
    <col min="4849" max="4852" width="9.42578125" style="433" customWidth="1"/>
    <col min="4853" max="4853" width="9.140625" style="433" customWidth="1"/>
    <col min="4854" max="4855" width="10.85546875" style="433" customWidth="1"/>
    <col min="4856" max="4856" width="15.42578125" style="433" customWidth="1"/>
    <col min="4857" max="5080" width="9.140625" style="433"/>
    <col min="5081" max="5081" width="2" style="433" customWidth="1"/>
    <col min="5082" max="5082" width="3.5703125" style="433" customWidth="1"/>
    <col min="5083" max="5084" width="10.7109375" style="433" customWidth="1"/>
    <col min="5085" max="5085" width="9.140625" style="433"/>
    <col min="5086" max="5086" width="15.28515625" style="433" customWidth="1"/>
    <col min="5087" max="5087" width="15" style="433" customWidth="1"/>
    <col min="5088" max="5088" width="12.28515625" style="433" customWidth="1"/>
    <col min="5089" max="5089" width="10.42578125" style="433" customWidth="1"/>
    <col min="5090" max="5090" width="10.7109375" style="433" customWidth="1"/>
    <col min="5091" max="5092" width="9.140625" style="433"/>
    <col min="5093" max="5093" width="11.7109375" style="433" customWidth="1"/>
    <col min="5094" max="5097" width="9.140625" style="433"/>
    <col min="5098" max="5099" width="11.5703125" style="433" customWidth="1"/>
    <col min="5100" max="5100" width="15.85546875" style="433" customWidth="1"/>
    <col min="5101" max="5102" width="9.140625" style="433"/>
    <col min="5103" max="5104" width="9.140625" style="433" customWidth="1"/>
    <col min="5105" max="5108" width="9.42578125" style="433" customWidth="1"/>
    <col min="5109" max="5109" width="9.140625" style="433" customWidth="1"/>
    <col min="5110" max="5111" width="10.85546875" style="433" customWidth="1"/>
    <col min="5112" max="5112" width="15.42578125" style="433" customWidth="1"/>
    <col min="5113" max="5336" width="9.140625" style="433"/>
    <col min="5337" max="5337" width="2" style="433" customWidth="1"/>
    <col min="5338" max="5338" width="3.5703125" style="433" customWidth="1"/>
    <col min="5339" max="5340" width="10.7109375" style="433" customWidth="1"/>
    <col min="5341" max="5341" width="9.140625" style="433"/>
    <col min="5342" max="5342" width="15.28515625" style="433" customWidth="1"/>
    <col min="5343" max="5343" width="15" style="433" customWidth="1"/>
    <col min="5344" max="5344" width="12.28515625" style="433" customWidth="1"/>
    <col min="5345" max="5345" width="10.42578125" style="433" customWidth="1"/>
    <col min="5346" max="5346" width="10.7109375" style="433" customWidth="1"/>
    <col min="5347" max="5348" width="9.140625" style="433"/>
    <col min="5349" max="5349" width="11.7109375" style="433" customWidth="1"/>
    <col min="5350" max="5353" width="9.140625" style="433"/>
    <col min="5354" max="5355" width="11.5703125" style="433" customWidth="1"/>
    <col min="5356" max="5356" width="15.85546875" style="433" customWidth="1"/>
    <col min="5357" max="5358" width="9.140625" style="433"/>
    <col min="5359" max="5360" width="9.140625" style="433" customWidth="1"/>
    <col min="5361" max="5364" width="9.42578125" style="433" customWidth="1"/>
    <col min="5365" max="5365" width="9.140625" style="433" customWidth="1"/>
    <col min="5366" max="5367" width="10.85546875" style="433" customWidth="1"/>
    <col min="5368" max="5368" width="15.42578125" style="433" customWidth="1"/>
    <col min="5369" max="5592" width="9.140625" style="433"/>
    <col min="5593" max="5593" width="2" style="433" customWidth="1"/>
    <col min="5594" max="5594" width="3.5703125" style="433" customWidth="1"/>
    <col min="5595" max="5596" width="10.7109375" style="433" customWidth="1"/>
    <col min="5597" max="5597" width="9.140625" style="433"/>
    <col min="5598" max="5598" width="15.28515625" style="433" customWidth="1"/>
    <col min="5599" max="5599" width="15" style="433" customWidth="1"/>
    <col min="5600" max="5600" width="12.28515625" style="433" customWidth="1"/>
    <col min="5601" max="5601" width="10.42578125" style="433" customWidth="1"/>
    <col min="5602" max="5602" width="10.7109375" style="433" customWidth="1"/>
    <col min="5603" max="5604" width="9.140625" style="433"/>
    <col min="5605" max="5605" width="11.7109375" style="433" customWidth="1"/>
    <col min="5606" max="5609" width="9.140625" style="433"/>
    <col min="5610" max="5611" width="11.5703125" style="433" customWidth="1"/>
    <col min="5612" max="5612" width="15.85546875" style="433" customWidth="1"/>
    <col min="5613" max="5614" width="9.140625" style="433"/>
    <col min="5615" max="5616" width="9.140625" style="433" customWidth="1"/>
    <col min="5617" max="5620" width="9.42578125" style="433" customWidth="1"/>
    <col min="5621" max="5621" width="9.140625" style="433" customWidth="1"/>
    <col min="5622" max="5623" width="10.85546875" style="433" customWidth="1"/>
    <col min="5624" max="5624" width="15.42578125" style="433" customWidth="1"/>
    <col min="5625" max="5848" width="9.140625" style="433"/>
    <col min="5849" max="5849" width="2" style="433" customWidth="1"/>
    <col min="5850" max="5850" width="3.5703125" style="433" customWidth="1"/>
    <col min="5851" max="5852" width="10.7109375" style="433" customWidth="1"/>
    <col min="5853" max="5853" width="9.140625" style="433"/>
    <col min="5854" max="5854" width="15.28515625" style="433" customWidth="1"/>
    <col min="5855" max="5855" width="15" style="433" customWidth="1"/>
    <col min="5856" max="5856" width="12.28515625" style="433" customWidth="1"/>
    <col min="5857" max="5857" width="10.42578125" style="433" customWidth="1"/>
    <col min="5858" max="5858" width="10.7109375" style="433" customWidth="1"/>
    <col min="5859" max="5860" width="9.140625" style="433"/>
    <col min="5861" max="5861" width="11.7109375" style="433" customWidth="1"/>
    <col min="5862" max="5865" width="9.140625" style="433"/>
    <col min="5866" max="5867" width="11.5703125" style="433" customWidth="1"/>
    <col min="5868" max="5868" width="15.85546875" style="433" customWidth="1"/>
    <col min="5869" max="5870" width="9.140625" style="433"/>
    <col min="5871" max="5872" width="9.140625" style="433" customWidth="1"/>
    <col min="5873" max="5876" width="9.42578125" style="433" customWidth="1"/>
    <col min="5877" max="5877" width="9.140625" style="433" customWidth="1"/>
    <col min="5878" max="5879" width="10.85546875" style="433" customWidth="1"/>
    <col min="5880" max="5880" width="15.42578125" style="433" customWidth="1"/>
    <col min="5881" max="6104" width="9.140625" style="433"/>
    <col min="6105" max="6105" width="2" style="433" customWidth="1"/>
    <col min="6106" max="6106" width="3.5703125" style="433" customWidth="1"/>
    <col min="6107" max="6108" width="10.7109375" style="433" customWidth="1"/>
    <col min="6109" max="6109" width="9.140625" style="433"/>
    <col min="6110" max="6110" width="15.28515625" style="433" customWidth="1"/>
    <col min="6111" max="6111" width="15" style="433" customWidth="1"/>
    <col min="6112" max="6112" width="12.28515625" style="433" customWidth="1"/>
    <col min="6113" max="6113" width="10.42578125" style="433" customWidth="1"/>
    <col min="6114" max="6114" width="10.7109375" style="433" customWidth="1"/>
    <col min="6115" max="6116" width="9.140625" style="433"/>
    <col min="6117" max="6117" width="11.7109375" style="433" customWidth="1"/>
    <col min="6118" max="6121" width="9.140625" style="433"/>
    <col min="6122" max="6123" width="11.5703125" style="433" customWidth="1"/>
    <col min="6124" max="6124" width="15.85546875" style="433" customWidth="1"/>
    <col min="6125" max="6126" width="9.140625" style="433"/>
    <col min="6127" max="6128" width="9.140625" style="433" customWidth="1"/>
    <col min="6129" max="6132" width="9.42578125" style="433" customWidth="1"/>
    <col min="6133" max="6133" width="9.140625" style="433" customWidth="1"/>
    <col min="6134" max="6135" width="10.85546875" style="433" customWidth="1"/>
    <col min="6136" max="6136" width="15.42578125" style="433" customWidth="1"/>
    <col min="6137" max="6360" width="9.140625" style="433"/>
    <col min="6361" max="6361" width="2" style="433" customWidth="1"/>
    <col min="6362" max="6362" width="3.5703125" style="433" customWidth="1"/>
    <col min="6363" max="6364" width="10.7109375" style="433" customWidth="1"/>
    <col min="6365" max="6365" width="9.140625" style="433"/>
    <col min="6366" max="6366" width="15.28515625" style="433" customWidth="1"/>
    <col min="6367" max="6367" width="15" style="433" customWidth="1"/>
    <col min="6368" max="6368" width="12.28515625" style="433" customWidth="1"/>
    <col min="6369" max="6369" width="10.42578125" style="433" customWidth="1"/>
    <col min="6370" max="6370" width="10.7109375" style="433" customWidth="1"/>
    <col min="6371" max="6372" width="9.140625" style="433"/>
    <col min="6373" max="6373" width="11.7109375" style="433" customWidth="1"/>
    <col min="6374" max="6377" width="9.140625" style="433"/>
    <col min="6378" max="6379" width="11.5703125" style="433" customWidth="1"/>
    <col min="6380" max="6380" width="15.85546875" style="433" customWidth="1"/>
    <col min="6381" max="6382" width="9.140625" style="433"/>
    <col min="6383" max="6384" width="9.140625" style="433" customWidth="1"/>
    <col min="6385" max="6388" width="9.42578125" style="433" customWidth="1"/>
    <col min="6389" max="6389" width="9.140625" style="433" customWidth="1"/>
    <col min="6390" max="6391" width="10.85546875" style="433" customWidth="1"/>
    <col min="6392" max="6392" width="15.42578125" style="433" customWidth="1"/>
    <col min="6393" max="6616" width="9.140625" style="433"/>
    <col min="6617" max="6617" width="2" style="433" customWidth="1"/>
    <col min="6618" max="6618" width="3.5703125" style="433" customWidth="1"/>
    <col min="6619" max="6620" width="10.7109375" style="433" customWidth="1"/>
    <col min="6621" max="6621" width="9.140625" style="433"/>
    <col min="6622" max="6622" width="15.28515625" style="433" customWidth="1"/>
    <col min="6623" max="6623" width="15" style="433" customWidth="1"/>
    <col min="6624" max="6624" width="12.28515625" style="433" customWidth="1"/>
    <col min="6625" max="6625" width="10.42578125" style="433" customWidth="1"/>
    <col min="6626" max="6626" width="10.7109375" style="433" customWidth="1"/>
    <col min="6627" max="6628" width="9.140625" style="433"/>
    <col min="6629" max="6629" width="11.7109375" style="433" customWidth="1"/>
    <col min="6630" max="6633" width="9.140625" style="433"/>
    <col min="6634" max="6635" width="11.5703125" style="433" customWidth="1"/>
    <col min="6636" max="6636" width="15.85546875" style="433" customWidth="1"/>
    <col min="6637" max="6638" width="9.140625" style="433"/>
    <col min="6639" max="6640" width="9.140625" style="433" customWidth="1"/>
    <col min="6641" max="6644" width="9.42578125" style="433" customWidth="1"/>
    <col min="6645" max="6645" width="9.140625" style="433" customWidth="1"/>
    <col min="6646" max="6647" width="10.85546875" style="433" customWidth="1"/>
    <col min="6648" max="6648" width="15.42578125" style="433" customWidth="1"/>
    <col min="6649" max="6872" width="9.140625" style="433"/>
    <col min="6873" max="6873" width="2" style="433" customWidth="1"/>
    <col min="6874" max="6874" width="3.5703125" style="433" customWidth="1"/>
    <col min="6875" max="6876" width="10.7109375" style="433" customWidth="1"/>
    <col min="6877" max="6877" width="9.140625" style="433"/>
    <col min="6878" max="6878" width="15.28515625" style="433" customWidth="1"/>
    <col min="6879" max="6879" width="15" style="433" customWidth="1"/>
    <col min="6880" max="6880" width="12.28515625" style="433" customWidth="1"/>
    <col min="6881" max="6881" width="10.42578125" style="433" customWidth="1"/>
    <col min="6882" max="6882" width="10.7109375" style="433" customWidth="1"/>
    <col min="6883" max="6884" width="9.140625" style="433"/>
    <col min="6885" max="6885" width="11.7109375" style="433" customWidth="1"/>
    <col min="6886" max="6889" width="9.140625" style="433"/>
    <col min="6890" max="6891" width="11.5703125" style="433" customWidth="1"/>
    <col min="6892" max="6892" width="15.85546875" style="433" customWidth="1"/>
    <col min="6893" max="6894" width="9.140625" style="433"/>
    <col min="6895" max="6896" width="9.140625" style="433" customWidth="1"/>
    <col min="6897" max="6900" width="9.42578125" style="433" customWidth="1"/>
    <col min="6901" max="6901" width="9.140625" style="433" customWidth="1"/>
    <col min="6902" max="6903" width="10.85546875" style="433" customWidth="1"/>
    <col min="6904" max="6904" width="15.42578125" style="433" customWidth="1"/>
    <col min="6905" max="7128" width="9.140625" style="433"/>
    <col min="7129" max="7129" width="2" style="433" customWidth="1"/>
    <col min="7130" max="7130" width="3.5703125" style="433" customWidth="1"/>
    <col min="7131" max="7132" width="10.7109375" style="433" customWidth="1"/>
    <col min="7133" max="7133" width="9.140625" style="433"/>
    <col min="7134" max="7134" width="15.28515625" style="433" customWidth="1"/>
    <col min="7135" max="7135" width="15" style="433" customWidth="1"/>
    <col min="7136" max="7136" width="12.28515625" style="433" customWidth="1"/>
    <col min="7137" max="7137" width="10.42578125" style="433" customWidth="1"/>
    <col min="7138" max="7138" width="10.7109375" style="433" customWidth="1"/>
    <col min="7139" max="7140" width="9.140625" style="433"/>
    <col min="7141" max="7141" width="11.7109375" style="433" customWidth="1"/>
    <col min="7142" max="7145" width="9.140625" style="433"/>
    <col min="7146" max="7147" width="11.5703125" style="433" customWidth="1"/>
    <col min="7148" max="7148" width="15.85546875" style="433" customWidth="1"/>
    <col min="7149" max="7150" width="9.140625" style="433"/>
    <col min="7151" max="7152" width="9.140625" style="433" customWidth="1"/>
    <col min="7153" max="7156" width="9.42578125" style="433" customWidth="1"/>
    <col min="7157" max="7157" width="9.140625" style="433" customWidth="1"/>
    <col min="7158" max="7159" width="10.85546875" style="433" customWidth="1"/>
    <col min="7160" max="7160" width="15.42578125" style="433" customWidth="1"/>
    <col min="7161" max="7384" width="9.140625" style="433"/>
    <col min="7385" max="7385" width="2" style="433" customWidth="1"/>
    <col min="7386" max="7386" width="3.5703125" style="433" customWidth="1"/>
    <col min="7387" max="7388" width="10.7109375" style="433" customWidth="1"/>
    <col min="7389" max="7389" width="9.140625" style="433"/>
    <col min="7390" max="7390" width="15.28515625" style="433" customWidth="1"/>
    <col min="7391" max="7391" width="15" style="433" customWidth="1"/>
    <col min="7392" max="7392" width="12.28515625" style="433" customWidth="1"/>
    <col min="7393" max="7393" width="10.42578125" style="433" customWidth="1"/>
    <col min="7394" max="7394" width="10.7109375" style="433" customWidth="1"/>
    <col min="7395" max="7396" width="9.140625" style="433"/>
    <col min="7397" max="7397" width="11.7109375" style="433" customWidth="1"/>
    <col min="7398" max="7401" width="9.140625" style="433"/>
    <col min="7402" max="7403" width="11.5703125" style="433" customWidth="1"/>
    <col min="7404" max="7404" width="15.85546875" style="433" customWidth="1"/>
    <col min="7405" max="7406" width="9.140625" style="433"/>
    <col min="7407" max="7408" width="9.140625" style="433" customWidth="1"/>
    <col min="7409" max="7412" width="9.42578125" style="433" customWidth="1"/>
    <col min="7413" max="7413" width="9.140625" style="433" customWidth="1"/>
    <col min="7414" max="7415" width="10.85546875" style="433" customWidth="1"/>
    <col min="7416" max="7416" width="15.42578125" style="433" customWidth="1"/>
    <col min="7417" max="7640" width="9.140625" style="433"/>
    <col min="7641" max="7641" width="2" style="433" customWidth="1"/>
    <col min="7642" max="7642" width="3.5703125" style="433" customWidth="1"/>
    <col min="7643" max="7644" width="10.7109375" style="433" customWidth="1"/>
    <col min="7645" max="7645" width="9.140625" style="433"/>
    <col min="7646" max="7646" width="15.28515625" style="433" customWidth="1"/>
    <col min="7647" max="7647" width="15" style="433" customWidth="1"/>
    <col min="7648" max="7648" width="12.28515625" style="433" customWidth="1"/>
    <col min="7649" max="7649" width="10.42578125" style="433" customWidth="1"/>
    <col min="7650" max="7650" width="10.7109375" style="433" customWidth="1"/>
    <col min="7651" max="7652" width="9.140625" style="433"/>
    <col min="7653" max="7653" width="11.7109375" style="433" customWidth="1"/>
    <col min="7654" max="7657" width="9.140625" style="433"/>
    <col min="7658" max="7659" width="11.5703125" style="433" customWidth="1"/>
    <col min="7660" max="7660" width="15.85546875" style="433" customWidth="1"/>
    <col min="7661" max="7662" width="9.140625" style="433"/>
    <col min="7663" max="7664" width="9.140625" style="433" customWidth="1"/>
    <col min="7665" max="7668" width="9.42578125" style="433" customWidth="1"/>
    <col min="7669" max="7669" width="9.140625" style="433" customWidth="1"/>
    <col min="7670" max="7671" width="10.85546875" style="433" customWidth="1"/>
    <col min="7672" max="7672" width="15.42578125" style="433" customWidth="1"/>
    <col min="7673" max="7896" width="9.140625" style="433"/>
    <col min="7897" max="7897" width="2" style="433" customWidth="1"/>
    <col min="7898" max="7898" width="3.5703125" style="433" customWidth="1"/>
    <col min="7899" max="7900" width="10.7109375" style="433" customWidth="1"/>
    <col min="7901" max="7901" width="9.140625" style="433"/>
    <col min="7902" max="7902" width="15.28515625" style="433" customWidth="1"/>
    <col min="7903" max="7903" width="15" style="433" customWidth="1"/>
    <col min="7904" max="7904" width="12.28515625" style="433" customWidth="1"/>
    <col min="7905" max="7905" width="10.42578125" style="433" customWidth="1"/>
    <col min="7906" max="7906" width="10.7109375" style="433" customWidth="1"/>
    <col min="7907" max="7908" width="9.140625" style="433"/>
    <col min="7909" max="7909" width="11.7109375" style="433" customWidth="1"/>
    <col min="7910" max="7913" width="9.140625" style="433"/>
    <col min="7914" max="7915" width="11.5703125" style="433" customWidth="1"/>
    <col min="7916" max="7916" width="15.85546875" style="433" customWidth="1"/>
    <col min="7917" max="7918" width="9.140625" style="433"/>
    <col min="7919" max="7920" width="9.140625" style="433" customWidth="1"/>
    <col min="7921" max="7924" width="9.42578125" style="433" customWidth="1"/>
    <col min="7925" max="7925" width="9.140625" style="433" customWidth="1"/>
    <col min="7926" max="7927" width="10.85546875" style="433" customWidth="1"/>
    <col min="7928" max="7928" width="15.42578125" style="433" customWidth="1"/>
    <col min="7929" max="8152" width="9.140625" style="433"/>
    <col min="8153" max="8153" width="2" style="433" customWidth="1"/>
    <col min="8154" max="8154" width="3.5703125" style="433" customWidth="1"/>
    <col min="8155" max="8156" width="10.7109375" style="433" customWidth="1"/>
    <col min="8157" max="8157" width="9.140625" style="433"/>
    <col min="8158" max="8158" width="15.28515625" style="433" customWidth="1"/>
    <col min="8159" max="8159" width="15" style="433" customWidth="1"/>
    <col min="8160" max="8160" width="12.28515625" style="433" customWidth="1"/>
    <col min="8161" max="8161" width="10.42578125" style="433" customWidth="1"/>
    <col min="8162" max="8162" width="10.7109375" style="433" customWidth="1"/>
    <col min="8163" max="8164" width="9.140625" style="433"/>
    <col min="8165" max="8165" width="11.7109375" style="433" customWidth="1"/>
    <col min="8166" max="8169" width="9.140625" style="433"/>
    <col min="8170" max="8171" width="11.5703125" style="433" customWidth="1"/>
    <col min="8172" max="8172" width="15.85546875" style="433" customWidth="1"/>
    <col min="8173" max="8174" width="9.140625" style="433"/>
    <col min="8175" max="8176" width="9.140625" style="433" customWidth="1"/>
    <col min="8177" max="8180" width="9.42578125" style="433" customWidth="1"/>
    <col min="8181" max="8181" width="9.140625" style="433" customWidth="1"/>
    <col min="8182" max="8183" width="10.85546875" style="433" customWidth="1"/>
    <col min="8184" max="8184" width="15.42578125" style="433" customWidth="1"/>
    <col min="8185" max="8408" width="9.140625" style="433"/>
    <col min="8409" max="8409" width="2" style="433" customWidth="1"/>
    <col min="8410" max="8410" width="3.5703125" style="433" customWidth="1"/>
    <col min="8411" max="8412" width="10.7109375" style="433" customWidth="1"/>
    <col min="8413" max="8413" width="9.140625" style="433"/>
    <col min="8414" max="8414" width="15.28515625" style="433" customWidth="1"/>
    <col min="8415" max="8415" width="15" style="433" customWidth="1"/>
    <col min="8416" max="8416" width="12.28515625" style="433" customWidth="1"/>
    <col min="8417" max="8417" width="10.42578125" style="433" customWidth="1"/>
    <col min="8418" max="8418" width="10.7109375" style="433" customWidth="1"/>
    <col min="8419" max="8420" width="9.140625" style="433"/>
    <col min="8421" max="8421" width="11.7109375" style="433" customWidth="1"/>
    <col min="8422" max="8425" width="9.140625" style="433"/>
    <col min="8426" max="8427" width="11.5703125" style="433" customWidth="1"/>
    <col min="8428" max="8428" width="15.85546875" style="433" customWidth="1"/>
    <col min="8429" max="8430" width="9.140625" style="433"/>
    <col min="8431" max="8432" width="9.140625" style="433" customWidth="1"/>
    <col min="8433" max="8436" width="9.42578125" style="433" customWidth="1"/>
    <col min="8437" max="8437" width="9.140625" style="433" customWidth="1"/>
    <col min="8438" max="8439" width="10.85546875" style="433" customWidth="1"/>
    <col min="8440" max="8440" width="15.42578125" style="433" customWidth="1"/>
    <col min="8441" max="8664" width="9.140625" style="433"/>
    <col min="8665" max="8665" width="2" style="433" customWidth="1"/>
    <col min="8666" max="8666" width="3.5703125" style="433" customWidth="1"/>
    <col min="8667" max="8668" width="10.7109375" style="433" customWidth="1"/>
    <col min="8669" max="8669" width="9.140625" style="433"/>
    <col min="8670" max="8670" width="15.28515625" style="433" customWidth="1"/>
    <col min="8671" max="8671" width="15" style="433" customWidth="1"/>
    <col min="8672" max="8672" width="12.28515625" style="433" customWidth="1"/>
    <col min="8673" max="8673" width="10.42578125" style="433" customWidth="1"/>
    <col min="8674" max="8674" width="10.7109375" style="433" customWidth="1"/>
    <col min="8675" max="8676" width="9.140625" style="433"/>
    <col min="8677" max="8677" width="11.7109375" style="433" customWidth="1"/>
    <col min="8678" max="8681" width="9.140625" style="433"/>
    <col min="8682" max="8683" width="11.5703125" style="433" customWidth="1"/>
    <col min="8684" max="8684" width="15.85546875" style="433" customWidth="1"/>
    <col min="8685" max="8686" width="9.140625" style="433"/>
    <col min="8687" max="8688" width="9.140625" style="433" customWidth="1"/>
    <col min="8689" max="8692" width="9.42578125" style="433" customWidth="1"/>
    <col min="8693" max="8693" width="9.140625" style="433" customWidth="1"/>
    <col min="8694" max="8695" width="10.85546875" style="433" customWidth="1"/>
    <col min="8696" max="8696" width="15.42578125" style="433" customWidth="1"/>
    <col min="8697" max="8920" width="9.140625" style="433"/>
    <col min="8921" max="8921" width="2" style="433" customWidth="1"/>
    <col min="8922" max="8922" width="3.5703125" style="433" customWidth="1"/>
    <col min="8923" max="8924" width="10.7109375" style="433" customWidth="1"/>
    <col min="8925" max="8925" width="9.140625" style="433"/>
    <col min="8926" max="8926" width="15.28515625" style="433" customWidth="1"/>
    <col min="8927" max="8927" width="15" style="433" customWidth="1"/>
    <col min="8928" max="8928" width="12.28515625" style="433" customWidth="1"/>
    <col min="8929" max="8929" width="10.42578125" style="433" customWidth="1"/>
    <col min="8930" max="8930" width="10.7109375" style="433" customWidth="1"/>
    <col min="8931" max="8932" width="9.140625" style="433"/>
    <col min="8933" max="8933" width="11.7109375" style="433" customWidth="1"/>
    <col min="8934" max="8937" width="9.140625" style="433"/>
    <col min="8938" max="8939" width="11.5703125" style="433" customWidth="1"/>
    <col min="8940" max="8940" width="15.85546875" style="433" customWidth="1"/>
    <col min="8941" max="8942" width="9.140625" style="433"/>
    <col min="8943" max="8944" width="9.140625" style="433" customWidth="1"/>
    <col min="8945" max="8948" width="9.42578125" style="433" customWidth="1"/>
    <col min="8949" max="8949" width="9.140625" style="433" customWidth="1"/>
    <col min="8950" max="8951" width="10.85546875" style="433" customWidth="1"/>
    <col min="8952" max="8952" width="15.42578125" style="433" customWidth="1"/>
    <col min="8953" max="9176" width="9.140625" style="433"/>
    <col min="9177" max="9177" width="2" style="433" customWidth="1"/>
    <col min="9178" max="9178" width="3.5703125" style="433" customWidth="1"/>
    <col min="9179" max="9180" width="10.7109375" style="433" customWidth="1"/>
    <col min="9181" max="9181" width="9.140625" style="433"/>
    <col min="9182" max="9182" width="15.28515625" style="433" customWidth="1"/>
    <col min="9183" max="9183" width="15" style="433" customWidth="1"/>
    <col min="9184" max="9184" width="12.28515625" style="433" customWidth="1"/>
    <col min="9185" max="9185" width="10.42578125" style="433" customWidth="1"/>
    <col min="9186" max="9186" width="10.7109375" style="433" customWidth="1"/>
    <col min="9187" max="9188" width="9.140625" style="433"/>
    <col min="9189" max="9189" width="11.7109375" style="433" customWidth="1"/>
    <col min="9190" max="9193" width="9.140625" style="433"/>
    <col min="9194" max="9195" width="11.5703125" style="433" customWidth="1"/>
    <col min="9196" max="9196" width="15.85546875" style="433" customWidth="1"/>
    <col min="9197" max="9198" width="9.140625" style="433"/>
    <col min="9199" max="9200" width="9.140625" style="433" customWidth="1"/>
    <col min="9201" max="9204" width="9.42578125" style="433" customWidth="1"/>
    <col min="9205" max="9205" width="9.140625" style="433" customWidth="1"/>
    <col min="9206" max="9207" width="10.85546875" style="433" customWidth="1"/>
    <col min="9208" max="9208" width="15.42578125" style="433" customWidth="1"/>
    <col min="9209" max="9432" width="9.140625" style="433"/>
    <col min="9433" max="9433" width="2" style="433" customWidth="1"/>
    <col min="9434" max="9434" width="3.5703125" style="433" customWidth="1"/>
    <col min="9435" max="9436" width="10.7109375" style="433" customWidth="1"/>
    <col min="9437" max="9437" width="9.140625" style="433"/>
    <col min="9438" max="9438" width="15.28515625" style="433" customWidth="1"/>
    <col min="9439" max="9439" width="15" style="433" customWidth="1"/>
    <col min="9440" max="9440" width="12.28515625" style="433" customWidth="1"/>
    <col min="9441" max="9441" width="10.42578125" style="433" customWidth="1"/>
    <col min="9442" max="9442" width="10.7109375" style="433" customWidth="1"/>
    <col min="9443" max="9444" width="9.140625" style="433"/>
    <col min="9445" max="9445" width="11.7109375" style="433" customWidth="1"/>
    <col min="9446" max="9449" width="9.140625" style="433"/>
    <col min="9450" max="9451" width="11.5703125" style="433" customWidth="1"/>
    <col min="9452" max="9452" width="15.85546875" style="433" customWidth="1"/>
    <col min="9453" max="9454" width="9.140625" style="433"/>
    <col min="9455" max="9456" width="9.140625" style="433" customWidth="1"/>
    <col min="9457" max="9460" width="9.42578125" style="433" customWidth="1"/>
    <col min="9461" max="9461" width="9.140625" style="433" customWidth="1"/>
    <col min="9462" max="9463" width="10.85546875" style="433" customWidth="1"/>
    <col min="9464" max="9464" width="15.42578125" style="433" customWidth="1"/>
    <col min="9465" max="9688" width="9.140625" style="433"/>
    <col min="9689" max="9689" width="2" style="433" customWidth="1"/>
    <col min="9690" max="9690" width="3.5703125" style="433" customWidth="1"/>
    <col min="9691" max="9692" width="10.7109375" style="433" customWidth="1"/>
    <col min="9693" max="9693" width="9.140625" style="433"/>
    <col min="9694" max="9694" width="15.28515625" style="433" customWidth="1"/>
    <col min="9695" max="9695" width="15" style="433" customWidth="1"/>
    <col min="9696" max="9696" width="12.28515625" style="433" customWidth="1"/>
    <col min="9697" max="9697" width="10.42578125" style="433" customWidth="1"/>
    <col min="9698" max="9698" width="10.7109375" style="433" customWidth="1"/>
    <col min="9699" max="9700" width="9.140625" style="433"/>
    <col min="9701" max="9701" width="11.7109375" style="433" customWidth="1"/>
    <col min="9702" max="9705" width="9.140625" style="433"/>
    <col min="9706" max="9707" width="11.5703125" style="433" customWidth="1"/>
    <col min="9708" max="9708" width="15.85546875" style="433" customWidth="1"/>
    <col min="9709" max="9710" width="9.140625" style="433"/>
    <col min="9711" max="9712" width="9.140625" style="433" customWidth="1"/>
    <col min="9713" max="9716" width="9.42578125" style="433" customWidth="1"/>
    <col min="9717" max="9717" width="9.140625" style="433" customWidth="1"/>
    <col min="9718" max="9719" width="10.85546875" style="433" customWidth="1"/>
    <col min="9720" max="9720" width="15.42578125" style="433" customWidth="1"/>
    <col min="9721" max="9944" width="9.140625" style="433"/>
    <col min="9945" max="9945" width="2" style="433" customWidth="1"/>
    <col min="9946" max="9946" width="3.5703125" style="433" customWidth="1"/>
    <col min="9947" max="9948" width="10.7109375" style="433" customWidth="1"/>
    <col min="9949" max="9949" width="9.140625" style="433"/>
    <col min="9950" max="9950" width="15.28515625" style="433" customWidth="1"/>
    <col min="9951" max="9951" width="15" style="433" customWidth="1"/>
    <col min="9952" max="9952" width="12.28515625" style="433" customWidth="1"/>
    <col min="9953" max="9953" width="10.42578125" style="433" customWidth="1"/>
    <col min="9954" max="9954" width="10.7109375" style="433" customWidth="1"/>
    <col min="9955" max="9956" width="9.140625" style="433"/>
    <col min="9957" max="9957" width="11.7109375" style="433" customWidth="1"/>
    <col min="9958" max="9961" width="9.140625" style="433"/>
    <col min="9962" max="9963" width="11.5703125" style="433" customWidth="1"/>
    <col min="9964" max="9964" width="15.85546875" style="433" customWidth="1"/>
    <col min="9965" max="9966" width="9.140625" style="433"/>
    <col min="9967" max="9968" width="9.140625" style="433" customWidth="1"/>
    <col min="9969" max="9972" width="9.42578125" style="433" customWidth="1"/>
    <col min="9973" max="9973" width="9.140625" style="433" customWidth="1"/>
    <col min="9974" max="9975" width="10.85546875" style="433" customWidth="1"/>
    <col min="9976" max="9976" width="15.42578125" style="433" customWidth="1"/>
    <col min="9977" max="10200" width="9.140625" style="433"/>
    <col min="10201" max="10201" width="2" style="433" customWidth="1"/>
    <col min="10202" max="10202" width="3.5703125" style="433" customWidth="1"/>
    <col min="10203" max="10204" width="10.7109375" style="433" customWidth="1"/>
    <col min="10205" max="10205" width="9.140625" style="433"/>
    <col min="10206" max="10206" width="15.28515625" style="433" customWidth="1"/>
    <col min="10207" max="10207" width="15" style="433" customWidth="1"/>
    <col min="10208" max="10208" width="12.28515625" style="433" customWidth="1"/>
    <col min="10209" max="10209" width="10.42578125" style="433" customWidth="1"/>
    <col min="10210" max="10210" width="10.7109375" style="433" customWidth="1"/>
    <col min="10211" max="10212" width="9.140625" style="433"/>
    <col min="10213" max="10213" width="11.7109375" style="433" customWidth="1"/>
    <col min="10214" max="10217" width="9.140625" style="433"/>
    <col min="10218" max="10219" width="11.5703125" style="433" customWidth="1"/>
    <col min="10220" max="10220" width="15.85546875" style="433" customWidth="1"/>
    <col min="10221" max="10222" width="9.140625" style="433"/>
    <col min="10223" max="10224" width="9.140625" style="433" customWidth="1"/>
    <col min="10225" max="10228" width="9.42578125" style="433" customWidth="1"/>
    <col min="10229" max="10229" width="9.140625" style="433" customWidth="1"/>
    <col min="10230" max="10231" width="10.85546875" style="433" customWidth="1"/>
    <col min="10232" max="10232" width="15.42578125" style="433" customWidth="1"/>
    <col min="10233" max="10456" width="9.140625" style="433"/>
    <col min="10457" max="10457" width="2" style="433" customWidth="1"/>
    <col min="10458" max="10458" width="3.5703125" style="433" customWidth="1"/>
    <col min="10459" max="10460" width="10.7109375" style="433" customWidth="1"/>
    <col min="10461" max="10461" width="9.140625" style="433"/>
    <col min="10462" max="10462" width="15.28515625" style="433" customWidth="1"/>
    <col min="10463" max="10463" width="15" style="433" customWidth="1"/>
    <col min="10464" max="10464" width="12.28515625" style="433" customWidth="1"/>
    <col min="10465" max="10465" width="10.42578125" style="433" customWidth="1"/>
    <col min="10466" max="10466" width="10.7109375" style="433" customWidth="1"/>
    <col min="10467" max="10468" width="9.140625" style="433"/>
    <col min="10469" max="10469" width="11.7109375" style="433" customWidth="1"/>
    <col min="10470" max="10473" width="9.140625" style="433"/>
    <col min="10474" max="10475" width="11.5703125" style="433" customWidth="1"/>
    <col min="10476" max="10476" width="15.85546875" style="433" customWidth="1"/>
    <col min="10477" max="10478" width="9.140625" style="433"/>
    <col min="10479" max="10480" width="9.140625" style="433" customWidth="1"/>
    <col min="10481" max="10484" width="9.42578125" style="433" customWidth="1"/>
    <col min="10485" max="10485" width="9.140625" style="433" customWidth="1"/>
    <col min="10486" max="10487" width="10.85546875" style="433" customWidth="1"/>
    <col min="10488" max="10488" width="15.42578125" style="433" customWidth="1"/>
    <col min="10489" max="10712" width="9.140625" style="433"/>
    <col min="10713" max="10713" width="2" style="433" customWidth="1"/>
    <col min="10714" max="10714" width="3.5703125" style="433" customWidth="1"/>
    <col min="10715" max="10716" width="10.7109375" style="433" customWidth="1"/>
    <col min="10717" max="10717" width="9.140625" style="433"/>
    <col min="10718" max="10718" width="15.28515625" style="433" customWidth="1"/>
    <col min="10719" max="10719" width="15" style="433" customWidth="1"/>
    <col min="10720" max="10720" width="12.28515625" style="433" customWidth="1"/>
    <col min="10721" max="10721" width="10.42578125" style="433" customWidth="1"/>
    <col min="10722" max="10722" width="10.7109375" style="433" customWidth="1"/>
    <col min="10723" max="10724" width="9.140625" style="433"/>
    <col min="10725" max="10725" width="11.7109375" style="433" customWidth="1"/>
    <col min="10726" max="10729" width="9.140625" style="433"/>
    <col min="10730" max="10731" width="11.5703125" style="433" customWidth="1"/>
    <col min="10732" max="10732" width="15.85546875" style="433" customWidth="1"/>
    <col min="10733" max="10734" width="9.140625" style="433"/>
    <col min="10735" max="10736" width="9.140625" style="433" customWidth="1"/>
    <col min="10737" max="10740" width="9.42578125" style="433" customWidth="1"/>
    <col min="10741" max="10741" width="9.140625" style="433" customWidth="1"/>
    <col min="10742" max="10743" width="10.85546875" style="433" customWidth="1"/>
    <col min="10744" max="10744" width="15.42578125" style="433" customWidth="1"/>
    <col min="10745" max="10968" width="9.140625" style="433"/>
    <col min="10969" max="10969" width="2" style="433" customWidth="1"/>
    <col min="10970" max="10970" width="3.5703125" style="433" customWidth="1"/>
    <col min="10971" max="10972" width="10.7109375" style="433" customWidth="1"/>
    <col min="10973" max="10973" width="9.140625" style="433"/>
    <col min="10974" max="10974" width="15.28515625" style="433" customWidth="1"/>
    <col min="10975" max="10975" width="15" style="433" customWidth="1"/>
    <col min="10976" max="10976" width="12.28515625" style="433" customWidth="1"/>
    <col min="10977" max="10977" width="10.42578125" style="433" customWidth="1"/>
    <col min="10978" max="10978" width="10.7109375" style="433" customWidth="1"/>
    <col min="10979" max="10980" width="9.140625" style="433"/>
    <col min="10981" max="10981" width="11.7109375" style="433" customWidth="1"/>
    <col min="10982" max="10985" width="9.140625" style="433"/>
    <col min="10986" max="10987" width="11.5703125" style="433" customWidth="1"/>
    <col min="10988" max="10988" width="15.85546875" style="433" customWidth="1"/>
    <col min="10989" max="10990" width="9.140625" style="433"/>
    <col min="10991" max="10992" width="9.140625" style="433" customWidth="1"/>
    <col min="10993" max="10996" width="9.42578125" style="433" customWidth="1"/>
    <col min="10997" max="10997" width="9.140625" style="433" customWidth="1"/>
    <col min="10998" max="10999" width="10.85546875" style="433" customWidth="1"/>
    <col min="11000" max="11000" width="15.42578125" style="433" customWidth="1"/>
    <col min="11001" max="11224" width="9.140625" style="433"/>
    <col min="11225" max="11225" width="2" style="433" customWidth="1"/>
    <col min="11226" max="11226" width="3.5703125" style="433" customWidth="1"/>
    <col min="11227" max="11228" width="10.7109375" style="433" customWidth="1"/>
    <col min="11229" max="11229" width="9.140625" style="433"/>
    <col min="11230" max="11230" width="15.28515625" style="433" customWidth="1"/>
    <col min="11231" max="11231" width="15" style="433" customWidth="1"/>
    <col min="11232" max="11232" width="12.28515625" style="433" customWidth="1"/>
    <col min="11233" max="11233" width="10.42578125" style="433" customWidth="1"/>
    <col min="11234" max="11234" width="10.7109375" style="433" customWidth="1"/>
    <col min="11235" max="11236" width="9.140625" style="433"/>
    <col min="11237" max="11237" width="11.7109375" style="433" customWidth="1"/>
    <col min="11238" max="11241" width="9.140625" style="433"/>
    <col min="11242" max="11243" width="11.5703125" style="433" customWidth="1"/>
    <col min="11244" max="11244" width="15.85546875" style="433" customWidth="1"/>
    <col min="11245" max="11246" width="9.140625" style="433"/>
    <col min="11247" max="11248" width="9.140625" style="433" customWidth="1"/>
    <col min="11249" max="11252" width="9.42578125" style="433" customWidth="1"/>
    <col min="11253" max="11253" width="9.140625" style="433" customWidth="1"/>
    <col min="11254" max="11255" width="10.85546875" style="433" customWidth="1"/>
    <col min="11256" max="11256" width="15.42578125" style="433" customWidth="1"/>
    <col min="11257" max="11480" width="9.140625" style="433"/>
    <col min="11481" max="11481" width="2" style="433" customWidth="1"/>
    <col min="11482" max="11482" width="3.5703125" style="433" customWidth="1"/>
    <col min="11483" max="11484" width="10.7109375" style="433" customWidth="1"/>
    <col min="11485" max="11485" width="9.140625" style="433"/>
    <col min="11486" max="11486" width="15.28515625" style="433" customWidth="1"/>
    <col min="11487" max="11487" width="15" style="433" customWidth="1"/>
    <col min="11488" max="11488" width="12.28515625" style="433" customWidth="1"/>
    <col min="11489" max="11489" width="10.42578125" style="433" customWidth="1"/>
    <col min="11490" max="11490" width="10.7109375" style="433" customWidth="1"/>
    <col min="11491" max="11492" width="9.140625" style="433"/>
    <col min="11493" max="11493" width="11.7109375" style="433" customWidth="1"/>
    <col min="11494" max="11497" width="9.140625" style="433"/>
    <col min="11498" max="11499" width="11.5703125" style="433" customWidth="1"/>
    <col min="11500" max="11500" width="15.85546875" style="433" customWidth="1"/>
    <col min="11501" max="11502" width="9.140625" style="433"/>
    <col min="11503" max="11504" width="9.140625" style="433" customWidth="1"/>
    <col min="11505" max="11508" width="9.42578125" style="433" customWidth="1"/>
    <col min="11509" max="11509" width="9.140625" style="433" customWidth="1"/>
    <col min="11510" max="11511" width="10.85546875" style="433" customWidth="1"/>
    <col min="11512" max="11512" width="15.42578125" style="433" customWidth="1"/>
    <col min="11513" max="11736" width="9.140625" style="433"/>
    <col min="11737" max="11737" width="2" style="433" customWidth="1"/>
    <col min="11738" max="11738" width="3.5703125" style="433" customWidth="1"/>
    <col min="11739" max="11740" width="10.7109375" style="433" customWidth="1"/>
    <col min="11741" max="11741" width="9.140625" style="433"/>
    <col min="11742" max="11742" width="15.28515625" style="433" customWidth="1"/>
    <col min="11743" max="11743" width="15" style="433" customWidth="1"/>
    <col min="11744" max="11744" width="12.28515625" style="433" customWidth="1"/>
    <col min="11745" max="11745" width="10.42578125" style="433" customWidth="1"/>
    <col min="11746" max="11746" width="10.7109375" style="433" customWidth="1"/>
    <col min="11747" max="11748" width="9.140625" style="433"/>
    <col min="11749" max="11749" width="11.7109375" style="433" customWidth="1"/>
    <col min="11750" max="11753" width="9.140625" style="433"/>
    <col min="11754" max="11755" width="11.5703125" style="433" customWidth="1"/>
    <col min="11756" max="11756" width="15.85546875" style="433" customWidth="1"/>
    <col min="11757" max="11758" width="9.140625" style="433"/>
    <col min="11759" max="11760" width="9.140625" style="433" customWidth="1"/>
    <col min="11761" max="11764" width="9.42578125" style="433" customWidth="1"/>
    <col min="11765" max="11765" width="9.140625" style="433" customWidth="1"/>
    <col min="11766" max="11767" width="10.85546875" style="433" customWidth="1"/>
    <col min="11768" max="11768" width="15.42578125" style="433" customWidth="1"/>
    <col min="11769" max="11992" width="9.140625" style="433"/>
    <col min="11993" max="11993" width="2" style="433" customWidth="1"/>
    <col min="11994" max="11994" width="3.5703125" style="433" customWidth="1"/>
    <col min="11995" max="11996" width="10.7109375" style="433" customWidth="1"/>
    <col min="11997" max="11997" width="9.140625" style="433"/>
    <col min="11998" max="11998" width="15.28515625" style="433" customWidth="1"/>
    <col min="11999" max="11999" width="15" style="433" customWidth="1"/>
    <col min="12000" max="12000" width="12.28515625" style="433" customWidth="1"/>
    <col min="12001" max="12001" width="10.42578125" style="433" customWidth="1"/>
    <col min="12002" max="12002" width="10.7109375" style="433" customWidth="1"/>
    <col min="12003" max="12004" width="9.140625" style="433"/>
    <col min="12005" max="12005" width="11.7109375" style="433" customWidth="1"/>
    <col min="12006" max="12009" width="9.140625" style="433"/>
    <col min="12010" max="12011" width="11.5703125" style="433" customWidth="1"/>
    <col min="12012" max="12012" width="15.85546875" style="433" customWidth="1"/>
    <col min="12013" max="12014" width="9.140625" style="433"/>
    <col min="12015" max="12016" width="9.140625" style="433" customWidth="1"/>
    <col min="12017" max="12020" width="9.42578125" style="433" customWidth="1"/>
    <col min="12021" max="12021" width="9.140625" style="433" customWidth="1"/>
    <col min="12022" max="12023" width="10.85546875" style="433" customWidth="1"/>
    <col min="12024" max="12024" width="15.42578125" style="433" customWidth="1"/>
    <col min="12025" max="12248" width="9.140625" style="433"/>
    <col min="12249" max="12249" width="2" style="433" customWidth="1"/>
    <col min="12250" max="12250" width="3.5703125" style="433" customWidth="1"/>
    <col min="12251" max="12252" width="10.7109375" style="433" customWidth="1"/>
    <col min="12253" max="12253" width="9.140625" style="433"/>
    <col min="12254" max="12254" width="15.28515625" style="433" customWidth="1"/>
    <col min="12255" max="12255" width="15" style="433" customWidth="1"/>
    <col min="12256" max="12256" width="12.28515625" style="433" customWidth="1"/>
    <col min="12257" max="12257" width="10.42578125" style="433" customWidth="1"/>
    <col min="12258" max="12258" width="10.7109375" style="433" customWidth="1"/>
    <col min="12259" max="12260" width="9.140625" style="433"/>
    <col min="12261" max="12261" width="11.7109375" style="433" customWidth="1"/>
    <col min="12262" max="12265" width="9.140625" style="433"/>
    <col min="12266" max="12267" width="11.5703125" style="433" customWidth="1"/>
    <col min="12268" max="12268" width="15.85546875" style="433" customWidth="1"/>
    <col min="12269" max="12270" width="9.140625" style="433"/>
    <col min="12271" max="12272" width="9.140625" style="433" customWidth="1"/>
    <col min="12273" max="12276" width="9.42578125" style="433" customWidth="1"/>
    <col min="12277" max="12277" width="9.140625" style="433" customWidth="1"/>
    <col min="12278" max="12279" width="10.85546875" style="433" customWidth="1"/>
    <col min="12280" max="12280" width="15.42578125" style="433" customWidth="1"/>
    <col min="12281" max="12504" width="9.140625" style="433"/>
    <col min="12505" max="12505" width="2" style="433" customWidth="1"/>
    <col min="12506" max="12506" width="3.5703125" style="433" customWidth="1"/>
    <col min="12507" max="12508" width="10.7109375" style="433" customWidth="1"/>
    <col min="12509" max="12509" width="9.140625" style="433"/>
    <col min="12510" max="12510" width="15.28515625" style="433" customWidth="1"/>
    <col min="12511" max="12511" width="15" style="433" customWidth="1"/>
    <col min="12512" max="12512" width="12.28515625" style="433" customWidth="1"/>
    <col min="12513" max="12513" width="10.42578125" style="433" customWidth="1"/>
    <col min="12514" max="12514" width="10.7109375" style="433" customWidth="1"/>
    <col min="12515" max="12516" width="9.140625" style="433"/>
    <col min="12517" max="12517" width="11.7109375" style="433" customWidth="1"/>
    <col min="12518" max="12521" width="9.140625" style="433"/>
    <col min="12522" max="12523" width="11.5703125" style="433" customWidth="1"/>
    <col min="12524" max="12524" width="15.85546875" style="433" customWidth="1"/>
    <col min="12525" max="12526" width="9.140625" style="433"/>
    <col min="12527" max="12528" width="9.140625" style="433" customWidth="1"/>
    <col min="12529" max="12532" width="9.42578125" style="433" customWidth="1"/>
    <col min="12533" max="12533" width="9.140625" style="433" customWidth="1"/>
    <col min="12534" max="12535" width="10.85546875" style="433" customWidth="1"/>
    <col min="12536" max="12536" width="15.42578125" style="433" customWidth="1"/>
    <col min="12537" max="12760" width="9.140625" style="433"/>
    <col min="12761" max="12761" width="2" style="433" customWidth="1"/>
    <col min="12762" max="12762" width="3.5703125" style="433" customWidth="1"/>
    <col min="12763" max="12764" width="10.7109375" style="433" customWidth="1"/>
    <col min="12765" max="12765" width="9.140625" style="433"/>
    <col min="12766" max="12766" width="15.28515625" style="433" customWidth="1"/>
    <col min="12767" max="12767" width="15" style="433" customWidth="1"/>
    <col min="12768" max="12768" width="12.28515625" style="433" customWidth="1"/>
    <col min="12769" max="12769" width="10.42578125" style="433" customWidth="1"/>
    <col min="12770" max="12770" width="10.7109375" style="433" customWidth="1"/>
    <col min="12771" max="12772" width="9.140625" style="433"/>
    <col min="12773" max="12773" width="11.7109375" style="433" customWidth="1"/>
    <col min="12774" max="12777" width="9.140625" style="433"/>
    <col min="12778" max="12779" width="11.5703125" style="433" customWidth="1"/>
    <col min="12780" max="12780" width="15.85546875" style="433" customWidth="1"/>
    <col min="12781" max="12782" width="9.140625" style="433"/>
    <col min="12783" max="12784" width="9.140625" style="433" customWidth="1"/>
    <col min="12785" max="12788" width="9.42578125" style="433" customWidth="1"/>
    <col min="12789" max="12789" width="9.140625" style="433" customWidth="1"/>
    <col min="12790" max="12791" width="10.85546875" style="433" customWidth="1"/>
    <col min="12792" max="12792" width="15.42578125" style="433" customWidth="1"/>
    <col min="12793" max="13016" width="9.140625" style="433"/>
    <col min="13017" max="13017" width="2" style="433" customWidth="1"/>
    <col min="13018" max="13018" width="3.5703125" style="433" customWidth="1"/>
    <col min="13019" max="13020" width="10.7109375" style="433" customWidth="1"/>
    <col min="13021" max="13021" width="9.140625" style="433"/>
    <col min="13022" max="13022" width="15.28515625" style="433" customWidth="1"/>
    <col min="13023" max="13023" width="15" style="433" customWidth="1"/>
    <col min="13024" max="13024" width="12.28515625" style="433" customWidth="1"/>
    <col min="13025" max="13025" width="10.42578125" style="433" customWidth="1"/>
    <col min="13026" max="13026" width="10.7109375" style="433" customWidth="1"/>
    <col min="13027" max="13028" width="9.140625" style="433"/>
    <col min="13029" max="13029" width="11.7109375" style="433" customWidth="1"/>
    <col min="13030" max="13033" width="9.140625" style="433"/>
    <col min="13034" max="13035" width="11.5703125" style="433" customWidth="1"/>
    <col min="13036" max="13036" width="15.85546875" style="433" customWidth="1"/>
    <col min="13037" max="13038" width="9.140625" style="433"/>
    <col min="13039" max="13040" width="9.140625" style="433" customWidth="1"/>
    <col min="13041" max="13044" width="9.42578125" style="433" customWidth="1"/>
    <col min="13045" max="13045" width="9.140625" style="433" customWidth="1"/>
    <col min="13046" max="13047" width="10.85546875" style="433" customWidth="1"/>
    <col min="13048" max="13048" width="15.42578125" style="433" customWidth="1"/>
    <col min="13049" max="13272" width="9.140625" style="433"/>
    <col min="13273" max="13273" width="2" style="433" customWidth="1"/>
    <col min="13274" max="13274" width="3.5703125" style="433" customWidth="1"/>
    <col min="13275" max="13276" width="10.7109375" style="433" customWidth="1"/>
    <col min="13277" max="13277" width="9.140625" style="433"/>
    <col min="13278" max="13278" width="15.28515625" style="433" customWidth="1"/>
    <col min="13279" max="13279" width="15" style="433" customWidth="1"/>
    <col min="13280" max="13280" width="12.28515625" style="433" customWidth="1"/>
    <col min="13281" max="13281" width="10.42578125" style="433" customWidth="1"/>
    <col min="13282" max="13282" width="10.7109375" style="433" customWidth="1"/>
    <col min="13283" max="13284" width="9.140625" style="433"/>
    <col min="13285" max="13285" width="11.7109375" style="433" customWidth="1"/>
    <col min="13286" max="13289" width="9.140625" style="433"/>
    <col min="13290" max="13291" width="11.5703125" style="433" customWidth="1"/>
    <col min="13292" max="13292" width="15.85546875" style="433" customWidth="1"/>
    <col min="13293" max="13294" width="9.140625" style="433"/>
    <col min="13295" max="13296" width="9.140625" style="433" customWidth="1"/>
    <col min="13297" max="13300" width="9.42578125" style="433" customWidth="1"/>
    <col min="13301" max="13301" width="9.140625" style="433" customWidth="1"/>
    <col min="13302" max="13303" width="10.85546875" style="433" customWidth="1"/>
    <col min="13304" max="13304" width="15.42578125" style="433" customWidth="1"/>
    <col min="13305" max="13528" width="9.140625" style="433"/>
    <col min="13529" max="13529" width="2" style="433" customWidth="1"/>
    <col min="13530" max="13530" width="3.5703125" style="433" customWidth="1"/>
    <col min="13531" max="13532" width="10.7109375" style="433" customWidth="1"/>
    <col min="13533" max="13533" width="9.140625" style="433"/>
    <col min="13534" max="13534" width="15.28515625" style="433" customWidth="1"/>
    <col min="13535" max="13535" width="15" style="433" customWidth="1"/>
    <col min="13536" max="13536" width="12.28515625" style="433" customWidth="1"/>
    <col min="13537" max="13537" width="10.42578125" style="433" customWidth="1"/>
    <col min="13538" max="13538" width="10.7109375" style="433" customWidth="1"/>
    <col min="13539" max="13540" width="9.140625" style="433"/>
    <col min="13541" max="13541" width="11.7109375" style="433" customWidth="1"/>
    <col min="13542" max="13545" width="9.140625" style="433"/>
    <col min="13546" max="13547" width="11.5703125" style="433" customWidth="1"/>
    <col min="13548" max="13548" width="15.85546875" style="433" customWidth="1"/>
    <col min="13549" max="13550" width="9.140625" style="433"/>
    <col min="13551" max="13552" width="9.140625" style="433" customWidth="1"/>
    <col min="13553" max="13556" width="9.42578125" style="433" customWidth="1"/>
    <col min="13557" max="13557" width="9.140625" style="433" customWidth="1"/>
    <col min="13558" max="13559" width="10.85546875" style="433" customWidth="1"/>
    <col min="13560" max="13560" width="15.42578125" style="433" customWidth="1"/>
    <col min="13561" max="13784" width="9.140625" style="433"/>
    <col min="13785" max="13785" width="2" style="433" customWidth="1"/>
    <col min="13786" max="13786" width="3.5703125" style="433" customWidth="1"/>
    <col min="13787" max="13788" width="10.7109375" style="433" customWidth="1"/>
    <col min="13789" max="13789" width="9.140625" style="433"/>
    <col min="13790" max="13790" width="15.28515625" style="433" customWidth="1"/>
    <col min="13791" max="13791" width="15" style="433" customWidth="1"/>
    <col min="13792" max="13792" width="12.28515625" style="433" customWidth="1"/>
    <col min="13793" max="13793" width="10.42578125" style="433" customWidth="1"/>
    <col min="13794" max="13794" width="10.7109375" style="433" customWidth="1"/>
    <col min="13795" max="13796" width="9.140625" style="433"/>
    <col min="13797" max="13797" width="11.7109375" style="433" customWidth="1"/>
    <col min="13798" max="13801" width="9.140625" style="433"/>
    <col min="13802" max="13803" width="11.5703125" style="433" customWidth="1"/>
    <col min="13804" max="13804" width="15.85546875" style="433" customWidth="1"/>
    <col min="13805" max="13806" width="9.140625" style="433"/>
    <col min="13807" max="13808" width="9.140625" style="433" customWidth="1"/>
    <col min="13809" max="13812" width="9.42578125" style="433" customWidth="1"/>
    <col min="13813" max="13813" width="9.140625" style="433" customWidth="1"/>
    <col min="13814" max="13815" width="10.85546875" style="433" customWidth="1"/>
    <col min="13816" max="13816" width="15.42578125" style="433" customWidth="1"/>
    <col min="13817" max="14040" width="9.140625" style="433"/>
    <col min="14041" max="14041" width="2" style="433" customWidth="1"/>
    <col min="14042" max="14042" width="3.5703125" style="433" customWidth="1"/>
    <col min="14043" max="14044" width="10.7109375" style="433" customWidth="1"/>
    <col min="14045" max="14045" width="9.140625" style="433"/>
    <col min="14046" max="14046" width="15.28515625" style="433" customWidth="1"/>
    <col min="14047" max="14047" width="15" style="433" customWidth="1"/>
    <col min="14048" max="14048" width="12.28515625" style="433" customWidth="1"/>
    <col min="14049" max="14049" width="10.42578125" style="433" customWidth="1"/>
    <col min="14050" max="14050" width="10.7109375" style="433" customWidth="1"/>
    <col min="14051" max="14052" width="9.140625" style="433"/>
    <col min="14053" max="14053" width="11.7109375" style="433" customWidth="1"/>
    <col min="14054" max="14057" width="9.140625" style="433"/>
    <col min="14058" max="14059" width="11.5703125" style="433" customWidth="1"/>
    <col min="14060" max="14060" width="15.85546875" style="433" customWidth="1"/>
    <col min="14061" max="14062" width="9.140625" style="433"/>
    <col min="14063" max="14064" width="9.140625" style="433" customWidth="1"/>
    <col min="14065" max="14068" width="9.42578125" style="433" customWidth="1"/>
    <col min="14069" max="14069" width="9.140625" style="433" customWidth="1"/>
    <col min="14070" max="14071" width="10.85546875" style="433" customWidth="1"/>
    <col min="14072" max="14072" width="15.42578125" style="433" customWidth="1"/>
    <col min="14073" max="14296" width="9.140625" style="433"/>
    <col min="14297" max="14297" width="2" style="433" customWidth="1"/>
    <col min="14298" max="14298" width="3.5703125" style="433" customWidth="1"/>
    <col min="14299" max="14300" width="10.7109375" style="433" customWidth="1"/>
    <col min="14301" max="14301" width="9.140625" style="433"/>
    <col min="14302" max="14302" width="15.28515625" style="433" customWidth="1"/>
    <col min="14303" max="14303" width="15" style="433" customWidth="1"/>
    <col min="14304" max="14304" width="12.28515625" style="433" customWidth="1"/>
    <col min="14305" max="14305" width="10.42578125" style="433" customWidth="1"/>
    <col min="14306" max="14306" width="10.7109375" style="433" customWidth="1"/>
    <col min="14307" max="14308" width="9.140625" style="433"/>
    <col min="14309" max="14309" width="11.7109375" style="433" customWidth="1"/>
    <col min="14310" max="14313" width="9.140625" style="433"/>
    <col min="14314" max="14315" width="11.5703125" style="433" customWidth="1"/>
    <col min="14316" max="14316" width="15.85546875" style="433" customWidth="1"/>
    <col min="14317" max="14318" width="9.140625" style="433"/>
    <col min="14319" max="14320" width="9.140625" style="433" customWidth="1"/>
    <col min="14321" max="14324" width="9.42578125" style="433" customWidth="1"/>
    <col min="14325" max="14325" width="9.140625" style="433" customWidth="1"/>
    <col min="14326" max="14327" width="10.85546875" style="433" customWidth="1"/>
    <col min="14328" max="14328" width="15.42578125" style="433" customWidth="1"/>
    <col min="14329" max="14552" width="9.140625" style="433"/>
    <col min="14553" max="14553" width="2" style="433" customWidth="1"/>
    <col min="14554" max="14554" width="3.5703125" style="433" customWidth="1"/>
    <col min="14555" max="14556" width="10.7109375" style="433" customWidth="1"/>
    <col min="14557" max="14557" width="9.140625" style="433"/>
    <col min="14558" max="14558" width="15.28515625" style="433" customWidth="1"/>
    <col min="14559" max="14559" width="15" style="433" customWidth="1"/>
    <col min="14560" max="14560" width="12.28515625" style="433" customWidth="1"/>
    <col min="14561" max="14561" width="10.42578125" style="433" customWidth="1"/>
    <col min="14562" max="14562" width="10.7109375" style="433" customWidth="1"/>
    <col min="14563" max="14564" width="9.140625" style="433"/>
    <col min="14565" max="14565" width="11.7109375" style="433" customWidth="1"/>
    <col min="14566" max="14569" width="9.140625" style="433"/>
    <col min="14570" max="14571" width="11.5703125" style="433" customWidth="1"/>
    <col min="14572" max="14572" width="15.85546875" style="433" customWidth="1"/>
    <col min="14573" max="14574" width="9.140625" style="433"/>
    <col min="14575" max="14576" width="9.140625" style="433" customWidth="1"/>
    <col min="14577" max="14580" width="9.42578125" style="433" customWidth="1"/>
    <col min="14581" max="14581" width="9.140625" style="433" customWidth="1"/>
    <col min="14582" max="14583" width="10.85546875" style="433" customWidth="1"/>
    <col min="14584" max="14584" width="15.42578125" style="433" customWidth="1"/>
    <col min="14585" max="14808" width="9.140625" style="433"/>
    <col min="14809" max="14809" width="2" style="433" customWidth="1"/>
    <col min="14810" max="14810" width="3.5703125" style="433" customWidth="1"/>
    <col min="14811" max="14812" width="10.7109375" style="433" customWidth="1"/>
    <col min="14813" max="14813" width="9.140625" style="433"/>
    <col min="14814" max="14814" width="15.28515625" style="433" customWidth="1"/>
    <col min="14815" max="14815" width="15" style="433" customWidth="1"/>
    <col min="14816" max="14816" width="12.28515625" style="433" customWidth="1"/>
    <col min="14817" max="14817" width="10.42578125" style="433" customWidth="1"/>
    <col min="14818" max="14818" width="10.7109375" style="433" customWidth="1"/>
    <col min="14819" max="14820" width="9.140625" style="433"/>
    <col min="14821" max="14821" width="11.7109375" style="433" customWidth="1"/>
    <col min="14822" max="14825" width="9.140625" style="433"/>
    <col min="14826" max="14827" width="11.5703125" style="433" customWidth="1"/>
    <col min="14828" max="14828" width="15.85546875" style="433" customWidth="1"/>
    <col min="14829" max="14830" width="9.140625" style="433"/>
    <col min="14831" max="14832" width="9.140625" style="433" customWidth="1"/>
    <col min="14833" max="14836" width="9.42578125" style="433" customWidth="1"/>
    <col min="14837" max="14837" width="9.140625" style="433" customWidth="1"/>
    <col min="14838" max="14839" width="10.85546875" style="433" customWidth="1"/>
    <col min="14840" max="14840" width="15.42578125" style="433" customWidth="1"/>
    <col min="14841" max="15064" width="9.140625" style="433"/>
    <col min="15065" max="15065" width="2" style="433" customWidth="1"/>
    <col min="15066" max="15066" width="3.5703125" style="433" customWidth="1"/>
    <col min="15067" max="15068" width="10.7109375" style="433" customWidth="1"/>
    <col min="15069" max="15069" width="9.140625" style="433"/>
    <col min="15070" max="15070" width="15.28515625" style="433" customWidth="1"/>
    <col min="15071" max="15071" width="15" style="433" customWidth="1"/>
    <col min="15072" max="15072" width="12.28515625" style="433" customWidth="1"/>
    <col min="15073" max="15073" width="10.42578125" style="433" customWidth="1"/>
    <col min="15074" max="15074" width="10.7109375" style="433" customWidth="1"/>
    <col min="15075" max="15076" width="9.140625" style="433"/>
    <col min="15077" max="15077" width="11.7109375" style="433" customWidth="1"/>
    <col min="15078" max="15081" width="9.140625" style="433"/>
    <col min="15082" max="15083" width="11.5703125" style="433" customWidth="1"/>
    <col min="15084" max="15084" width="15.85546875" style="433" customWidth="1"/>
    <col min="15085" max="15086" width="9.140625" style="433"/>
    <col min="15087" max="15088" width="9.140625" style="433" customWidth="1"/>
    <col min="15089" max="15092" width="9.42578125" style="433" customWidth="1"/>
    <col min="15093" max="15093" width="9.140625" style="433" customWidth="1"/>
    <col min="15094" max="15095" width="10.85546875" style="433" customWidth="1"/>
    <col min="15096" max="15096" width="15.42578125" style="433" customWidth="1"/>
    <col min="15097" max="15320" width="9.140625" style="433"/>
    <col min="15321" max="15321" width="2" style="433" customWidth="1"/>
    <col min="15322" max="15322" width="3.5703125" style="433" customWidth="1"/>
    <col min="15323" max="15324" width="10.7109375" style="433" customWidth="1"/>
    <col min="15325" max="15325" width="9.140625" style="433"/>
    <col min="15326" max="15326" width="15.28515625" style="433" customWidth="1"/>
    <col min="15327" max="15327" width="15" style="433" customWidth="1"/>
    <col min="15328" max="15328" width="12.28515625" style="433" customWidth="1"/>
    <col min="15329" max="15329" width="10.42578125" style="433" customWidth="1"/>
    <col min="15330" max="15330" width="10.7109375" style="433" customWidth="1"/>
    <col min="15331" max="15332" width="9.140625" style="433"/>
    <col min="15333" max="15333" width="11.7109375" style="433" customWidth="1"/>
    <col min="15334" max="15337" width="9.140625" style="433"/>
    <col min="15338" max="15339" width="11.5703125" style="433" customWidth="1"/>
    <col min="15340" max="15340" width="15.85546875" style="433" customWidth="1"/>
    <col min="15341" max="15342" width="9.140625" style="433"/>
    <col min="15343" max="15344" width="9.140625" style="433" customWidth="1"/>
    <col min="15345" max="15348" width="9.42578125" style="433" customWidth="1"/>
    <col min="15349" max="15349" width="9.140625" style="433" customWidth="1"/>
    <col min="15350" max="15351" width="10.85546875" style="433" customWidth="1"/>
    <col min="15352" max="15352" width="15.42578125" style="433" customWidth="1"/>
    <col min="15353" max="15576" width="9.140625" style="433"/>
    <col min="15577" max="15577" width="2" style="433" customWidth="1"/>
    <col min="15578" max="15578" width="3.5703125" style="433" customWidth="1"/>
    <col min="15579" max="15580" width="10.7109375" style="433" customWidth="1"/>
    <col min="15581" max="15581" width="9.140625" style="433"/>
    <col min="15582" max="15582" width="15.28515625" style="433" customWidth="1"/>
    <col min="15583" max="15583" width="15" style="433" customWidth="1"/>
    <col min="15584" max="15584" width="12.28515625" style="433" customWidth="1"/>
    <col min="15585" max="15585" width="10.42578125" style="433" customWidth="1"/>
    <col min="15586" max="15586" width="10.7109375" style="433" customWidth="1"/>
    <col min="15587" max="15588" width="9.140625" style="433"/>
    <col min="15589" max="15589" width="11.7109375" style="433" customWidth="1"/>
    <col min="15590" max="15593" width="9.140625" style="433"/>
    <col min="15594" max="15595" width="11.5703125" style="433" customWidth="1"/>
    <col min="15596" max="15596" width="15.85546875" style="433" customWidth="1"/>
    <col min="15597" max="15598" width="9.140625" style="433"/>
    <col min="15599" max="15600" width="9.140625" style="433" customWidth="1"/>
    <col min="15601" max="15604" width="9.42578125" style="433" customWidth="1"/>
    <col min="15605" max="15605" width="9.140625" style="433" customWidth="1"/>
    <col min="15606" max="15607" width="10.85546875" style="433" customWidth="1"/>
    <col min="15608" max="15608" width="15.42578125" style="433" customWidth="1"/>
    <col min="15609" max="15832" width="9.140625" style="433"/>
    <col min="15833" max="15833" width="2" style="433" customWidth="1"/>
    <col min="15834" max="15834" width="3.5703125" style="433" customWidth="1"/>
    <col min="15835" max="15836" width="10.7109375" style="433" customWidth="1"/>
    <col min="15837" max="15837" width="9.140625" style="433"/>
    <col min="15838" max="15838" width="15.28515625" style="433" customWidth="1"/>
    <col min="15839" max="15839" width="15" style="433" customWidth="1"/>
    <col min="15840" max="15840" width="12.28515625" style="433" customWidth="1"/>
    <col min="15841" max="15841" width="10.42578125" style="433" customWidth="1"/>
    <col min="15842" max="15842" width="10.7109375" style="433" customWidth="1"/>
    <col min="15843" max="15844" width="9.140625" style="433"/>
    <col min="15845" max="15845" width="11.7109375" style="433" customWidth="1"/>
    <col min="15846" max="15849" width="9.140625" style="433"/>
    <col min="15850" max="15851" width="11.5703125" style="433" customWidth="1"/>
    <col min="15852" max="15852" width="15.85546875" style="433" customWidth="1"/>
    <col min="15853" max="15854" width="9.140625" style="433"/>
    <col min="15855" max="15856" width="9.140625" style="433" customWidth="1"/>
    <col min="15857" max="15860" width="9.42578125" style="433" customWidth="1"/>
    <col min="15861" max="15861" width="9.140625" style="433" customWidth="1"/>
    <col min="15862" max="15863" width="10.85546875" style="433" customWidth="1"/>
    <col min="15864" max="15864" width="15.42578125" style="433" customWidth="1"/>
    <col min="15865" max="16088" width="9.140625" style="433"/>
    <col min="16089" max="16089" width="2" style="433" customWidth="1"/>
    <col min="16090" max="16090" width="3.5703125" style="433" customWidth="1"/>
    <col min="16091" max="16092" width="10.7109375" style="433" customWidth="1"/>
    <col min="16093" max="16093" width="9.140625" style="433"/>
    <col min="16094" max="16094" width="15.28515625" style="433" customWidth="1"/>
    <col min="16095" max="16095" width="15" style="433" customWidth="1"/>
    <col min="16096" max="16096" width="12.28515625" style="433" customWidth="1"/>
    <col min="16097" max="16097" width="10.42578125" style="433" customWidth="1"/>
    <col min="16098" max="16098" width="10.7109375" style="433" customWidth="1"/>
    <col min="16099" max="16100" width="9.140625" style="433"/>
    <col min="16101" max="16101" width="11.7109375" style="433" customWidth="1"/>
    <col min="16102" max="16105" width="9.140625" style="433"/>
    <col min="16106" max="16107" width="11.5703125" style="433" customWidth="1"/>
    <col min="16108" max="16108" width="15.85546875" style="433" customWidth="1"/>
    <col min="16109" max="16110" width="9.140625" style="433"/>
    <col min="16111" max="16112" width="9.140625" style="433" customWidth="1"/>
    <col min="16113" max="16116" width="9.42578125" style="433" customWidth="1"/>
    <col min="16117" max="16117" width="9.140625" style="433" customWidth="1"/>
    <col min="16118" max="16119" width="10.85546875" style="433" customWidth="1"/>
    <col min="16120" max="16120" width="15.42578125" style="433" customWidth="1"/>
    <col min="16121" max="16384" width="9.140625" style="433"/>
  </cols>
  <sheetData>
    <row r="2" spans="2:18" x14ac:dyDescent="0.2">
      <c r="B2" s="1"/>
      <c r="I2" s="433" t="s">
        <v>0</v>
      </c>
    </row>
    <row r="3" spans="2:18" x14ac:dyDescent="0.2">
      <c r="I3" s="433" t="s">
        <v>558</v>
      </c>
    </row>
    <row r="4" spans="2:18" x14ac:dyDescent="0.2">
      <c r="M4" s="435"/>
      <c r="N4" s="435"/>
    </row>
    <row r="5" spans="2:18" ht="12.75" customHeight="1" x14ac:dyDescent="0.2">
      <c r="B5" s="1037" t="s">
        <v>2</v>
      </c>
      <c r="C5" s="1038"/>
      <c r="D5" s="1039"/>
      <c r="E5" s="687"/>
      <c r="F5" s="687"/>
      <c r="G5" s="436" t="s">
        <v>3</v>
      </c>
      <c r="H5" s="437"/>
      <c r="I5" s="682"/>
      <c r="J5" s="641"/>
      <c r="K5" s="641"/>
      <c r="L5" s="683"/>
    </row>
    <row r="6" spans="2:18" x14ac:dyDescent="0.2">
      <c r="B6" s="1037" t="s">
        <v>4</v>
      </c>
      <c r="C6" s="1038"/>
      <c r="D6" s="1039"/>
      <c r="E6" s="682" t="s">
        <v>594</v>
      </c>
      <c r="F6" s="683"/>
      <c r="G6" s="436" t="s">
        <v>5</v>
      </c>
      <c r="H6" s="437"/>
      <c r="I6" s="682" t="s">
        <v>599</v>
      </c>
      <c r="J6" s="641"/>
      <c r="K6" s="641"/>
      <c r="L6" s="683"/>
    </row>
    <row r="7" spans="2:18" x14ac:dyDescent="0.2">
      <c r="B7" s="1037" t="s">
        <v>6</v>
      </c>
      <c r="C7" s="1038"/>
      <c r="D7" s="1039"/>
      <c r="E7" s="682">
        <v>186442084</v>
      </c>
      <c r="F7" s="683"/>
      <c r="G7" s="436" t="s">
        <v>7</v>
      </c>
      <c r="H7" s="437"/>
      <c r="I7" s="682" t="s">
        <v>600</v>
      </c>
      <c r="J7" s="641"/>
      <c r="K7" s="641"/>
      <c r="L7" s="683"/>
    </row>
    <row r="8" spans="2:18" x14ac:dyDescent="0.2">
      <c r="B8" s="1037" t="s">
        <v>8</v>
      </c>
      <c r="C8" s="1038"/>
      <c r="D8" s="1039"/>
      <c r="E8" s="682" t="s">
        <v>595</v>
      </c>
      <c r="F8" s="683"/>
      <c r="G8" s="436" t="s">
        <v>9</v>
      </c>
      <c r="H8" s="437"/>
      <c r="I8" s="682" t="s">
        <v>601</v>
      </c>
      <c r="J8" s="641"/>
      <c r="K8" s="641"/>
      <c r="L8" s="683"/>
    </row>
    <row r="9" spans="2:18" x14ac:dyDescent="0.2">
      <c r="B9" s="1037" t="s">
        <v>9</v>
      </c>
      <c r="C9" s="1038"/>
      <c r="D9" s="1039"/>
      <c r="E9" s="682" t="s">
        <v>596</v>
      </c>
      <c r="F9" s="683"/>
      <c r="G9" s="436" t="s">
        <v>10</v>
      </c>
      <c r="H9" s="437"/>
      <c r="I9" s="682" t="s">
        <v>596</v>
      </c>
      <c r="J9" s="641"/>
      <c r="K9" s="641"/>
      <c r="L9" s="683"/>
    </row>
    <row r="10" spans="2:18" x14ac:dyDescent="0.2">
      <c r="B10" s="1037" t="s">
        <v>10</v>
      </c>
      <c r="C10" s="1038"/>
      <c r="D10" s="1039"/>
      <c r="E10" s="682" t="s">
        <v>596</v>
      </c>
      <c r="F10" s="683"/>
      <c r="G10" s="436" t="s">
        <v>11</v>
      </c>
      <c r="H10" s="437"/>
      <c r="I10" s="682" t="s">
        <v>602</v>
      </c>
      <c r="J10" s="641"/>
      <c r="K10" s="641"/>
      <c r="L10" s="683"/>
    </row>
    <row r="11" spans="2:18" x14ac:dyDescent="0.2">
      <c r="B11" s="1037" t="s">
        <v>12</v>
      </c>
      <c r="C11" s="1038"/>
      <c r="D11" s="1039"/>
      <c r="E11" s="682" t="s">
        <v>597</v>
      </c>
      <c r="F11" s="683"/>
      <c r="G11" s="438"/>
      <c r="H11" s="439"/>
      <c r="I11" s="682"/>
      <c r="J11" s="641"/>
      <c r="K11" s="641"/>
      <c r="L11" s="683"/>
    </row>
    <row r="12" spans="2:18" x14ac:dyDescent="0.2">
      <c r="B12" s="1037" t="s">
        <v>11</v>
      </c>
      <c r="C12" s="1038"/>
      <c r="D12" s="1039"/>
      <c r="E12" s="682" t="s">
        <v>598</v>
      </c>
      <c r="F12" s="683"/>
      <c r="G12" s="438"/>
      <c r="H12" s="439"/>
      <c r="I12" s="682"/>
      <c r="J12" s="641"/>
      <c r="K12" s="641"/>
      <c r="L12" s="683"/>
    </row>
    <row r="13" spans="2:18" x14ac:dyDescent="0.2">
      <c r="I13" s="433"/>
    </row>
    <row r="14" spans="2:18" ht="15.75" x14ac:dyDescent="0.2">
      <c r="B14" s="1034" t="s">
        <v>614</v>
      </c>
      <c r="C14" s="1034"/>
      <c r="D14" s="1034"/>
      <c r="E14" s="1034"/>
      <c r="F14" s="1034"/>
      <c r="G14" s="1034"/>
      <c r="H14" s="1034"/>
      <c r="I14" s="1034"/>
      <c r="J14" s="1034"/>
      <c r="K14" s="1034"/>
      <c r="L14" s="1034"/>
      <c r="M14" s="1034"/>
      <c r="N14" s="1034"/>
      <c r="O14" s="1034"/>
      <c r="P14" s="1034"/>
      <c r="Q14" s="1034"/>
      <c r="R14" s="1034"/>
    </row>
    <row r="15" spans="2:18" ht="15.75" x14ac:dyDescent="0.2">
      <c r="D15" s="440"/>
      <c r="E15" s="440"/>
      <c r="F15" s="440"/>
      <c r="G15" s="440"/>
      <c r="H15" s="440"/>
      <c r="I15" s="440"/>
      <c r="J15" s="440"/>
      <c r="K15" s="440"/>
      <c r="L15" s="440"/>
      <c r="M15" s="440"/>
      <c r="N15" s="440"/>
    </row>
    <row r="17" spans="2:22" x14ac:dyDescent="0.2">
      <c r="E17" s="762">
        <v>42795</v>
      </c>
      <c r="F17" s="762"/>
      <c r="G17" s="762"/>
      <c r="H17" s="441"/>
    </row>
    <row r="18" spans="2:22" x14ac:dyDescent="0.2">
      <c r="E18" s="678" t="s">
        <v>14</v>
      </c>
      <c r="F18" s="678"/>
      <c r="G18" s="678"/>
    </row>
    <row r="19" spans="2:22" x14ac:dyDescent="0.2">
      <c r="I19" s="433"/>
    </row>
    <row r="20" spans="2:22" x14ac:dyDescent="0.2">
      <c r="B20" s="1035" t="s">
        <v>15</v>
      </c>
      <c r="C20" s="1035"/>
      <c r="D20" s="1035"/>
      <c r="E20" s="1035"/>
      <c r="F20" s="1035"/>
      <c r="I20" s="433"/>
    </row>
    <row r="21" spans="2:22" x14ac:dyDescent="0.2">
      <c r="B21" s="1036"/>
      <c r="C21" s="1036"/>
      <c r="D21" s="1036"/>
      <c r="E21" s="1036"/>
      <c r="F21" s="1036"/>
      <c r="I21" s="433"/>
    </row>
    <row r="22" spans="2:22" ht="13.5" thickBot="1" x14ac:dyDescent="0.25">
      <c r="I22" s="433"/>
    </row>
    <row r="23" spans="2:22" s="442" customFormat="1" ht="13.5" customHeight="1" x14ac:dyDescent="0.25">
      <c r="B23" s="1012" t="s">
        <v>559</v>
      </c>
      <c r="C23" s="1013"/>
      <c r="D23" s="1013"/>
      <c r="E23" s="1013"/>
      <c r="F23" s="1014"/>
      <c r="G23" s="1021" t="s">
        <v>560</v>
      </c>
      <c r="H23" s="1024" t="s">
        <v>561</v>
      </c>
      <c r="I23" s="1021"/>
      <c r="J23" s="1028" t="s">
        <v>549</v>
      </c>
      <c r="K23" s="962" t="s">
        <v>69</v>
      </c>
      <c r="L23" s="963"/>
      <c r="M23" s="963"/>
      <c r="N23" s="963"/>
      <c r="O23" s="963"/>
      <c r="P23" s="963"/>
      <c r="Q23" s="963"/>
      <c r="R23" s="963"/>
      <c r="S23" s="963"/>
      <c r="T23" s="963"/>
      <c r="U23" s="963"/>
      <c r="V23" s="964"/>
    </row>
    <row r="24" spans="2:22" s="442" customFormat="1" ht="12.75" customHeight="1" x14ac:dyDescent="0.25">
      <c r="B24" s="1015"/>
      <c r="C24" s="1016"/>
      <c r="D24" s="1016"/>
      <c r="E24" s="1016"/>
      <c r="F24" s="1017"/>
      <c r="G24" s="1022"/>
      <c r="H24" s="1025"/>
      <c r="I24" s="1022"/>
      <c r="J24" s="1029"/>
      <c r="K24" s="965" t="s">
        <v>20</v>
      </c>
      <c r="L24" s="966"/>
      <c r="M24" s="970" t="s">
        <v>21</v>
      </c>
      <c r="N24" s="945" t="s">
        <v>22</v>
      </c>
      <c r="O24" s="942" t="s">
        <v>23</v>
      </c>
      <c r="P24" s="943"/>
      <c r="Q24" s="944"/>
      <c r="R24" s="942" t="s">
        <v>24</v>
      </c>
      <c r="S24" s="944"/>
      <c r="T24" s="945" t="s">
        <v>25</v>
      </c>
      <c r="U24" s="945" t="s">
        <v>26</v>
      </c>
      <c r="V24" s="946" t="s">
        <v>230</v>
      </c>
    </row>
    <row r="25" spans="2:22" s="442" customFormat="1" ht="12.75" customHeight="1" x14ac:dyDescent="0.25">
      <c r="B25" s="1015"/>
      <c r="C25" s="1016"/>
      <c r="D25" s="1016"/>
      <c r="E25" s="1016"/>
      <c r="F25" s="1017"/>
      <c r="G25" s="1022"/>
      <c r="H25" s="1026"/>
      <c r="I25" s="1027"/>
      <c r="J25" s="1029"/>
      <c r="K25" s="967"/>
      <c r="L25" s="947"/>
      <c r="M25" s="971"/>
      <c r="N25" s="843"/>
      <c r="O25" s="827"/>
      <c r="P25" s="846"/>
      <c r="Q25" s="816"/>
      <c r="R25" s="827"/>
      <c r="S25" s="816"/>
      <c r="T25" s="843"/>
      <c r="U25" s="843"/>
      <c r="V25" s="876"/>
    </row>
    <row r="26" spans="2:22" s="442" customFormat="1" x14ac:dyDescent="0.25">
      <c r="B26" s="1015"/>
      <c r="C26" s="1016"/>
      <c r="D26" s="1016"/>
      <c r="E26" s="1016"/>
      <c r="F26" s="1017"/>
      <c r="G26" s="1022"/>
      <c r="H26" s="1031" t="s">
        <v>562</v>
      </c>
      <c r="I26" s="1031" t="s">
        <v>563</v>
      </c>
      <c r="J26" s="1029"/>
      <c r="K26" s="968"/>
      <c r="L26" s="969"/>
      <c r="M26" s="972"/>
      <c r="N26" s="844"/>
      <c r="O26" s="828"/>
      <c r="P26" s="847"/>
      <c r="Q26" s="829"/>
      <c r="R26" s="828"/>
      <c r="S26" s="829"/>
      <c r="T26" s="844"/>
      <c r="U26" s="843"/>
      <c r="V26" s="876"/>
    </row>
    <row r="27" spans="2:22" s="442" customFormat="1" x14ac:dyDescent="0.25">
      <c r="B27" s="1015"/>
      <c r="C27" s="1016"/>
      <c r="D27" s="1016"/>
      <c r="E27" s="1016"/>
      <c r="F27" s="1017"/>
      <c r="G27" s="1022"/>
      <c r="H27" s="1032"/>
      <c r="I27" s="1032"/>
      <c r="J27" s="1029"/>
      <c r="K27" s="967" t="s">
        <v>621</v>
      </c>
      <c r="L27" s="973" t="s">
        <v>622</v>
      </c>
      <c r="M27" s="973" t="s">
        <v>623</v>
      </c>
      <c r="N27" s="973" t="s">
        <v>624</v>
      </c>
      <c r="O27" s="973" t="s">
        <v>625</v>
      </c>
      <c r="P27" s="947" t="s">
        <v>626</v>
      </c>
      <c r="Q27" s="947" t="s">
        <v>627</v>
      </c>
      <c r="R27" s="947" t="s">
        <v>628</v>
      </c>
      <c r="S27" s="947" t="s">
        <v>629</v>
      </c>
      <c r="T27" s="947" t="s">
        <v>630</v>
      </c>
      <c r="U27" s="843"/>
      <c r="V27" s="876"/>
    </row>
    <row r="28" spans="2:22" s="443" customFormat="1" ht="25.5" customHeight="1" thickBot="1" x14ac:dyDescent="0.3">
      <c r="B28" s="1018"/>
      <c r="C28" s="1019"/>
      <c r="D28" s="1019"/>
      <c r="E28" s="1019"/>
      <c r="F28" s="1020"/>
      <c r="G28" s="1023"/>
      <c r="H28" s="1033"/>
      <c r="I28" s="1033"/>
      <c r="J28" s="1030"/>
      <c r="K28" s="967"/>
      <c r="L28" s="974"/>
      <c r="M28" s="974"/>
      <c r="N28" s="974"/>
      <c r="O28" s="974"/>
      <c r="P28" s="947"/>
      <c r="Q28" s="947"/>
      <c r="R28" s="947"/>
      <c r="S28" s="947"/>
      <c r="T28" s="947"/>
      <c r="U28" s="843"/>
      <c r="V28" s="876"/>
    </row>
    <row r="29" spans="2:22" s="451" customFormat="1" ht="12.75" customHeight="1" x14ac:dyDescent="0.2">
      <c r="B29" s="1006" t="s">
        <v>564</v>
      </c>
      <c r="C29" s="1007"/>
      <c r="D29" s="1007"/>
      <c r="E29" s="1007"/>
      <c r="F29" s="1008"/>
      <c r="G29" s="444">
        <f>'9'!$I$163</f>
        <v>98253.922980565156</v>
      </c>
      <c r="H29" s="445" t="s">
        <v>3407</v>
      </c>
      <c r="I29" s="446">
        <v>17787369.580764614</v>
      </c>
      <c r="J29" s="447">
        <v>0</v>
      </c>
      <c r="K29" s="448">
        <v>13761.622205961914</v>
      </c>
      <c r="L29" s="449">
        <v>0</v>
      </c>
      <c r="M29" s="449">
        <v>8160.5814252294231</v>
      </c>
      <c r="N29" s="449">
        <v>0</v>
      </c>
      <c r="O29" s="449">
        <v>0</v>
      </c>
      <c r="P29" s="449">
        <v>0</v>
      </c>
      <c r="Q29" s="449">
        <v>0</v>
      </c>
      <c r="R29" s="449">
        <v>0</v>
      </c>
      <c r="S29" s="449">
        <v>0</v>
      </c>
      <c r="T29" s="449">
        <v>0</v>
      </c>
      <c r="U29" s="449">
        <v>70196.992610836358</v>
      </c>
      <c r="V29" s="450">
        <v>6134.7267385374489</v>
      </c>
    </row>
    <row r="30" spans="2:22" s="451" customFormat="1" ht="12.75" customHeight="1" x14ac:dyDescent="0.2">
      <c r="B30" s="1006" t="s">
        <v>557</v>
      </c>
      <c r="C30" s="1007"/>
      <c r="D30" s="1007"/>
      <c r="E30" s="1007"/>
      <c r="F30" s="1008"/>
      <c r="G30" s="444"/>
      <c r="H30" s="452"/>
      <c r="I30" s="453"/>
      <c r="J30" s="447"/>
      <c r="K30" s="454"/>
      <c r="L30" s="455"/>
      <c r="M30" s="455"/>
      <c r="N30" s="455"/>
      <c r="O30" s="455"/>
      <c r="P30" s="455"/>
      <c r="Q30" s="455"/>
      <c r="R30" s="455"/>
      <c r="S30" s="455"/>
      <c r="T30" s="455"/>
      <c r="U30" s="455"/>
      <c r="V30" s="456"/>
    </row>
    <row r="31" spans="2:22" s="451" customFormat="1" ht="12.75" customHeight="1" x14ac:dyDescent="0.2">
      <c r="B31" s="1006" t="s">
        <v>557</v>
      </c>
      <c r="C31" s="1007"/>
      <c r="D31" s="1007"/>
      <c r="E31" s="1007"/>
      <c r="F31" s="1008"/>
      <c r="G31" s="444"/>
      <c r="H31" s="452"/>
      <c r="I31" s="453"/>
      <c r="J31" s="447"/>
      <c r="K31" s="454"/>
      <c r="L31" s="455"/>
      <c r="M31" s="455"/>
      <c r="N31" s="455"/>
      <c r="O31" s="455"/>
      <c r="P31" s="455"/>
      <c r="Q31" s="455"/>
      <c r="R31" s="455"/>
      <c r="S31" s="455"/>
      <c r="T31" s="455"/>
      <c r="U31" s="455"/>
      <c r="V31" s="456"/>
    </row>
    <row r="32" spans="2:22" s="451" customFormat="1" ht="12.75" customHeight="1" x14ac:dyDescent="0.2">
      <c r="B32" s="1006" t="s">
        <v>557</v>
      </c>
      <c r="C32" s="1007"/>
      <c r="D32" s="1007"/>
      <c r="E32" s="1007"/>
      <c r="F32" s="1008"/>
      <c r="G32" s="444"/>
      <c r="H32" s="452"/>
      <c r="I32" s="453"/>
      <c r="J32" s="447"/>
      <c r="K32" s="454"/>
      <c r="L32" s="455"/>
      <c r="M32" s="455"/>
      <c r="N32" s="455"/>
      <c r="O32" s="455"/>
      <c r="P32" s="455"/>
      <c r="Q32" s="455"/>
      <c r="R32" s="455"/>
      <c r="S32" s="455"/>
      <c r="T32" s="455"/>
      <c r="U32" s="455"/>
      <c r="V32" s="456"/>
    </row>
    <row r="33" spans="2:34" s="451" customFormat="1" ht="12.75" customHeight="1" x14ac:dyDescent="0.2">
      <c r="B33" s="1006" t="s">
        <v>557</v>
      </c>
      <c r="C33" s="1007"/>
      <c r="D33" s="1007"/>
      <c r="E33" s="1007"/>
      <c r="F33" s="1008"/>
      <c r="G33" s="444"/>
      <c r="H33" s="452"/>
      <c r="I33" s="453"/>
      <c r="J33" s="447"/>
      <c r="K33" s="454"/>
      <c r="L33" s="455"/>
      <c r="M33" s="455"/>
      <c r="N33" s="455"/>
      <c r="O33" s="455"/>
      <c r="P33" s="455"/>
      <c r="Q33" s="455"/>
      <c r="R33" s="455"/>
      <c r="S33" s="455"/>
      <c r="T33" s="455"/>
      <c r="U33" s="455"/>
      <c r="V33" s="456"/>
    </row>
    <row r="34" spans="2:34" s="451" customFormat="1" ht="12.75" customHeight="1" x14ac:dyDescent="0.2">
      <c r="B34" s="1006" t="s">
        <v>557</v>
      </c>
      <c r="C34" s="1007"/>
      <c r="D34" s="1007"/>
      <c r="E34" s="1007"/>
      <c r="F34" s="1008"/>
      <c r="G34" s="444"/>
      <c r="H34" s="452"/>
      <c r="I34" s="453"/>
      <c r="J34" s="447"/>
      <c r="K34" s="454"/>
      <c r="L34" s="455"/>
      <c r="M34" s="455"/>
      <c r="N34" s="455"/>
      <c r="O34" s="455"/>
      <c r="P34" s="455"/>
      <c r="Q34" s="455"/>
      <c r="R34" s="455"/>
      <c r="S34" s="455"/>
      <c r="T34" s="455"/>
      <c r="U34" s="455"/>
      <c r="V34" s="456"/>
      <c r="Y34" s="451">
        <v>2605453.2281096936</v>
      </c>
      <c r="Z34" s="451">
        <v>4335512.3792991349</v>
      </c>
      <c r="AA34" s="451">
        <v>3633.945167916128</v>
      </c>
      <c r="AB34" s="451">
        <v>0</v>
      </c>
      <c r="AC34" s="451">
        <v>20221.329689687544</v>
      </c>
      <c r="AD34" s="451">
        <v>0</v>
      </c>
      <c r="AE34" s="451">
        <v>2556509.4862526897</v>
      </c>
      <c r="AF34" s="451">
        <v>278879.98879481159</v>
      </c>
      <c r="AG34" s="451">
        <v>13364723.489999998</v>
      </c>
      <c r="AH34" s="451">
        <v>23164933.847313933</v>
      </c>
    </row>
    <row r="35" spans="2:34" s="451" customFormat="1" ht="12.75" customHeight="1" thickBot="1" x14ac:dyDescent="0.25">
      <c r="B35" s="1006" t="s">
        <v>557</v>
      </c>
      <c r="C35" s="1007"/>
      <c r="D35" s="1007"/>
      <c r="E35" s="1007"/>
      <c r="F35" s="1008"/>
      <c r="G35" s="444"/>
      <c r="H35" s="457"/>
      <c r="I35" s="458"/>
      <c r="J35" s="459"/>
      <c r="K35" s="460"/>
      <c r="L35" s="461"/>
      <c r="M35" s="461"/>
      <c r="N35" s="461"/>
      <c r="O35" s="461"/>
      <c r="P35" s="461"/>
      <c r="Q35" s="461"/>
      <c r="R35" s="461"/>
      <c r="S35" s="461"/>
      <c r="T35" s="461"/>
      <c r="U35" s="461"/>
      <c r="V35" s="462"/>
      <c r="Y35" s="451">
        <v>5.1481362347272304E-2</v>
      </c>
      <c r="Z35" s="451">
        <v>8.0541235703342068E-2</v>
      </c>
      <c r="AA35" s="451">
        <v>1.5545786469150273E-5</v>
      </c>
      <c r="AB35" s="451">
        <v>0</v>
      </c>
      <c r="AC35" s="451">
        <v>8.6505563224675136E-5</v>
      </c>
      <c r="AD35" s="451">
        <v>0</v>
      </c>
      <c r="AE35" s="451">
        <v>0.12204554582665499</v>
      </c>
      <c r="AF35" s="451">
        <v>2.5552026995326778E-2</v>
      </c>
      <c r="AG35" s="451">
        <v>0</v>
      </c>
      <c r="AH35" s="451">
        <v>0.27972222222228993</v>
      </c>
    </row>
    <row r="36" spans="2:34" s="451" customFormat="1" ht="13.5" thickBot="1" x14ac:dyDescent="0.25">
      <c r="B36" s="1009" t="s">
        <v>542</v>
      </c>
      <c r="C36" s="1010"/>
      <c r="D36" s="1010"/>
      <c r="E36" s="1010"/>
      <c r="F36" s="1011"/>
      <c r="G36" s="463">
        <f t="shared" ref="G36:V36" si="0">SUM(G29:G35)</f>
        <v>98253.922980565156</v>
      </c>
      <c r="H36" s="463">
        <f t="shared" si="0"/>
        <v>0</v>
      </c>
      <c r="I36" s="463">
        <f t="shared" si="0"/>
        <v>17787369.580764614</v>
      </c>
      <c r="J36" s="464">
        <f t="shared" si="0"/>
        <v>0</v>
      </c>
      <c r="K36" s="465">
        <f t="shared" si="0"/>
        <v>13761.622205961914</v>
      </c>
      <c r="L36" s="466">
        <f t="shared" si="0"/>
        <v>0</v>
      </c>
      <c r="M36" s="466">
        <f t="shared" si="0"/>
        <v>8160.5814252294231</v>
      </c>
      <c r="N36" s="466">
        <f t="shared" si="0"/>
        <v>0</v>
      </c>
      <c r="O36" s="466">
        <f t="shared" si="0"/>
        <v>0</v>
      </c>
      <c r="P36" s="466">
        <f t="shared" si="0"/>
        <v>0</v>
      </c>
      <c r="Q36" s="466">
        <f t="shared" si="0"/>
        <v>0</v>
      </c>
      <c r="R36" s="466">
        <f t="shared" si="0"/>
        <v>0</v>
      </c>
      <c r="S36" s="466">
        <f t="shared" si="0"/>
        <v>0</v>
      </c>
      <c r="T36" s="466">
        <f t="shared" si="0"/>
        <v>0</v>
      </c>
      <c r="U36" s="466">
        <f t="shared" si="0"/>
        <v>70196.992610836358</v>
      </c>
      <c r="V36" s="467">
        <f t="shared" si="0"/>
        <v>6134.7267385374489</v>
      </c>
      <c r="Y36" s="451">
        <v>0</v>
      </c>
      <c r="Z36" s="451">
        <v>0</v>
      </c>
      <c r="AA36" s="451">
        <v>0</v>
      </c>
      <c r="AB36" s="451">
        <v>0</v>
      </c>
      <c r="AC36" s="451">
        <v>0</v>
      </c>
      <c r="AD36" s="451">
        <v>0</v>
      </c>
      <c r="AE36" s="451">
        <v>0</v>
      </c>
      <c r="AF36" s="451">
        <v>0</v>
      </c>
      <c r="AG36" s="451">
        <v>0</v>
      </c>
      <c r="AH36" s="451">
        <v>0</v>
      </c>
    </row>
    <row r="37" spans="2:34" x14ac:dyDescent="0.2">
      <c r="I37" s="433"/>
      <c r="Y37" s="433">
        <v>0</v>
      </c>
      <c r="Z37" s="433">
        <v>0</v>
      </c>
      <c r="AA37" s="433">
        <v>0</v>
      </c>
      <c r="AB37" s="433">
        <v>0</v>
      </c>
      <c r="AC37" s="433">
        <v>0</v>
      </c>
      <c r="AD37" s="433">
        <v>0</v>
      </c>
      <c r="AE37" s="433">
        <v>0</v>
      </c>
      <c r="AF37" s="433">
        <v>0</v>
      </c>
      <c r="AG37" s="433">
        <v>0</v>
      </c>
      <c r="AH37" s="433">
        <v>0</v>
      </c>
    </row>
    <row r="38" spans="2:34" x14ac:dyDescent="0.2">
      <c r="I38" s="433"/>
      <c r="Y38" s="433">
        <v>0</v>
      </c>
      <c r="Z38" s="433">
        <v>0</v>
      </c>
      <c r="AA38" s="433">
        <v>0</v>
      </c>
      <c r="AB38" s="433">
        <v>0</v>
      </c>
      <c r="AC38" s="433">
        <v>0</v>
      </c>
      <c r="AD38" s="433">
        <v>0</v>
      </c>
      <c r="AE38" s="433">
        <v>0</v>
      </c>
      <c r="AF38" s="433">
        <v>0</v>
      </c>
      <c r="AG38" s="433">
        <v>0</v>
      </c>
      <c r="AH38" s="433">
        <v>0</v>
      </c>
    </row>
    <row r="39" spans="2:34" x14ac:dyDescent="0.2">
      <c r="I39" s="433"/>
      <c r="Y39" s="433">
        <v>5.1481362347272304E-2</v>
      </c>
      <c r="Z39" s="433">
        <v>8.0541235703342068E-2</v>
      </c>
      <c r="AA39" s="433">
        <v>1.5545786469150273E-5</v>
      </c>
      <c r="AB39" s="433">
        <v>0</v>
      </c>
      <c r="AC39" s="433">
        <v>8.6505563224675136E-5</v>
      </c>
      <c r="AD39" s="433">
        <v>0</v>
      </c>
      <c r="AE39" s="433">
        <v>0.12204554582665499</v>
      </c>
      <c r="AF39" s="433">
        <v>2.5552026995326778E-2</v>
      </c>
      <c r="AG39" s="433">
        <v>0</v>
      </c>
      <c r="AH39" s="433">
        <v>0.27972222222228993</v>
      </c>
    </row>
    <row r="40" spans="2:34" s="71" customFormat="1" x14ac:dyDescent="0.2">
      <c r="B40" s="71" t="s">
        <v>58</v>
      </c>
      <c r="D40" s="71" t="s">
        <v>606</v>
      </c>
      <c r="F40" s="414"/>
      <c r="G40" s="73"/>
      <c r="J40" s="71" t="s">
        <v>607</v>
      </c>
      <c r="N40" s="74"/>
      <c r="Y40" s="71">
        <v>0</v>
      </c>
      <c r="Z40" s="71">
        <v>0</v>
      </c>
      <c r="AA40" s="71">
        <v>0</v>
      </c>
      <c r="AB40" s="71">
        <v>0</v>
      </c>
      <c r="AC40" s="71">
        <v>0</v>
      </c>
      <c r="AD40" s="71">
        <v>0</v>
      </c>
      <c r="AE40" s="71">
        <v>0</v>
      </c>
      <c r="AF40" s="71">
        <v>0</v>
      </c>
      <c r="AG40" s="71">
        <v>0</v>
      </c>
      <c r="AH40" s="71">
        <v>0</v>
      </c>
    </row>
    <row r="41" spans="2:34" x14ac:dyDescent="0.2">
      <c r="Y41" s="433">
        <v>2605453.1766283312</v>
      </c>
      <c r="Z41" s="433">
        <v>4335512.2987578996</v>
      </c>
      <c r="AA41" s="433">
        <v>3633.9451523703415</v>
      </c>
      <c r="AB41" s="433">
        <v>0</v>
      </c>
      <c r="AC41" s="433">
        <v>20221.329603181981</v>
      </c>
      <c r="AD41" s="433">
        <v>0</v>
      </c>
      <c r="AE41" s="433">
        <v>2556509.3642071439</v>
      </c>
      <c r="AF41" s="433">
        <v>278879.96324278461</v>
      </c>
      <c r="AG41" s="433">
        <v>13351423.489999998</v>
      </c>
      <c r="AH41" s="433">
        <v>23151633.567591708</v>
      </c>
    </row>
    <row r="42" spans="2:34" x14ac:dyDescent="0.2">
      <c r="Y42" s="433">
        <v>0</v>
      </c>
      <c r="Z42" s="433">
        <v>0</v>
      </c>
      <c r="AA42" s="433">
        <v>0</v>
      </c>
      <c r="AB42" s="433">
        <v>0</v>
      </c>
      <c r="AC42" s="433">
        <v>0</v>
      </c>
      <c r="AD42" s="433">
        <v>0</v>
      </c>
      <c r="AE42" s="433">
        <v>0</v>
      </c>
      <c r="AF42" s="433">
        <v>0</v>
      </c>
      <c r="AG42" s="433">
        <v>0</v>
      </c>
      <c r="AH42" s="433">
        <v>0</v>
      </c>
    </row>
    <row r="43" spans="2:34" ht="15.75" customHeight="1" x14ac:dyDescent="0.2">
      <c r="G43" s="434"/>
      <c r="H43" s="434"/>
      <c r="I43" s="433"/>
      <c r="Y43" s="433">
        <v>2093067.0688724024</v>
      </c>
      <c r="Z43" s="433">
        <v>2168363.2681931355</v>
      </c>
      <c r="AA43" s="433">
        <v>3479.2203226892416</v>
      </c>
      <c r="AB43" s="433">
        <v>0</v>
      </c>
      <c r="AC43" s="433">
        <v>19360.352993026787</v>
      </c>
      <c r="AD43" s="433">
        <v>0</v>
      </c>
      <c r="AE43" s="433">
        <v>938262.19803487847</v>
      </c>
      <c r="AF43" s="433">
        <v>220624.17535315786</v>
      </c>
      <c r="AG43" s="433">
        <v>0</v>
      </c>
      <c r="AH43" s="433">
        <v>5443156.2837692909</v>
      </c>
    </row>
    <row r="44" spans="2:34" ht="15.75" customHeight="1" x14ac:dyDescent="0.2">
      <c r="G44" s="434"/>
      <c r="H44" s="434"/>
      <c r="I44" s="433"/>
      <c r="Y44" s="433">
        <v>2013807.4858395243</v>
      </c>
      <c r="Z44" s="433">
        <v>1914762.0573798947</v>
      </c>
      <c r="AA44" s="433">
        <v>608.10786151420382</v>
      </c>
      <c r="AB44" s="433">
        <v>0</v>
      </c>
      <c r="AC44" s="433">
        <v>3383.85665891076</v>
      </c>
      <c r="AD44" s="433">
        <v>0</v>
      </c>
      <c r="AE44" s="433">
        <v>584277.26304046053</v>
      </c>
      <c r="AF44" s="433">
        <v>34401.089104626713</v>
      </c>
      <c r="AG44" s="433">
        <v>0</v>
      </c>
      <c r="AH44" s="433">
        <v>4551239.8598849308</v>
      </c>
    </row>
    <row r="45" spans="2:34" x14ac:dyDescent="0.2">
      <c r="Y45" s="433">
        <v>79259.58303287813</v>
      </c>
      <c r="Z45" s="433">
        <v>253601.2108132409</v>
      </c>
      <c r="AA45" s="433">
        <v>2871.1124611750379</v>
      </c>
      <c r="AB45" s="433">
        <v>0</v>
      </c>
      <c r="AC45" s="433">
        <v>15976.496334116026</v>
      </c>
      <c r="AD45" s="433">
        <v>0</v>
      </c>
      <c r="AE45" s="433">
        <v>353984.93499441794</v>
      </c>
      <c r="AF45" s="433">
        <v>186223.08624853115</v>
      </c>
      <c r="AG45" s="433">
        <v>0</v>
      </c>
      <c r="AH45" s="433">
        <v>891916.42388435907</v>
      </c>
    </row>
    <row r="46" spans="2:34" x14ac:dyDescent="0.2">
      <c r="Y46" s="433">
        <v>480924.90873035637</v>
      </c>
      <c r="Z46" s="433">
        <v>797028.57880212925</v>
      </c>
      <c r="AA46" s="433">
        <v>145.22451617315897</v>
      </c>
      <c r="AB46" s="433">
        <v>0</v>
      </c>
      <c r="AC46" s="433">
        <v>808.11148348911638</v>
      </c>
      <c r="AD46" s="433">
        <v>0</v>
      </c>
      <c r="AE46" s="433">
        <v>1262885.1937741414</v>
      </c>
      <c r="AF46" s="433">
        <v>14052.350982917327</v>
      </c>
      <c r="AG46" s="433">
        <v>0</v>
      </c>
      <c r="AH46" s="433">
        <v>2555844.3682892071</v>
      </c>
    </row>
    <row r="47" spans="2:34" x14ac:dyDescent="0.2">
      <c r="Y47" s="433">
        <v>1166.9598026242268</v>
      </c>
      <c r="Z47" s="433">
        <v>1284196.451736114</v>
      </c>
      <c r="AA47" s="433">
        <v>0.35238593313254041</v>
      </c>
      <c r="AB47" s="433">
        <v>0</v>
      </c>
      <c r="AC47" s="433">
        <v>1.9608749726863659</v>
      </c>
      <c r="AD47" s="433">
        <v>0</v>
      </c>
      <c r="AE47" s="433">
        <v>2766.4816853197635</v>
      </c>
      <c r="AF47" s="433">
        <v>579.20356065898352</v>
      </c>
      <c r="AG47" s="433">
        <v>0</v>
      </c>
      <c r="AH47" s="433">
        <v>1288711.4100456226</v>
      </c>
    </row>
    <row r="48" spans="2:34" x14ac:dyDescent="0.2">
      <c r="Y48" s="433">
        <v>29315.318957947202</v>
      </c>
      <c r="Z48" s="433">
        <v>84392.505050408668</v>
      </c>
      <c r="AA48" s="433">
        <v>8.852323792853678</v>
      </c>
      <c r="AB48" s="433">
        <v>0</v>
      </c>
      <c r="AC48" s="433">
        <v>49.259344779219575</v>
      </c>
      <c r="AD48" s="433">
        <v>0</v>
      </c>
      <c r="AE48" s="433">
        <v>350274.78953833086</v>
      </c>
      <c r="AF48" s="433">
        <v>30516.513188999106</v>
      </c>
      <c r="AG48" s="433">
        <v>0</v>
      </c>
      <c r="AH48" s="433">
        <v>494557.23840425792</v>
      </c>
    </row>
    <row r="49" spans="25:34" x14ac:dyDescent="0.2">
      <c r="Y49" s="433">
        <v>0</v>
      </c>
      <c r="Z49" s="433">
        <v>0</v>
      </c>
      <c r="AA49" s="433">
        <v>0</v>
      </c>
      <c r="AB49" s="433">
        <v>0</v>
      </c>
      <c r="AC49" s="433">
        <v>0</v>
      </c>
      <c r="AD49" s="433">
        <v>0</v>
      </c>
      <c r="AE49" s="433">
        <v>0</v>
      </c>
      <c r="AF49" s="433">
        <v>0</v>
      </c>
      <c r="AG49" s="433">
        <v>13351423.489999998</v>
      </c>
      <c r="AH49" s="433">
        <v>13351423.489999998</v>
      </c>
    </row>
    <row r="50" spans="25:34" x14ac:dyDescent="0.2">
      <c r="Y50" s="433">
        <v>978.92026500093061</v>
      </c>
      <c r="Z50" s="433">
        <v>1531.494976111398</v>
      </c>
      <c r="AA50" s="433">
        <v>0.29560378195459286</v>
      </c>
      <c r="AB50" s="433">
        <v>0</v>
      </c>
      <c r="AC50" s="433">
        <v>1.6449069141706689</v>
      </c>
      <c r="AD50" s="433">
        <v>0</v>
      </c>
      <c r="AE50" s="433">
        <v>2320.7011744735319</v>
      </c>
      <c r="AF50" s="433">
        <v>13107.720157051346</v>
      </c>
      <c r="AG50" s="433">
        <v>0</v>
      </c>
      <c r="AH50" s="433">
        <v>17940.777083333334</v>
      </c>
    </row>
    <row r="51" spans="25:34" x14ac:dyDescent="0.2">
      <c r="Y51" s="433">
        <v>0</v>
      </c>
      <c r="Z51" s="433">
        <v>0</v>
      </c>
      <c r="AA51" s="433">
        <v>0</v>
      </c>
      <c r="AB51" s="433">
        <v>0</v>
      </c>
      <c r="AC51" s="433">
        <v>0</v>
      </c>
      <c r="AD51" s="433">
        <v>0</v>
      </c>
      <c r="AE51" s="433">
        <v>0</v>
      </c>
      <c r="AF51" s="433">
        <v>0</v>
      </c>
      <c r="AG51" s="433">
        <v>0</v>
      </c>
      <c r="AH51" s="433">
        <v>0</v>
      </c>
    </row>
    <row r="52" spans="25:34" x14ac:dyDescent="0.2">
      <c r="Y52" s="433">
        <v>0</v>
      </c>
      <c r="Z52" s="433">
        <v>0</v>
      </c>
      <c r="AA52" s="433">
        <v>0</v>
      </c>
      <c r="AB52" s="433">
        <v>0</v>
      </c>
      <c r="AC52" s="433">
        <v>0</v>
      </c>
      <c r="AD52" s="433">
        <v>0</v>
      </c>
      <c r="AE52" s="433">
        <v>0</v>
      </c>
      <c r="AF52" s="433">
        <v>0</v>
      </c>
      <c r="AG52" s="433">
        <v>0</v>
      </c>
      <c r="AH52" s="433">
        <v>0</v>
      </c>
    </row>
    <row r="53" spans="25:34" x14ac:dyDescent="0.2">
      <c r="Y53" s="433">
        <v>0</v>
      </c>
      <c r="Z53" s="433">
        <v>0</v>
      </c>
      <c r="AA53" s="433">
        <v>0</v>
      </c>
      <c r="AB53" s="433">
        <v>0</v>
      </c>
      <c r="AC53" s="433">
        <v>0</v>
      </c>
      <c r="AD53" s="433">
        <v>0</v>
      </c>
      <c r="AE53" s="433">
        <v>0</v>
      </c>
      <c r="AF53" s="433">
        <v>0</v>
      </c>
      <c r="AG53" s="433">
        <v>0</v>
      </c>
      <c r="AH53" s="433">
        <v>0</v>
      </c>
    </row>
    <row r="54" spans="25:34" x14ac:dyDescent="0.2">
      <c r="Y54" s="433">
        <v>0</v>
      </c>
      <c r="Z54" s="433">
        <v>0</v>
      </c>
      <c r="AA54" s="433">
        <v>0</v>
      </c>
      <c r="AB54" s="433">
        <v>0</v>
      </c>
      <c r="AC54" s="433">
        <v>0</v>
      </c>
      <c r="AD54" s="433">
        <v>0</v>
      </c>
      <c r="AE54" s="433">
        <v>0</v>
      </c>
      <c r="AF54" s="433">
        <v>0</v>
      </c>
      <c r="AG54" s="433">
        <v>13300</v>
      </c>
      <c r="AH54" s="433">
        <v>13300</v>
      </c>
    </row>
    <row r="55" spans="25:34" x14ac:dyDescent="0.2">
      <c r="Y55" s="433">
        <v>0</v>
      </c>
      <c r="Z55" s="433">
        <v>0</v>
      </c>
      <c r="AA55" s="433">
        <v>0</v>
      </c>
      <c r="AB55" s="433">
        <v>0</v>
      </c>
      <c r="AC55" s="433">
        <v>0</v>
      </c>
      <c r="AD55" s="433">
        <v>0</v>
      </c>
      <c r="AE55" s="433">
        <v>0</v>
      </c>
      <c r="AF55" s="433">
        <v>0</v>
      </c>
      <c r="AG55" s="433">
        <v>0</v>
      </c>
      <c r="AH55" s="433">
        <v>0</v>
      </c>
    </row>
    <row r="56" spans="25:34" x14ac:dyDescent="0.2">
      <c r="Y56" s="433">
        <v>0</v>
      </c>
      <c r="Z56" s="433">
        <v>0</v>
      </c>
      <c r="AA56" s="433">
        <v>0</v>
      </c>
      <c r="AB56" s="433">
        <v>0</v>
      </c>
      <c r="AC56" s="433">
        <v>0</v>
      </c>
      <c r="AD56" s="433">
        <v>0</v>
      </c>
      <c r="AE56" s="433">
        <v>0</v>
      </c>
      <c r="AF56" s="433">
        <v>0</v>
      </c>
      <c r="AG56" s="433">
        <v>0</v>
      </c>
      <c r="AH56" s="433">
        <v>0</v>
      </c>
    </row>
    <row r="57" spans="25:34" x14ac:dyDescent="0.2">
      <c r="Y57" s="433">
        <v>0</v>
      </c>
      <c r="Z57" s="433">
        <v>0</v>
      </c>
      <c r="AA57" s="433">
        <v>0</v>
      </c>
      <c r="AB57" s="433">
        <v>0</v>
      </c>
      <c r="AC57" s="433">
        <v>0</v>
      </c>
      <c r="AD57" s="433">
        <v>0</v>
      </c>
      <c r="AE57" s="433">
        <v>0</v>
      </c>
      <c r="AF57" s="433">
        <v>0</v>
      </c>
      <c r="AG57" s="433">
        <v>0</v>
      </c>
      <c r="AH57" s="433">
        <v>0</v>
      </c>
    </row>
    <row r="58" spans="25:34" x14ac:dyDescent="0.2">
      <c r="Y58" s="433">
        <v>0</v>
      </c>
      <c r="Z58" s="433">
        <v>0</v>
      </c>
      <c r="AA58" s="433">
        <v>0</v>
      </c>
      <c r="AB58" s="433">
        <v>0</v>
      </c>
      <c r="AC58" s="433">
        <v>0</v>
      </c>
      <c r="AD58" s="433">
        <v>0</v>
      </c>
      <c r="AE58" s="433">
        <v>0</v>
      </c>
      <c r="AF58" s="433">
        <v>0</v>
      </c>
      <c r="AG58" s="433">
        <v>13300</v>
      </c>
      <c r="AH58" s="433">
        <v>13300</v>
      </c>
    </row>
    <row r="59" spans="25:34" x14ac:dyDescent="0.2">
      <c r="Y59" s="433">
        <v>0</v>
      </c>
      <c r="Z59" s="433">
        <v>0</v>
      </c>
      <c r="AA59" s="433">
        <v>0</v>
      </c>
      <c r="AB59" s="433">
        <v>0</v>
      </c>
      <c r="AC59" s="433">
        <v>0</v>
      </c>
      <c r="AD59" s="433">
        <v>0</v>
      </c>
      <c r="AE59" s="433">
        <v>0</v>
      </c>
      <c r="AF59" s="433">
        <v>0</v>
      </c>
      <c r="AG59" s="433">
        <v>0</v>
      </c>
      <c r="AH59" s="433">
        <v>0</v>
      </c>
    </row>
    <row r="60" spans="25:34" x14ac:dyDescent="0.2">
      <c r="Y60" s="433">
        <v>0</v>
      </c>
      <c r="Z60" s="433">
        <v>0</v>
      </c>
      <c r="AA60" s="433">
        <v>0</v>
      </c>
      <c r="AB60" s="433">
        <v>0</v>
      </c>
      <c r="AC60" s="433">
        <v>0</v>
      </c>
      <c r="AD60" s="433">
        <v>0</v>
      </c>
      <c r="AE60" s="433">
        <v>0</v>
      </c>
      <c r="AF60" s="433">
        <v>0</v>
      </c>
      <c r="AG60" s="433">
        <v>0</v>
      </c>
      <c r="AH60" s="433">
        <v>0</v>
      </c>
    </row>
    <row r="61" spans="25:34" x14ac:dyDescent="0.2">
      <c r="Y61" s="433">
        <v>0</v>
      </c>
      <c r="Z61" s="433">
        <v>0</v>
      </c>
      <c r="AA61" s="433">
        <v>0</v>
      </c>
      <c r="AB61" s="433">
        <v>0</v>
      </c>
      <c r="AC61" s="433">
        <v>0</v>
      </c>
      <c r="AD61" s="433">
        <v>0</v>
      </c>
      <c r="AE61" s="433">
        <v>0</v>
      </c>
      <c r="AF61" s="433">
        <v>0</v>
      </c>
      <c r="AG61" s="433">
        <v>0</v>
      </c>
      <c r="AH61" s="433">
        <v>0</v>
      </c>
    </row>
    <row r="62" spans="25:34" x14ac:dyDescent="0.2">
      <c r="Y62" s="433">
        <v>4366973.521934608</v>
      </c>
      <c r="Z62" s="433">
        <v>1547030.728399188</v>
      </c>
      <c r="AA62" s="433">
        <v>88997.996028377005</v>
      </c>
      <c r="AB62" s="433">
        <v>0</v>
      </c>
      <c r="AC62" s="433">
        <v>242790.93416859256</v>
      </c>
      <c r="AD62" s="433">
        <v>0</v>
      </c>
      <c r="AE62" s="433">
        <v>2141134.7668158631</v>
      </c>
      <c r="AF62" s="433">
        <v>248699.40265337221</v>
      </c>
      <c r="AG62" s="433">
        <v>102210</v>
      </c>
      <c r="AH62" s="433">
        <v>8737837.3500000015</v>
      </c>
    </row>
    <row r="63" spans="25:34" x14ac:dyDescent="0.2">
      <c r="Y63" s="433">
        <v>2168279.196328904</v>
      </c>
      <c r="Z63" s="433">
        <v>790246.70217118307</v>
      </c>
      <c r="AA63" s="433">
        <v>45430.611732605605</v>
      </c>
      <c r="AB63" s="433">
        <v>0</v>
      </c>
      <c r="AC63" s="433">
        <v>160369.54515451437</v>
      </c>
      <c r="AD63" s="433">
        <v>0</v>
      </c>
      <c r="AE63" s="433">
        <v>1050630.5860842098</v>
      </c>
      <c r="AF63" s="433">
        <v>113030.2285285835</v>
      </c>
      <c r="AG63" s="433">
        <v>102210</v>
      </c>
      <c r="AH63" s="433">
        <v>4430196.87</v>
      </c>
    </row>
    <row r="64" spans="25:34" x14ac:dyDescent="0.2">
      <c r="Y64" s="433">
        <v>0</v>
      </c>
      <c r="Z64" s="433">
        <v>1406.0802686675254</v>
      </c>
      <c r="AA64" s="433">
        <v>0</v>
      </c>
      <c r="AB64" s="433">
        <v>0</v>
      </c>
      <c r="AC64" s="433">
        <v>83736.991202748759</v>
      </c>
      <c r="AD64" s="433">
        <v>0</v>
      </c>
      <c r="AE64" s="433">
        <v>0</v>
      </c>
      <c r="AF64" s="433">
        <v>113030.2285285835</v>
      </c>
      <c r="AG64" s="433">
        <v>102210</v>
      </c>
      <c r="AH64" s="433">
        <v>300383.29999999981</v>
      </c>
    </row>
    <row r="65" spans="25:34" x14ac:dyDescent="0.2">
      <c r="Y65" s="433">
        <v>0</v>
      </c>
      <c r="Z65" s="433">
        <v>1406.0802686675254</v>
      </c>
      <c r="AA65" s="433">
        <v>0</v>
      </c>
      <c r="AB65" s="433">
        <v>0</v>
      </c>
      <c r="AC65" s="433">
        <v>83736.991202748759</v>
      </c>
      <c r="AD65" s="433">
        <v>0</v>
      </c>
      <c r="AE65" s="433">
        <v>0</v>
      </c>
      <c r="AF65" s="433">
        <v>113030.2285285835</v>
      </c>
      <c r="AG65" s="433">
        <v>0</v>
      </c>
      <c r="AH65" s="433">
        <v>198173.29999999978</v>
      </c>
    </row>
    <row r="66" spans="25:34" x14ac:dyDescent="0.2">
      <c r="Y66" s="433">
        <v>0</v>
      </c>
      <c r="Z66" s="433">
        <v>0</v>
      </c>
      <c r="AA66" s="433">
        <v>0</v>
      </c>
      <c r="AB66" s="433">
        <v>0</v>
      </c>
      <c r="AC66" s="433">
        <v>0</v>
      </c>
      <c r="AD66" s="433">
        <v>0</v>
      </c>
      <c r="AE66" s="433">
        <v>0</v>
      </c>
      <c r="AF66" s="433">
        <v>0</v>
      </c>
      <c r="AG66" s="433">
        <v>0</v>
      </c>
      <c r="AH66" s="433">
        <v>0</v>
      </c>
    </row>
    <row r="67" spans="25:34" x14ac:dyDescent="0.2">
      <c r="Y67" s="433">
        <v>0</v>
      </c>
      <c r="Z67" s="433">
        <v>0</v>
      </c>
      <c r="AA67" s="433">
        <v>0</v>
      </c>
      <c r="AB67" s="433">
        <v>0</v>
      </c>
      <c r="AC67" s="433">
        <v>0</v>
      </c>
      <c r="AD67" s="433">
        <v>0</v>
      </c>
      <c r="AE67" s="433">
        <v>0</v>
      </c>
      <c r="AF67" s="433">
        <v>0</v>
      </c>
      <c r="AG67" s="433">
        <v>0</v>
      </c>
      <c r="AH67" s="433">
        <v>0</v>
      </c>
    </row>
    <row r="68" spans="25:34" x14ac:dyDescent="0.2">
      <c r="Y68" s="433">
        <v>0</v>
      </c>
      <c r="Z68" s="433">
        <v>0</v>
      </c>
      <c r="AA68" s="433">
        <v>0</v>
      </c>
      <c r="AB68" s="433">
        <v>0</v>
      </c>
      <c r="AC68" s="433">
        <v>0</v>
      </c>
      <c r="AD68" s="433">
        <v>0</v>
      </c>
      <c r="AE68" s="433">
        <v>0</v>
      </c>
      <c r="AF68" s="433">
        <v>0</v>
      </c>
      <c r="AG68" s="433">
        <v>102210</v>
      </c>
      <c r="AH68" s="433">
        <v>102210</v>
      </c>
    </row>
    <row r="69" spans="25:34" x14ac:dyDescent="0.2">
      <c r="Y69" s="433">
        <v>0</v>
      </c>
      <c r="Z69" s="433">
        <v>0</v>
      </c>
      <c r="AA69" s="433">
        <v>0</v>
      </c>
      <c r="AB69" s="433">
        <v>0</v>
      </c>
      <c r="AC69" s="433">
        <v>0</v>
      </c>
      <c r="AD69" s="433">
        <v>0</v>
      </c>
      <c r="AE69" s="433">
        <v>0</v>
      </c>
      <c r="AF69" s="433">
        <v>0</v>
      </c>
      <c r="AG69" s="433">
        <v>0</v>
      </c>
      <c r="AH69" s="433">
        <v>0</v>
      </c>
    </row>
    <row r="70" spans="25:34" x14ac:dyDescent="0.2">
      <c r="Y70" s="433">
        <v>2168279.196328904</v>
      </c>
      <c r="Z70" s="433">
        <v>788840.62190251553</v>
      </c>
      <c r="AA70" s="433">
        <v>45430.611732605605</v>
      </c>
      <c r="AB70" s="433">
        <v>0</v>
      </c>
      <c r="AC70" s="433">
        <v>76632.5539517656</v>
      </c>
      <c r="AD70" s="433">
        <v>0</v>
      </c>
      <c r="AE70" s="433">
        <v>1050630.5860842098</v>
      </c>
      <c r="AF70" s="433">
        <v>0</v>
      </c>
      <c r="AG70" s="433">
        <v>0</v>
      </c>
      <c r="AH70" s="433">
        <v>4129813.5700000003</v>
      </c>
    </row>
    <row r="71" spans="25:34" x14ac:dyDescent="0.2">
      <c r="Y71" s="433">
        <v>0</v>
      </c>
      <c r="Z71" s="433">
        <v>0</v>
      </c>
      <c r="AA71" s="433">
        <v>0</v>
      </c>
      <c r="AB71" s="433">
        <v>0</v>
      </c>
      <c r="AC71" s="433">
        <v>0</v>
      </c>
      <c r="AD71" s="433">
        <v>0</v>
      </c>
      <c r="AE71" s="433">
        <v>0</v>
      </c>
      <c r="AF71" s="433">
        <v>0</v>
      </c>
      <c r="AG71" s="433">
        <v>0</v>
      </c>
      <c r="AH71" s="433">
        <v>0</v>
      </c>
    </row>
    <row r="72" spans="25:34" x14ac:dyDescent="0.2">
      <c r="Y72" s="433">
        <v>1969421.1514961582</v>
      </c>
      <c r="Z72" s="433">
        <v>716494.1713062214</v>
      </c>
      <c r="AA72" s="433">
        <v>41264.062221824264</v>
      </c>
      <c r="AB72" s="433">
        <v>0</v>
      </c>
      <c r="AC72" s="433">
        <v>69604.400070480828</v>
      </c>
      <c r="AD72" s="433">
        <v>0</v>
      </c>
      <c r="AE72" s="433">
        <v>954274.75490531046</v>
      </c>
      <c r="AF72" s="433">
        <v>0</v>
      </c>
      <c r="AG72" s="433">
        <v>0</v>
      </c>
      <c r="AH72" s="433">
        <v>3751058.5399999954</v>
      </c>
    </row>
    <row r="73" spans="25:34" x14ac:dyDescent="0.2">
      <c r="Y73" s="433">
        <v>1619176.7479105126</v>
      </c>
      <c r="Z73" s="433">
        <v>589071.92162077699</v>
      </c>
      <c r="AA73" s="433">
        <v>33925.608051458359</v>
      </c>
      <c r="AB73" s="433">
        <v>0</v>
      </c>
      <c r="AC73" s="433">
        <v>57225.863579643425</v>
      </c>
      <c r="AD73" s="433">
        <v>0</v>
      </c>
      <c r="AE73" s="433">
        <v>784565.29883760423</v>
      </c>
      <c r="AF73" s="433">
        <v>0</v>
      </c>
      <c r="AG73" s="433">
        <v>0</v>
      </c>
      <c r="AH73" s="433">
        <v>3083965.4399999958</v>
      </c>
    </row>
    <row r="74" spans="25:34" x14ac:dyDescent="0.2">
      <c r="Y74" s="433">
        <v>0</v>
      </c>
      <c r="Z74" s="433">
        <v>0</v>
      </c>
      <c r="AA74" s="433">
        <v>0</v>
      </c>
      <c r="AB74" s="433">
        <v>0</v>
      </c>
      <c r="AC74" s="433">
        <v>0</v>
      </c>
      <c r="AD74" s="433">
        <v>0</v>
      </c>
      <c r="AE74" s="433">
        <v>0</v>
      </c>
      <c r="AF74" s="433">
        <v>0</v>
      </c>
      <c r="AG74" s="433">
        <v>0</v>
      </c>
      <c r="AH74" s="433">
        <v>0</v>
      </c>
    </row>
    <row r="75" spans="25:34" x14ac:dyDescent="0.2">
      <c r="Y75" s="433">
        <v>350244.4035856456</v>
      </c>
      <c r="Z75" s="433">
        <v>127422.24968544439</v>
      </c>
      <c r="AA75" s="433">
        <v>7338.4541703659079</v>
      </c>
      <c r="AB75" s="433">
        <v>0</v>
      </c>
      <c r="AC75" s="433">
        <v>12378.53649083741</v>
      </c>
      <c r="AD75" s="433">
        <v>0</v>
      </c>
      <c r="AE75" s="433">
        <v>169709.45606770617</v>
      </c>
      <c r="AF75" s="433">
        <v>0</v>
      </c>
      <c r="AG75" s="433">
        <v>0</v>
      </c>
      <c r="AH75" s="433">
        <v>667093.09999999951</v>
      </c>
    </row>
    <row r="76" spans="25:34" x14ac:dyDescent="0.2">
      <c r="Y76" s="433">
        <v>0</v>
      </c>
      <c r="Z76" s="433">
        <v>0</v>
      </c>
      <c r="AA76" s="433">
        <v>0</v>
      </c>
      <c r="AB76" s="433">
        <v>0</v>
      </c>
      <c r="AC76" s="433">
        <v>0</v>
      </c>
      <c r="AD76" s="433">
        <v>0</v>
      </c>
      <c r="AE76" s="433">
        <v>0</v>
      </c>
      <c r="AF76" s="433">
        <v>0</v>
      </c>
      <c r="AG76" s="433">
        <v>0</v>
      </c>
      <c r="AH76" s="433">
        <v>0</v>
      </c>
    </row>
    <row r="77" spans="25:34" x14ac:dyDescent="0.2">
      <c r="Y77" s="433">
        <v>0</v>
      </c>
      <c r="Z77" s="433">
        <v>0</v>
      </c>
      <c r="AA77" s="433">
        <v>0</v>
      </c>
      <c r="AB77" s="433">
        <v>0</v>
      </c>
      <c r="AC77" s="433">
        <v>0</v>
      </c>
      <c r="AD77" s="433">
        <v>0</v>
      </c>
      <c r="AE77" s="433">
        <v>0</v>
      </c>
      <c r="AF77" s="433">
        <v>0</v>
      </c>
      <c r="AG77" s="433">
        <v>0</v>
      </c>
      <c r="AH77" s="433">
        <v>0</v>
      </c>
    </row>
    <row r="78" spans="25:34" x14ac:dyDescent="0.2">
      <c r="Y78" s="433">
        <v>0</v>
      </c>
      <c r="Z78" s="433">
        <v>0</v>
      </c>
      <c r="AA78" s="433">
        <v>0</v>
      </c>
      <c r="AB78" s="433">
        <v>0</v>
      </c>
      <c r="AC78" s="433">
        <v>0</v>
      </c>
      <c r="AD78" s="433">
        <v>0</v>
      </c>
      <c r="AE78" s="433">
        <v>0</v>
      </c>
      <c r="AF78" s="433">
        <v>0</v>
      </c>
      <c r="AG78" s="433">
        <v>0</v>
      </c>
      <c r="AH78" s="433">
        <v>0</v>
      </c>
    </row>
    <row r="79" spans="25:34" x14ac:dyDescent="0.2">
      <c r="Y79" s="433">
        <v>0</v>
      </c>
      <c r="Z79" s="433">
        <v>0</v>
      </c>
      <c r="AA79" s="433">
        <v>0</v>
      </c>
      <c r="AB79" s="433">
        <v>0</v>
      </c>
      <c r="AC79" s="433">
        <v>0</v>
      </c>
      <c r="AD79" s="433">
        <v>0</v>
      </c>
      <c r="AE79" s="433">
        <v>0</v>
      </c>
      <c r="AF79" s="433">
        <v>0</v>
      </c>
      <c r="AG79" s="433">
        <v>0</v>
      </c>
      <c r="AH79" s="433">
        <v>0</v>
      </c>
    </row>
    <row r="80" spans="25:34" x14ac:dyDescent="0.2">
      <c r="Y80" s="433">
        <v>229273.17410954557</v>
      </c>
      <c r="Z80" s="433">
        <v>40289.854921783626</v>
      </c>
      <c r="AA80" s="433">
        <v>2303.3220739471417</v>
      </c>
      <c r="AB80" s="433">
        <v>0</v>
      </c>
      <c r="AC80" s="433">
        <v>12816.988943597349</v>
      </c>
      <c r="AD80" s="433">
        <v>0</v>
      </c>
      <c r="AE80" s="433">
        <v>136229.42582634292</v>
      </c>
      <c r="AF80" s="433">
        <v>135669.17412478873</v>
      </c>
      <c r="AG80" s="433">
        <v>0</v>
      </c>
      <c r="AH80" s="433">
        <v>556581.9400000053</v>
      </c>
    </row>
    <row r="81" spans="25:34" x14ac:dyDescent="0.2">
      <c r="Y81" s="433">
        <v>6972426.7500443012</v>
      </c>
      <c r="Z81" s="433">
        <v>5882543.1076983232</v>
      </c>
      <c r="AA81" s="433">
        <v>92631.941196293134</v>
      </c>
      <c r="AB81" s="433">
        <v>0</v>
      </c>
      <c r="AC81" s="433">
        <v>263012.26385828009</v>
      </c>
      <c r="AD81" s="433">
        <v>0</v>
      </c>
      <c r="AE81" s="433">
        <v>4697644.2530685533</v>
      </c>
      <c r="AF81" s="433">
        <v>527579.3914481838</v>
      </c>
      <c r="AG81" s="433">
        <v>13466933.489999998</v>
      </c>
      <c r="AH81" s="433">
        <v>31902771.197313931</v>
      </c>
    </row>
    <row r="82" spans="25:34" x14ac:dyDescent="0.2">
      <c r="Y82" s="433">
        <v>1076199.8550607646</v>
      </c>
      <c r="Z82" s="433">
        <v>-1202682.1693198089</v>
      </c>
      <c r="AA82" s="433">
        <v>84626.738259676174</v>
      </c>
      <c r="AB82" s="433">
        <v>0</v>
      </c>
      <c r="AC82" s="433">
        <v>184535.42199444206</v>
      </c>
      <c r="AD82" s="433">
        <v>0</v>
      </c>
      <c r="AE82" s="433">
        <v>-10309503.760519771</v>
      </c>
      <c r="AF82" s="433">
        <v>-4457173.2878821604</v>
      </c>
      <c r="AG82" s="433">
        <v>13457856.779720776</v>
      </c>
      <c r="AH82" s="433">
        <v>-1166140.4226860814</v>
      </c>
    </row>
    <row r="83" spans="25:34" x14ac:dyDescent="0.2">
      <c r="Y83" s="433">
        <v>3023628.6733503337</v>
      </c>
      <c r="Z83" s="433">
        <v>710823.62175758881</v>
      </c>
      <c r="AA83" s="433">
        <v>124193.31833686521</v>
      </c>
      <c r="AB83" s="433">
        <v>0</v>
      </c>
      <c r="AC83" s="433">
        <v>277753.24619616679</v>
      </c>
      <c r="AD83" s="433">
        <v>0</v>
      </c>
      <c r="AE83" s="433">
        <v>-13437085.124134969</v>
      </c>
      <c r="AF83" s="433">
        <v>-6275699.4438394904</v>
      </c>
      <c r="AG83" s="433">
        <v>26965985.708333522</v>
      </c>
      <c r="AH83" s="433">
        <v>11389600.000000017</v>
      </c>
    </row>
    <row r="84" spans="25:34" x14ac:dyDescent="0.2">
      <c r="Y84" s="433">
        <v>0</v>
      </c>
      <c r="Z84" s="433">
        <v>0</v>
      </c>
      <c r="AA84" s="433">
        <v>0</v>
      </c>
      <c r="AB84" s="433">
        <v>0</v>
      </c>
      <c r="AC84" s="433">
        <v>0</v>
      </c>
      <c r="AD84" s="433">
        <v>0</v>
      </c>
      <c r="AE84" s="433">
        <v>0</v>
      </c>
      <c r="AF84" s="433">
        <v>0</v>
      </c>
      <c r="AG84" s="433">
        <v>0</v>
      </c>
      <c r="AH84" s="433">
        <v>0</v>
      </c>
    </row>
    <row r="85" spans="25:34" x14ac:dyDescent="0.2">
      <c r="Y85" s="433">
        <v>5143.9331485893035</v>
      </c>
      <c r="Z85" s="433">
        <v>1209.2851291516752</v>
      </c>
      <c r="AA85" s="433">
        <v>211.28326128698714</v>
      </c>
      <c r="AB85" s="433">
        <v>0</v>
      </c>
      <c r="AC85" s="433">
        <v>472.52632005689628</v>
      </c>
      <c r="AD85" s="433">
        <v>0</v>
      </c>
      <c r="AE85" s="433">
        <v>-22859.773820661059</v>
      </c>
      <c r="AF85" s="433">
        <v>-10676.502271682577</v>
      </c>
      <c r="AG85" s="433">
        <v>45875.748233258804</v>
      </c>
      <c r="AH85" s="433">
        <v>19376.500000000029</v>
      </c>
    </row>
    <row r="86" spans="25:34" x14ac:dyDescent="0.2">
      <c r="Y86" s="433">
        <v>5143.9331485893035</v>
      </c>
      <c r="Z86" s="433">
        <v>1209.2851291516752</v>
      </c>
      <c r="AA86" s="433">
        <v>211.28326128698714</v>
      </c>
      <c r="AB86" s="433">
        <v>0</v>
      </c>
      <c r="AC86" s="433">
        <v>472.52632005689628</v>
      </c>
      <c r="AD86" s="433">
        <v>0</v>
      </c>
      <c r="AE86" s="433">
        <v>-22859.773820661059</v>
      </c>
      <c r="AF86" s="433">
        <v>-10676.502271682577</v>
      </c>
      <c r="AG86" s="433">
        <v>45875.748233258804</v>
      </c>
      <c r="AH86" s="433">
        <v>19376.500000000029</v>
      </c>
    </row>
    <row r="87" spans="25:34" x14ac:dyDescent="0.2">
      <c r="Y87" s="433">
        <v>0</v>
      </c>
      <c r="Z87" s="433">
        <v>0</v>
      </c>
      <c r="AA87" s="433">
        <v>0</v>
      </c>
      <c r="AB87" s="433">
        <v>0</v>
      </c>
      <c r="AC87" s="433">
        <v>0</v>
      </c>
      <c r="AD87" s="433">
        <v>0</v>
      </c>
      <c r="AE87" s="433">
        <v>0</v>
      </c>
      <c r="AF87" s="433">
        <v>0</v>
      </c>
      <c r="AG87" s="433">
        <v>0</v>
      </c>
      <c r="AH87" s="433">
        <v>0</v>
      </c>
    </row>
    <row r="88" spans="25:34" x14ac:dyDescent="0.2">
      <c r="Y88" s="433">
        <v>-1952572.7514381586</v>
      </c>
      <c r="Z88" s="433">
        <v>-1914715.0762065493</v>
      </c>
      <c r="AA88" s="433">
        <v>-39777.863338476018</v>
      </c>
      <c r="AB88" s="433">
        <v>0</v>
      </c>
      <c r="AC88" s="433">
        <v>-93690.350521781613</v>
      </c>
      <c r="AD88" s="433">
        <v>0</v>
      </c>
      <c r="AE88" s="433">
        <v>3150441.1374358591</v>
      </c>
      <c r="AF88" s="433">
        <v>1829202.6582290134</v>
      </c>
      <c r="AG88" s="433">
        <v>-13554004.676846005</v>
      </c>
      <c r="AH88" s="433">
        <v>-12575116.922686098</v>
      </c>
    </row>
    <row r="89" spans="25:34" x14ac:dyDescent="0.2">
      <c r="Y89" s="433">
        <v>-884302.78204432875</v>
      </c>
      <c r="Z89" s="433">
        <v>-207890.37748030064</v>
      </c>
      <c r="AA89" s="433">
        <v>-36322.084746906359</v>
      </c>
      <c r="AB89" s="433">
        <v>0</v>
      </c>
      <c r="AC89" s="433">
        <v>-81232.847967722351</v>
      </c>
      <c r="AD89" s="433">
        <v>0</v>
      </c>
      <c r="AE89" s="433">
        <v>3929864.7557382304</v>
      </c>
      <c r="AF89" s="433">
        <v>1835416.6721510978</v>
      </c>
      <c r="AG89" s="433">
        <v>-7886582.2356500747</v>
      </c>
      <c r="AH89" s="433">
        <v>-3331048.9000000041</v>
      </c>
    </row>
    <row r="90" spans="25:34" x14ac:dyDescent="0.2">
      <c r="Y90" s="433">
        <v>-49542.272873443748</v>
      </c>
      <c r="Z90" s="433">
        <v>-11646.872562226075</v>
      </c>
      <c r="AA90" s="433">
        <v>-2034.9123291273086</v>
      </c>
      <c r="AB90" s="433">
        <v>0</v>
      </c>
      <c r="AC90" s="433">
        <v>-4550.9976922159349</v>
      </c>
      <c r="AD90" s="433">
        <v>0</v>
      </c>
      <c r="AE90" s="433">
        <v>220167.15997932144</v>
      </c>
      <c r="AF90" s="433">
        <v>102827.57835270444</v>
      </c>
      <c r="AG90" s="433">
        <v>-441838.71982644504</v>
      </c>
      <c r="AH90" s="433">
        <v>-186619.03695143221</v>
      </c>
    </row>
    <row r="91" spans="25:34" x14ac:dyDescent="0.2">
      <c r="Y91" s="433">
        <v>-1018727.696520386</v>
      </c>
      <c r="Z91" s="433">
        <v>-1695177.8261640226</v>
      </c>
      <c r="AA91" s="433">
        <v>-1420.8662624423532</v>
      </c>
      <c r="AB91" s="433">
        <v>0</v>
      </c>
      <c r="AC91" s="433">
        <v>-7906.5048618433266</v>
      </c>
      <c r="AD91" s="433">
        <v>0</v>
      </c>
      <c r="AE91" s="433">
        <v>-999590.778281693</v>
      </c>
      <c r="AF91" s="433">
        <v>-109041.59227478878</v>
      </c>
      <c r="AG91" s="433">
        <v>-5225583.7213694854</v>
      </c>
      <c r="AH91" s="433">
        <v>-9057448.9857346602</v>
      </c>
    </row>
    <row r="92" spans="25:34" x14ac:dyDescent="0.2">
      <c r="Y92" s="433">
        <v>3065001.4962429958</v>
      </c>
      <c r="Z92" s="433">
        <v>6972910.2147057541</v>
      </c>
      <c r="AA92" s="433">
        <v>0</v>
      </c>
      <c r="AB92" s="433">
        <v>0</v>
      </c>
      <c r="AC92" s="433">
        <v>0</v>
      </c>
      <c r="AD92" s="433">
        <v>0</v>
      </c>
      <c r="AE92" s="433">
        <v>14057242.612767091</v>
      </c>
      <c r="AF92" s="433">
        <v>3595606.5862841541</v>
      </c>
      <c r="AG92" s="433">
        <v>0</v>
      </c>
      <c r="AH92" s="433">
        <v>27690760.909999996</v>
      </c>
    </row>
    <row r="93" spans="25:34" x14ac:dyDescent="0.2">
      <c r="Y93" s="433">
        <v>2831225.3190987045</v>
      </c>
      <c r="Z93" s="433">
        <v>112315.0435894113</v>
      </c>
      <c r="AA93" s="433">
        <v>8005.1996653872429</v>
      </c>
      <c r="AB93" s="433">
        <v>0</v>
      </c>
      <c r="AC93" s="433">
        <v>78476.834547867344</v>
      </c>
      <c r="AD93" s="433">
        <v>0</v>
      </c>
      <c r="AE93" s="433">
        <v>949905.7547516434</v>
      </c>
      <c r="AF93" s="433">
        <v>1389146.2583469858</v>
      </c>
      <c r="AG93" s="433">
        <v>9076</v>
      </c>
      <c r="AH93" s="433">
        <v>5378150.4100000001</v>
      </c>
    </row>
    <row r="94" spans="25:34" x14ac:dyDescent="0.2">
      <c r="Y94" s="433">
        <v>377576.38641056442</v>
      </c>
      <c r="Z94" s="433">
        <v>45988.388785547948</v>
      </c>
      <c r="AA94" s="433">
        <v>2644.8415109682078</v>
      </c>
      <c r="AB94" s="433">
        <v>0</v>
      </c>
      <c r="AC94" s="433">
        <v>10441.989717146596</v>
      </c>
      <c r="AD94" s="433">
        <v>0</v>
      </c>
      <c r="AE94" s="433">
        <v>137070.29175489492</v>
      </c>
      <c r="AF94" s="433">
        <v>100626.1518208779</v>
      </c>
      <c r="AG94" s="433">
        <v>0</v>
      </c>
      <c r="AH94" s="433">
        <v>674348.05</v>
      </c>
    </row>
    <row r="95" spans="25:34" x14ac:dyDescent="0.2">
      <c r="Y95" s="433">
        <v>119326.27887078891</v>
      </c>
      <c r="Z95" s="433">
        <v>43412.036693944152</v>
      </c>
      <c r="AA95" s="433">
        <v>2500.1696525308153</v>
      </c>
      <c r="AB95" s="433">
        <v>0</v>
      </c>
      <c r="AC95" s="433">
        <v>4217.2970708344483</v>
      </c>
      <c r="AD95" s="433">
        <v>0</v>
      </c>
      <c r="AE95" s="433">
        <v>57819.047711901723</v>
      </c>
      <c r="AF95" s="433">
        <v>0</v>
      </c>
      <c r="AG95" s="433">
        <v>0</v>
      </c>
      <c r="AH95" s="433">
        <v>227274.83000000002</v>
      </c>
    </row>
    <row r="96" spans="25:34" x14ac:dyDescent="0.2">
      <c r="Y96" s="433">
        <v>0</v>
      </c>
      <c r="Z96" s="433">
        <v>0</v>
      </c>
      <c r="AA96" s="433">
        <v>0</v>
      </c>
      <c r="AB96" s="433">
        <v>0</v>
      </c>
      <c r="AC96" s="433">
        <v>0</v>
      </c>
      <c r="AD96" s="433">
        <v>0</v>
      </c>
      <c r="AE96" s="433">
        <v>0</v>
      </c>
      <c r="AF96" s="433">
        <v>0</v>
      </c>
      <c r="AG96" s="433">
        <v>0</v>
      </c>
      <c r="AH96" s="433">
        <v>0</v>
      </c>
    </row>
    <row r="97" spans="25:34" x14ac:dyDescent="0.2">
      <c r="Y97" s="433">
        <v>0</v>
      </c>
      <c r="Z97" s="433">
        <v>0</v>
      </c>
      <c r="AA97" s="433">
        <v>0</v>
      </c>
      <c r="AB97" s="433">
        <v>0</v>
      </c>
      <c r="AC97" s="433">
        <v>0</v>
      </c>
      <c r="AD97" s="433">
        <v>0</v>
      </c>
      <c r="AE97" s="433">
        <v>0</v>
      </c>
      <c r="AF97" s="433">
        <v>0</v>
      </c>
      <c r="AG97" s="433">
        <v>0</v>
      </c>
      <c r="AH97" s="433">
        <v>0</v>
      </c>
    </row>
    <row r="98" spans="25:34" x14ac:dyDescent="0.2">
      <c r="Y98" s="433">
        <v>0</v>
      </c>
      <c r="Z98" s="433">
        <v>0</v>
      </c>
      <c r="AA98" s="433">
        <v>0</v>
      </c>
      <c r="AB98" s="433">
        <v>0</v>
      </c>
      <c r="AC98" s="433">
        <v>0</v>
      </c>
      <c r="AD98" s="433">
        <v>0</v>
      </c>
      <c r="AE98" s="433">
        <v>0</v>
      </c>
      <c r="AF98" s="433">
        <v>0</v>
      </c>
      <c r="AG98" s="433">
        <v>0</v>
      </c>
      <c r="AH98" s="433">
        <v>0</v>
      </c>
    </row>
    <row r="99" spans="25:34" x14ac:dyDescent="0.2">
      <c r="Y99" s="433">
        <v>258250.10753977552</v>
      </c>
      <c r="Z99" s="433">
        <v>2576.3520916037987</v>
      </c>
      <c r="AA99" s="433">
        <v>144.67185843739264</v>
      </c>
      <c r="AB99" s="433">
        <v>0</v>
      </c>
      <c r="AC99" s="433">
        <v>6224.6926463121481</v>
      </c>
      <c r="AD99" s="433">
        <v>0</v>
      </c>
      <c r="AE99" s="433">
        <v>79251.244042993203</v>
      </c>
      <c r="AF99" s="433">
        <v>100626.1518208779</v>
      </c>
      <c r="AG99" s="433">
        <v>0</v>
      </c>
      <c r="AH99" s="433">
        <v>447073.22</v>
      </c>
    </row>
    <row r="100" spans="25:34" x14ac:dyDescent="0.2">
      <c r="Y100" s="433">
        <v>2453648.9326881398</v>
      </c>
      <c r="Z100" s="433">
        <v>66326.654803863348</v>
      </c>
      <c r="AA100" s="433">
        <v>5360.3581544190356</v>
      </c>
      <c r="AB100" s="433">
        <v>0</v>
      </c>
      <c r="AC100" s="433">
        <v>68034.844830720744</v>
      </c>
      <c r="AD100" s="433">
        <v>0</v>
      </c>
      <c r="AE100" s="433">
        <v>812835.46299674851</v>
      </c>
      <c r="AF100" s="433">
        <v>1288520.106526108</v>
      </c>
      <c r="AG100" s="433">
        <v>9076</v>
      </c>
      <c r="AH100" s="433">
        <v>4703802.3599999994</v>
      </c>
    </row>
    <row r="101" spans="25:34" x14ac:dyDescent="0.2">
      <c r="Y101" s="433">
        <v>79293.753763240646</v>
      </c>
      <c r="Z101" s="433">
        <v>28847.822797674216</v>
      </c>
      <c r="AA101" s="433">
        <v>1661.3929359917088</v>
      </c>
      <c r="AB101" s="433">
        <v>0</v>
      </c>
      <c r="AC101" s="433">
        <v>2802.4448482407615</v>
      </c>
      <c r="AD101" s="433">
        <v>0</v>
      </c>
      <c r="AE101" s="433">
        <v>38421.45565485266</v>
      </c>
      <c r="AF101" s="433">
        <v>0</v>
      </c>
      <c r="AG101" s="433">
        <v>0</v>
      </c>
      <c r="AH101" s="433">
        <v>151026.87</v>
      </c>
    </row>
    <row r="102" spans="25:34" x14ac:dyDescent="0.2">
      <c r="Y102" s="433">
        <v>0</v>
      </c>
      <c r="Z102" s="433">
        <v>0</v>
      </c>
      <c r="AA102" s="433">
        <v>0</v>
      </c>
      <c r="AB102" s="433">
        <v>0</v>
      </c>
      <c r="AC102" s="433">
        <v>0</v>
      </c>
      <c r="AD102" s="433">
        <v>0</v>
      </c>
      <c r="AE102" s="433">
        <v>0</v>
      </c>
      <c r="AF102" s="433">
        <v>313282.12000000011</v>
      </c>
      <c r="AG102" s="433">
        <v>0</v>
      </c>
      <c r="AH102" s="433">
        <v>313282.12000000011</v>
      </c>
    </row>
    <row r="103" spans="25:34" x14ac:dyDescent="0.2">
      <c r="Y103" s="433">
        <v>1904492.9077164633</v>
      </c>
      <c r="Z103" s="433">
        <v>18999.582741642007</v>
      </c>
      <c r="AA103" s="433">
        <v>1066.8980197723172</v>
      </c>
      <c r="AB103" s="433">
        <v>0</v>
      </c>
      <c r="AC103" s="433">
        <v>45904.658513222224</v>
      </c>
      <c r="AD103" s="433">
        <v>0</v>
      </c>
      <c r="AE103" s="433">
        <v>584446.7351648265</v>
      </c>
      <c r="AF103" s="433">
        <v>742078.26784407243</v>
      </c>
      <c r="AG103" s="433">
        <v>0</v>
      </c>
      <c r="AH103" s="433">
        <v>3296989.0499999989</v>
      </c>
    </row>
    <row r="104" spans="25:34" x14ac:dyDescent="0.2">
      <c r="Y104" s="433">
        <v>0</v>
      </c>
      <c r="Z104" s="433">
        <v>0</v>
      </c>
      <c r="AA104" s="433">
        <v>0</v>
      </c>
      <c r="AB104" s="433">
        <v>0</v>
      </c>
      <c r="AC104" s="433">
        <v>0</v>
      </c>
      <c r="AD104" s="433">
        <v>0</v>
      </c>
      <c r="AE104" s="433">
        <v>0</v>
      </c>
      <c r="AF104" s="433">
        <v>0</v>
      </c>
      <c r="AG104" s="433">
        <v>0</v>
      </c>
      <c r="AH104" s="433">
        <v>0</v>
      </c>
    </row>
    <row r="105" spans="25:34" x14ac:dyDescent="0.2">
      <c r="Y105" s="433">
        <v>0</v>
      </c>
      <c r="Z105" s="433">
        <v>0</v>
      </c>
      <c r="AA105" s="433">
        <v>0</v>
      </c>
      <c r="AB105" s="433">
        <v>0</v>
      </c>
      <c r="AC105" s="433">
        <v>0</v>
      </c>
      <c r="AD105" s="433">
        <v>0</v>
      </c>
      <c r="AE105" s="433">
        <v>0</v>
      </c>
      <c r="AF105" s="433">
        <v>0</v>
      </c>
      <c r="AG105" s="433">
        <v>9076</v>
      </c>
      <c r="AH105" s="433">
        <v>9076</v>
      </c>
    </row>
    <row r="106" spans="25:34" x14ac:dyDescent="0.2">
      <c r="Y106" s="433">
        <v>29288.554332371459</v>
      </c>
      <c r="Z106" s="433">
        <v>14084.00223912436</v>
      </c>
      <c r="AA106" s="433">
        <v>2385.2575496432933</v>
      </c>
      <c r="AB106" s="433">
        <v>0</v>
      </c>
      <c r="AC106" s="433">
        <v>8708.4391126286937</v>
      </c>
      <c r="AD106" s="433">
        <v>0</v>
      </c>
      <c r="AE106" s="433">
        <v>54764.946463823333</v>
      </c>
      <c r="AF106" s="433">
        <v>61491.880302409023</v>
      </c>
      <c r="AG106" s="433">
        <v>0</v>
      </c>
      <c r="AH106" s="433">
        <v>170723.08000000016</v>
      </c>
    </row>
    <row r="107" spans="25:34" x14ac:dyDescent="0.2">
      <c r="Y107" s="433">
        <v>0</v>
      </c>
      <c r="Z107" s="433">
        <v>0</v>
      </c>
      <c r="AA107" s="433">
        <v>0</v>
      </c>
      <c r="AB107" s="433">
        <v>0</v>
      </c>
      <c r="AC107" s="433">
        <v>0</v>
      </c>
      <c r="AD107" s="433">
        <v>0</v>
      </c>
      <c r="AE107" s="433">
        <v>0</v>
      </c>
      <c r="AF107" s="433">
        <v>0</v>
      </c>
      <c r="AG107" s="433">
        <v>0</v>
      </c>
      <c r="AH107" s="433">
        <v>0</v>
      </c>
    </row>
    <row r="108" spans="25:34" x14ac:dyDescent="0.2">
      <c r="Y108" s="433">
        <v>440573.71687606414</v>
      </c>
      <c r="Z108" s="433">
        <v>4395.2470254227655</v>
      </c>
      <c r="AA108" s="433">
        <v>246.80964901171578</v>
      </c>
      <c r="AB108" s="433">
        <v>0</v>
      </c>
      <c r="AC108" s="433">
        <v>10619.302356629061</v>
      </c>
      <c r="AD108" s="433">
        <v>0</v>
      </c>
      <c r="AE108" s="433">
        <v>135202.32571324604</v>
      </c>
      <c r="AF108" s="433">
        <v>171667.83837962634</v>
      </c>
      <c r="AG108" s="433">
        <v>0</v>
      </c>
      <c r="AH108" s="433">
        <v>762705.24</v>
      </c>
    </row>
    <row r="109" spans="25:34" x14ac:dyDescent="0.2">
      <c r="Y109" s="433">
        <v>6972426.6704024654</v>
      </c>
      <c r="Z109" s="433">
        <v>5882543.0889753569</v>
      </c>
      <c r="AA109" s="433">
        <v>92631.937925063423</v>
      </c>
      <c r="AB109" s="433">
        <v>0</v>
      </c>
      <c r="AC109" s="433">
        <v>263012.25654230942</v>
      </c>
      <c r="AD109" s="433">
        <v>0</v>
      </c>
      <c r="AE109" s="433">
        <v>4697644.6069989633</v>
      </c>
      <c r="AF109" s="433">
        <v>527579.55674897949</v>
      </c>
      <c r="AG109" s="433">
        <v>13466932.779720776</v>
      </c>
      <c r="AH109" s="433">
        <v>31902770.897313915</v>
      </c>
    </row>
    <row r="111" spans="25:34" x14ac:dyDescent="0.2">
      <c r="Y111" s="433">
        <v>0</v>
      </c>
      <c r="Z111" s="433">
        <v>0</v>
      </c>
      <c r="AA111" s="433">
        <v>0</v>
      </c>
      <c r="AB111" s="433">
        <v>0</v>
      </c>
      <c r="AC111" s="433">
        <v>0</v>
      </c>
      <c r="AD111" s="433">
        <v>0</v>
      </c>
      <c r="AE111" s="433">
        <v>0</v>
      </c>
      <c r="AF111" s="433">
        <v>0</v>
      </c>
      <c r="AG111" s="433">
        <v>0</v>
      </c>
      <c r="AH111" s="433">
        <v>0</v>
      </c>
    </row>
    <row r="113" spans="18:34" x14ac:dyDescent="0.2">
      <c r="R113" s="451">
        <f>R34+R111+R62-R92-R100</f>
        <v>0</v>
      </c>
      <c r="Y113" s="433">
        <v>1453776.3211131655</v>
      </c>
      <c r="Z113" s="433">
        <v>-1156693.7618112941</v>
      </c>
      <c r="AA113" s="433">
        <v>87271.583041874095</v>
      </c>
      <c r="AB113" s="433">
        <v>0</v>
      </c>
      <c r="AC113" s="433">
        <v>194977.41902755934</v>
      </c>
      <c r="AD113" s="433">
        <v>0</v>
      </c>
      <c r="AE113" s="433">
        <v>-10172433.822695287</v>
      </c>
      <c r="AF113" s="433">
        <v>-4356547.3013620786</v>
      </c>
      <c r="AG113" s="433">
        <v>13457857.489999998</v>
      </c>
      <c r="AH113" s="433">
        <v>-491792.07268606126</v>
      </c>
    </row>
  </sheetData>
  <mergeCells count="62">
    <mergeCell ref="B5:D5"/>
    <mergeCell ref="E5:F5"/>
    <mergeCell ref="I5:L5"/>
    <mergeCell ref="B6:D6"/>
    <mergeCell ref="E6:F6"/>
    <mergeCell ref="I6:L6"/>
    <mergeCell ref="B7:D7"/>
    <mergeCell ref="E7:F7"/>
    <mergeCell ref="I7:L7"/>
    <mergeCell ref="B8:D8"/>
    <mergeCell ref="E8:F8"/>
    <mergeCell ref="I8:L8"/>
    <mergeCell ref="B9:D9"/>
    <mergeCell ref="E9:F9"/>
    <mergeCell ref="I9:L9"/>
    <mergeCell ref="B10:D10"/>
    <mergeCell ref="E10:F10"/>
    <mergeCell ref="I10:L10"/>
    <mergeCell ref="B11:D11"/>
    <mergeCell ref="E11:F11"/>
    <mergeCell ref="I11:L11"/>
    <mergeCell ref="B12:D12"/>
    <mergeCell ref="E12:F12"/>
    <mergeCell ref="I12:L12"/>
    <mergeCell ref="T24:T26"/>
    <mergeCell ref="B14:R14"/>
    <mergeCell ref="E17:G17"/>
    <mergeCell ref="E18:G18"/>
    <mergeCell ref="B20:F20"/>
    <mergeCell ref="B21:F21"/>
    <mergeCell ref="K24:L26"/>
    <mergeCell ref="M24:M26"/>
    <mergeCell ref="N24:N26"/>
    <mergeCell ref="O24:Q26"/>
    <mergeCell ref="R24:S26"/>
    <mergeCell ref="T27:T28"/>
    <mergeCell ref="B29:F29"/>
    <mergeCell ref="B30:F30"/>
    <mergeCell ref="B23:F28"/>
    <mergeCell ref="G23:G28"/>
    <mergeCell ref="H23:I25"/>
    <mergeCell ref="J23:J28"/>
    <mergeCell ref="K23:V23"/>
    <mergeCell ref="U24:U28"/>
    <mergeCell ref="V24:V28"/>
    <mergeCell ref="H26:H28"/>
    <mergeCell ref="I26:I28"/>
    <mergeCell ref="K27:K28"/>
    <mergeCell ref="L27:L28"/>
    <mergeCell ref="M27:M28"/>
    <mergeCell ref="N27:N28"/>
    <mergeCell ref="B35:F35"/>
    <mergeCell ref="B36:F36"/>
    <mergeCell ref="Q27:Q28"/>
    <mergeCell ref="R27:R28"/>
    <mergeCell ref="S27:S28"/>
    <mergeCell ref="B31:F31"/>
    <mergeCell ref="B32:F32"/>
    <mergeCell ref="B33:F33"/>
    <mergeCell ref="B34:F34"/>
    <mergeCell ref="O27:O28"/>
    <mergeCell ref="P27:P28"/>
  </mergeCells>
  <pageMargins left="0.51181102362204722" right="0.59055118110236227" top="0.74803149606299213" bottom="0.74803149606299213" header="0.31496062992125984" footer="0.31496062992125984"/>
  <pageSetup paperSize="9" scale="41"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0" tint="-0.34998626667073579"/>
    <outlinePr summaryBelow="0" summaryRight="0"/>
    <pageSetUpPr fitToPage="1"/>
  </sheetPr>
  <dimension ref="A1:AH166"/>
  <sheetViews>
    <sheetView topLeftCell="B1" zoomScale="85" zoomScaleNormal="85" workbookViewId="0">
      <selection activeCell="K41" sqref="K41"/>
    </sheetView>
  </sheetViews>
  <sheetFormatPr defaultRowHeight="12.75" outlineLevelRow="1" x14ac:dyDescent="0.2"/>
  <cols>
    <col min="1" max="1" width="4.7109375" style="468" hidden="1" customWidth="1"/>
    <col min="2" max="5" width="9.140625" style="468"/>
    <col min="6" max="6" width="30.42578125" style="468" customWidth="1"/>
    <col min="7" max="7" width="9.140625" style="468"/>
    <col min="8" max="8" width="7.28515625" style="468" customWidth="1"/>
    <col min="9" max="9" width="17.5703125" style="468" customWidth="1"/>
    <col min="10" max="10" width="14.7109375" style="468" customWidth="1"/>
    <col min="11" max="11" width="12.7109375" style="468" customWidth="1"/>
    <col min="12" max="12" width="12" style="468" customWidth="1"/>
    <col min="13" max="13" width="13.28515625" style="468" customWidth="1"/>
    <col min="14" max="14" width="22.7109375" style="468" customWidth="1"/>
    <col min="15" max="15" width="19.42578125" style="468" customWidth="1"/>
    <col min="16" max="16" width="18.42578125" style="468" customWidth="1"/>
    <col min="17" max="17" width="13" style="468" customWidth="1"/>
    <col min="18" max="18" width="15.42578125" style="468" customWidth="1"/>
    <col min="19" max="19" width="12" style="468" customWidth="1"/>
    <col min="20" max="20" width="11.42578125" style="468" customWidth="1"/>
    <col min="21" max="21" width="15.140625" style="468" customWidth="1"/>
    <col min="22" max="23" width="10.42578125" style="468" customWidth="1"/>
    <col min="24" max="24" width="10.42578125" style="468" bestFit="1" customWidth="1"/>
    <col min="25" max="214" width="9.140625" style="468"/>
    <col min="215" max="215" width="0" style="468" hidden="1" customWidth="1"/>
    <col min="216" max="219" width="9.140625" style="468"/>
    <col min="220" max="220" width="30.42578125" style="468" customWidth="1"/>
    <col min="221" max="221" width="9.140625" style="468"/>
    <col min="222" max="222" width="7.28515625" style="468" customWidth="1"/>
    <col min="223" max="226" width="9.140625" style="468"/>
    <col min="227" max="227" width="13.85546875" style="468" customWidth="1"/>
    <col min="228" max="231" width="9.140625" style="468"/>
    <col min="232" max="232" width="18.42578125" style="468" customWidth="1"/>
    <col min="233" max="470" width="9.140625" style="468"/>
    <col min="471" max="471" width="0" style="468" hidden="1" customWidth="1"/>
    <col min="472" max="475" width="9.140625" style="468"/>
    <col min="476" max="476" width="30.42578125" style="468" customWidth="1"/>
    <col min="477" max="477" width="9.140625" style="468"/>
    <col min="478" max="478" width="7.28515625" style="468" customWidth="1"/>
    <col min="479" max="482" width="9.140625" style="468"/>
    <col min="483" max="483" width="13.85546875" style="468" customWidth="1"/>
    <col min="484" max="487" width="9.140625" style="468"/>
    <col min="488" max="488" width="18.42578125" style="468" customWidth="1"/>
    <col min="489" max="726" width="9.140625" style="468"/>
    <col min="727" max="727" width="0" style="468" hidden="1" customWidth="1"/>
    <col min="728" max="731" width="9.140625" style="468"/>
    <col min="732" max="732" width="30.42578125" style="468" customWidth="1"/>
    <col min="733" max="733" width="9.140625" style="468"/>
    <col min="734" max="734" width="7.28515625" style="468" customWidth="1"/>
    <col min="735" max="738" width="9.140625" style="468"/>
    <col min="739" max="739" width="13.85546875" style="468" customWidth="1"/>
    <col min="740" max="743" width="9.140625" style="468"/>
    <col min="744" max="744" width="18.42578125" style="468" customWidth="1"/>
    <col min="745" max="982" width="9.140625" style="468"/>
    <col min="983" max="983" width="0" style="468" hidden="1" customWidth="1"/>
    <col min="984" max="987" width="9.140625" style="468"/>
    <col min="988" max="988" width="30.42578125" style="468" customWidth="1"/>
    <col min="989" max="989" width="9.140625" style="468"/>
    <col min="990" max="990" width="7.28515625" style="468" customWidth="1"/>
    <col min="991" max="994" width="9.140625" style="468"/>
    <col min="995" max="995" width="13.85546875" style="468" customWidth="1"/>
    <col min="996" max="999" width="9.140625" style="468"/>
    <col min="1000" max="1000" width="18.42578125" style="468" customWidth="1"/>
    <col min="1001" max="1238" width="9.140625" style="468"/>
    <col min="1239" max="1239" width="0" style="468" hidden="1" customWidth="1"/>
    <col min="1240" max="1243" width="9.140625" style="468"/>
    <col min="1244" max="1244" width="30.42578125" style="468" customWidth="1"/>
    <col min="1245" max="1245" width="9.140625" style="468"/>
    <col min="1246" max="1246" width="7.28515625" style="468" customWidth="1"/>
    <col min="1247" max="1250" width="9.140625" style="468"/>
    <col min="1251" max="1251" width="13.85546875" style="468" customWidth="1"/>
    <col min="1252" max="1255" width="9.140625" style="468"/>
    <col min="1256" max="1256" width="18.42578125" style="468" customWidth="1"/>
    <col min="1257" max="1494" width="9.140625" style="468"/>
    <col min="1495" max="1495" width="0" style="468" hidden="1" customWidth="1"/>
    <col min="1496" max="1499" width="9.140625" style="468"/>
    <col min="1500" max="1500" width="30.42578125" style="468" customWidth="1"/>
    <col min="1501" max="1501" width="9.140625" style="468"/>
    <col min="1502" max="1502" width="7.28515625" style="468" customWidth="1"/>
    <col min="1503" max="1506" width="9.140625" style="468"/>
    <col min="1507" max="1507" width="13.85546875" style="468" customWidth="1"/>
    <col min="1508" max="1511" width="9.140625" style="468"/>
    <col min="1512" max="1512" width="18.42578125" style="468" customWidth="1"/>
    <col min="1513" max="1750" width="9.140625" style="468"/>
    <col min="1751" max="1751" width="0" style="468" hidden="1" customWidth="1"/>
    <col min="1752" max="1755" width="9.140625" style="468"/>
    <col min="1756" max="1756" width="30.42578125" style="468" customWidth="1"/>
    <col min="1757" max="1757" width="9.140625" style="468"/>
    <col min="1758" max="1758" width="7.28515625" style="468" customWidth="1"/>
    <col min="1759" max="1762" width="9.140625" style="468"/>
    <col min="1763" max="1763" width="13.85546875" style="468" customWidth="1"/>
    <col min="1764" max="1767" width="9.140625" style="468"/>
    <col min="1768" max="1768" width="18.42578125" style="468" customWidth="1"/>
    <col min="1769" max="2006" width="9.140625" style="468"/>
    <col min="2007" max="2007" width="0" style="468" hidden="1" customWidth="1"/>
    <col min="2008" max="2011" width="9.140625" style="468"/>
    <col min="2012" max="2012" width="30.42578125" style="468" customWidth="1"/>
    <col min="2013" max="2013" width="9.140625" style="468"/>
    <col min="2014" max="2014" width="7.28515625" style="468" customWidth="1"/>
    <col min="2015" max="2018" width="9.140625" style="468"/>
    <col min="2019" max="2019" width="13.85546875" style="468" customWidth="1"/>
    <col min="2020" max="2023" width="9.140625" style="468"/>
    <col min="2024" max="2024" width="18.42578125" style="468" customWidth="1"/>
    <col min="2025" max="2262" width="9.140625" style="468"/>
    <col min="2263" max="2263" width="0" style="468" hidden="1" customWidth="1"/>
    <col min="2264" max="2267" width="9.140625" style="468"/>
    <col min="2268" max="2268" width="30.42578125" style="468" customWidth="1"/>
    <col min="2269" max="2269" width="9.140625" style="468"/>
    <col min="2270" max="2270" width="7.28515625" style="468" customWidth="1"/>
    <col min="2271" max="2274" width="9.140625" style="468"/>
    <col min="2275" max="2275" width="13.85546875" style="468" customWidth="1"/>
    <col min="2276" max="2279" width="9.140625" style="468"/>
    <col min="2280" max="2280" width="18.42578125" style="468" customWidth="1"/>
    <col min="2281" max="2518" width="9.140625" style="468"/>
    <col min="2519" max="2519" width="0" style="468" hidden="1" customWidth="1"/>
    <col min="2520" max="2523" width="9.140625" style="468"/>
    <col min="2524" max="2524" width="30.42578125" style="468" customWidth="1"/>
    <col min="2525" max="2525" width="9.140625" style="468"/>
    <col min="2526" max="2526" width="7.28515625" style="468" customWidth="1"/>
    <col min="2527" max="2530" width="9.140625" style="468"/>
    <col min="2531" max="2531" width="13.85546875" style="468" customWidth="1"/>
    <col min="2532" max="2535" width="9.140625" style="468"/>
    <col min="2536" max="2536" width="18.42578125" style="468" customWidth="1"/>
    <col min="2537" max="2774" width="9.140625" style="468"/>
    <col min="2775" max="2775" width="0" style="468" hidden="1" customWidth="1"/>
    <col min="2776" max="2779" width="9.140625" style="468"/>
    <col min="2780" max="2780" width="30.42578125" style="468" customWidth="1"/>
    <col min="2781" max="2781" width="9.140625" style="468"/>
    <col min="2782" max="2782" width="7.28515625" style="468" customWidth="1"/>
    <col min="2783" max="2786" width="9.140625" style="468"/>
    <col min="2787" max="2787" width="13.85546875" style="468" customWidth="1"/>
    <col min="2788" max="2791" width="9.140625" style="468"/>
    <col min="2792" max="2792" width="18.42578125" style="468" customWidth="1"/>
    <col min="2793" max="3030" width="9.140625" style="468"/>
    <col min="3031" max="3031" width="0" style="468" hidden="1" customWidth="1"/>
    <col min="3032" max="3035" width="9.140625" style="468"/>
    <col min="3036" max="3036" width="30.42578125" style="468" customWidth="1"/>
    <col min="3037" max="3037" width="9.140625" style="468"/>
    <col min="3038" max="3038" width="7.28515625" style="468" customWidth="1"/>
    <col min="3039" max="3042" width="9.140625" style="468"/>
    <col min="3043" max="3043" width="13.85546875" style="468" customWidth="1"/>
    <col min="3044" max="3047" width="9.140625" style="468"/>
    <col min="3048" max="3048" width="18.42578125" style="468" customWidth="1"/>
    <col min="3049" max="3286" width="9.140625" style="468"/>
    <col min="3287" max="3287" width="0" style="468" hidden="1" customWidth="1"/>
    <col min="3288" max="3291" width="9.140625" style="468"/>
    <col min="3292" max="3292" width="30.42578125" style="468" customWidth="1"/>
    <col min="3293" max="3293" width="9.140625" style="468"/>
    <col min="3294" max="3294" width="7.28515625" style="468" customWidth="1"/>
    <col min="3295" max="3298" width="9.140625" style="468"/>
    <col min="3299" max="3299" width="13.85546875" style="468" customWidth="1"/>
    <col min="3300" max="3303" width="9.140625" style="468"/>
    <col min="3304" max="3304" width="18.42578125" style="468" customWidth="1"/>
    <col min="3305" max="3542" width="9.140625" style="468"/>
    <col min="3543" max="3543" width="0" style="468" hidden="1" customWidth="1"/>
    <col min="3544" max="3547" width="9.140625" style="468"/>
    <col min="3548" max="3548" width="30.42578125" style="468" customWidth="1"/>
    <col min="3549" max="3549" width="9.140625" style="468"/>
    <col min="3550" max="3550" width="7.28515625" style="468" customWidth="1"/>
    <col min="3551" max="3554" width="9.140625" style="468"/>
    <col min="3555" max="3555" width="13.85546875" style="468" customWidth="1"/>
    <col min="3556" max="3559" width="9.140625" style="468"/>
    <col min="3560" max="3560" width="18.42578125" style="468" customWidth="1"/>
    <col min="3561" max="3798" width="9.140625" style="468"/>
    <col min="3799" max="3799" width="0" style="468" hidden="1" customWidth="1"/>
    <col min="3800" max="3803" width="9.140625" style="468"/>
    <col min="3804" max="3804" width="30.42578125" style="468" customWidth="1"/>
    <col min="3805" max="3805" width="9.140625" style="468"/>
    <col min="3806" max="3806" width="7.28515625" style="468" customWidth="1"/>
    <col min="3807" max="3810" width="9.140625" style="468"/>
    <col min="3811" max="3811" width="13.85546875" style="468" customWidth="1"/>
    <col min="3812" max="3815" width="9.140625" style="468"/>
    <col min="3816" max="3816" width="18.42578125" style="468" customWidth="1"/>
    <col min="3817" max="4054" width="9.140625" style="468"/>
    <col min="4055" max="4055" width="0" style="468" hidden="1" customWidth="1"/>
    <col min="4056" max="4059" width="9.140625" style="468"/>
    <col min="4060" max="4060" width="30.42578125" style="468" customWidth="1"/>
    <col min="4061" max="4061" width="9.140625" style="468"/>
    <col min="4062" max="4062" width="7.28515625" style="468" customWidth="1"/>
    <col min="4063" max="4066" width="9.140625" style="468"/>
    <col min="4067" max="4067" width="13.85546875" style="468" customWidth="1"/>
    <col min="4068" max="4071" width="9.140625" style="468"/>
    <col min="4072" max="4072" width="18.42578125" style="468" customWidth="1"/>
    <col min="4073" max="4310" width="9.140625" style="468"/>
    <col min="4311" max="4311" width="0" style="468" hidden="1" customWidth="1"/>
    <col min="4312" max="4315" width="9.140625" style="468"/>
    <col min="4316" max="4316" width="30.42578125" style="468" customWidth="1"/>
    <col min="4317" max="4317" width="9.140625" style="468"/>
    <col min="4318" max="4318" width="7.28515625" style="468" customWidth="1"/>
    <col min="4319" max="4322" width="9.140625" style="468"/>
    <col min="4323" max="4323" width="13.85546875" style="468" customWidth="1"/>
    <col min="4324" max="4327" width="9.140625" style="468"/>
    <col min="4328" max="4328" width="18.42578125" style="468" customWidth="1"/>
    <col min="4329" max="4566" width="9.140625" style="468"/>
    <col min="4567" max="4567" width="0" style="468" hidden="1" customWidth="1"/>
    <col min="4568" max="4571" width="9.140625" style="468"/>
    <col min="4572" max="4572" width="30.42578125" style="468" customWidth="1"/>
    <col min="4573" max="4573" width="9.140625" style="468"/>
    <col min="4574" max="4574" width="7.28515625" style="468" customWidth="1"/>
    <col min="4575" max="4578" width="9.140625" style="468"/>
    <col min="4579" max="4579" width="13.85546875" style="468" customWidth="1"/>
    <col min="4580" max="4583" width="9.140625" style="468"/>
    <col min="4584" max="4584" width="18.42578125" style="468" customWidth="1"/>
    <col min="4585" max="4822" width="9.140625" style="468"/>
    <col min="4823" max="4823" width="0" style="468" hidden="1" customWidth="1"/>
    <col min="4824" max="4827" width="9.140625" style="468"/>
    <col min="4828" max="4828" width="30.42578125" style="468" customWidth="1"/>
    <col min="4829" max="4829" width="9.140625" style="468"/>
    <col min="4830" max="4830" width="7.28515625" style="468" customWidth="1"/>
    <col min="4831" max="4834" width="9.140625" style="468"/>
    <col min="4835" max="4835" width="13.85546875" style="468" customWidth="1"/>
    <col min="4836" max="4839" width="9.140625" style="468"/>
    <col min="4840" max="4840" width="18.42578125" style="468" customWidth="1"/>
    <col min="4841" max="5078" width="9.140625" style="468"/>
    <col min="5079" max="5079" width="0" style="468" hidden="1" customWidth="1"/>
    <col min="5080" max="5083" width="9.140625" style="468"/>
    <col min="5084" max="5084" width="30.42578125" style="468" customWidth="1"/>
    <col min="5085" max="5085" width="9.140625" style="468"/>
    <col min="5086" max="5086" width="7.28515625" style="468" customWidth="1"/>
    <col min="5087" max="5090" width="9.140625" style="468"/>
    <col min="5091" max="5091" width="13.85546875" style="468" customWidth="1"/>
    <col min="5092" max="5095" width="9.140625" style="468"/>
    <col min="5096" max="5096" width="18.42578125" style="468" customWidth="1"/>
    <col min="5097" max="5334" width="9.140625" style="468"/>
    <col min="5335" max="5335" width="0" style="468" hidden="1" customWidth="1"/>
    <col min="5336" max="5339" width="9.140625" style="468"/>
    <col min="5340" max="5340" width="30.42578125" style="468" customWidth="1"/>
    <col min="5341" max="5341" width="9.140625" style="468"/>
    <col min="5342" max="5342" width="7.28515625" style="468" customWidth="1"/>
    <col min="5343" max="5346" width="9.140625" style="468"/>
    <col min="5347" max="5347" width="13.85546875" style="468" customWidth="1"/>
    <col min="5348" max="5351" width="9.140625" style="468"/>
    <col min="5352" max="5352" width="18.42578125" style="468" customWidth="1"/>
    <col min="5353" max="5590" width="9.140625" style="468"/>
    <col min="5591" max="5591" width="0" style="468" hidden="1" customWidth="1"/>
    <col min="5592" max="5595" width="9.140625" style="468"/>
    <col min="5596" max="5596" width="30.42578125" style="468" customWidth="1"/>
    <col min="5597" max="5597" width="9.140625" style="468"/>
    <col min="5598" max="5598" width="7.28515625" style="468" customWidth="1"/>
    <col min="5599" max="5602" width="9.140625" style="468"/>
    <col min="5603" max="5603" width="13.85546875" style="468" customWidth="1"/>
    <col min="5604" max="5607" width="9.140625" style="468"/>
    <col min="5608" max="5608" width="18.42578125" style="468" customWidth="1"/>
    <col min="5609" max="5846" width="9.140625" style="468"/>
    <col min="5847" max="5847" width="0" style="468" hidden="1" customWidth="1"/>
    <col min="5848" max="5851" width="9.140625" style="468"/>
    <col min="5852" max="5852" width="30.42578125" style="468" customWidth="1"/>
    <col min="5853" max="5853" width="9.140625" style="468"/>
    <col min="5854" max="5854" width="7.28515625" style="468" customWidth="1"/>
    <col min="5855" max="5858" width="9.140625" style="468"/>
    <col min="5859" max="5859" width="13.85546875" style="468" customWidth="1"/>
    <col min="5860" max="5863" width="9.140625" style="468"/>
    <col min="5864" max="5864" width="18.42578125" style="468" customWidth="1"/>
    <col min="5865" max="6102" width="9.140625" style="468"/>
    <col min="6103" max="6103" width="0" style="468" hidden="1" customWidth="1"/>
    <col min="6104" max="6107" width="9.140625" style="468"/>
    <col min="6108" max="6108" width="30.42578125" style="468" customWidth="1"/>
    <col min="6109" max="6109" width="9.140625" style="468"/>
    <col min="6110" max="6110" width="7.28515625" style="468" customWidth="1"/>
    <col min="6111" max="6114" width="9.140625" style="468"/>
    <col min="6115" max="6115" width="13.85546875" style="468" customWidth="1"/>
    <col min="6116" max="6119" width="9.140625" style="468"/>
    <col min="6120" max="6120" width="18.42578125" style="468" customWidth="1"/>
    <col min="6121" max="6358" width="9.140625" style="468"/>
    <col min="6359" max="6359" width="0" style="468" hidden="1" customWidth="1"/>
    <col min="6360" max="6363" width="9.140625" style="468"/>
    <col min="6364" max="6364" width="30.42578125" style="468" customWidth="1"/>
    <col min="6365" max="6365" width="9.140625" style="468"/>
    <col min="6366" max="6366" width="7.28515625" style="468" customWidth="1"/>
    <col min="6367" max="6370" width="9.140625" style="468"/>
    <col min="6371" max="6371" width="13.85546875" style="468" customWidth="1"/>
    <col min="6372" max="6375" width="9.140625" style="468"/>
    <col min="6376" max="6376" width="18.42578125" style="468" customWidth="1"/>
    <col min="6377" max="6614" width="9.140625" style="468"/>
    <col min="6615" max="6615" width="0" style="468" hidden="1" customWidth="1"/>
    <col min="6616" max="6619" width="9.140625" style="468"/>
    <col min="6620" max="6620" width="30.42578125" style="468" customWidth="1"/>
    <col min="6621" max="6621" width="9.140625" style="468"/>
    <col min="6622" max="6622" width="7.28515625" style="468" customWidth="1"/>
    <col min="6623" max="6626" width="9.140625" style="468"/>
    <col min="6627" max="6627" width="13.85546875" style="468" customWidth="1"/>
    <col min="6628" max="6631" width="9.140625" style="468"/>
    <col min="6632" max="6632" width="18.42578125" style="468" customWidth="1"/>
    <col min="6633" max="6870" width="9.140625" style="468"/>
    <col min="6871" max="6871" width="0" style="468" hidden="1" customWidth="1"/>
    <col min="6872" max="6875" width="9.140625" style="468"/>
    <col min="6876" max="6876" width="30.42578125" style="468" customWidth="1"/>
    <col min="6877" max="6877" width="9.140625" style="468"/>
    <col min="6878" max="6878" width="7.28515625" style="468" customWidth="1"/>
    <col min="6879" max="6882" width="9.140625" style="468"/>
    <col min="6883" max="6883" width="13.85546875" style="468" customWidth="1"/>
    <col min="6884" max="6887" width="9.140625" style="468"/>
    <col min="6888" max="6888" width="18.42578125" style="468" customWidth="1"/>
    <col min="6889" max="7126" width="9.140625" style="468"/>
    <col min="7127" max="7127" width="0" style="468" hidden="1" customWidth="1"/>
    <col min="7128" max="7131" width="9.140625" style="468"/>
    <col min="7132" max="7132" width="30.42578125" style="468" customWidth="1"/>
    <col min="7133" max="7133" width="9.140625" style="468"/>
    <col min="7134" max="7134" width="7.28515625" style="468" customWidth="1"/>
    <col min="7135" max="7138" width="9.140625" style="468"/>
    <col min="7139" max="7139" width="13.85546875" style="468" customWidth="1"/>
    <col min="7140" max="7143" width="9.140625" style="468"/>
    <col min="7144" max="7144" width="18.42578125" style="468" customWidth="1"/>
    <col min="7145" max="7382" width="9.140625" style="468"/>
    <col min="7383" max="7383" width="0" style="468" hidden="1" customWidth="1"/>
    <col min="7384" max="7387" width="9.140625" style="468"/>
    <col min="7388" max="7388" width="30.42578125" style="468" customWidth="1"/>
    <col min="7389" max="7389" width="9.140625" style="468"/>
    <col min="7390" max="7390" width="7.28515625" style="468" customWidth="1"/>
    <col min="7391" max="7394" width="9.140625" style="468"/>
    <col min="7395" max="7395" width="13.85546875" style="468" customWidth="1"/>
    <col min="7396" max="7399" width="9.140625" style="468"/>
    <col min="7400" max="7400" width="18.42578125" style="468" customWidth="1"/>
    <col min="7401" max="7638" width="9.140625" style="468"/>
    <col min="7639" max="7639" width="0" style="468" hidden="1" customWidth="1"/>
    <col min="7640" max="7643" width="9.140625" style="468"/>
    <col min="7644" max="7644" width="30.42578125" style="468" customWidth="1"/>
    <col min="7645" max="7645" width="9.140625" style="468"/>
    <col min="7646" max="7646" width="7.28515625" style="468" customWidth="1"/>
    <col min="7647" max="7650" width="9.140625" style="468"/>
    <col min="7651" max="7651" width="13.85546875" style="468" customWidth="1"/>
    <col min="7652" max="7655" width="9.140625" style="468"/>
    <col min="7656" max="7656" width="18.42578125" style="468" customWidth="1"/>
    <col min="7657" max="7894" width="9.140625" style="468"/>
    <col min="7895" max="7895" width="0" style="468" hidden="1" customWidth="1"/>
    <col min="7896" max="7899" width="9.140625" style="468"/>
    <col min="7900" max="7900" width="30.42578125" style="468" customWidth="1"/>
    <col min="7901" max="7901" width="9.140625" style="468"/>
    <col min="7902" max="7902" width="7.28515625" style="468" customWidth="1"/>
    <col min="7903" max="7906" width="9.140625" style="468"/>
    <col min="7907" max="7907" width="13.85546875" style="468" customWidth="1"/>
    <col min="7908" max="7911" width="9.140625" style="468"/>
    <col min="7912" max="7912" width="18.42578125" style="468" customWidth="1"/>
    <col min="7913" max="8150" width="9.140625" style="468"/>
    <col min="8151" max="8151" width="0" style="468" hidden="1" customWidth="1"/>
    <col min="8152" max="8155" width="9.140625" style="468"/>
    <col min="8156" max="8156" width="30.42578125" style="468" customWidth="1"/>
    <col min="8157" max="8157" width="9.140625" style="468"/>
    <col min="8158" max="8158" width="7.28515625" style="468" customWidth="1"/>
    <col min="8159" max="8162" width="9.140625" style="468"/>
    <col min="8163" max="8163" width="13.85546875" style="468" customWidth="1"/>
    <col min="8164" max="8167" width="9.140625" style="468"/>
    <col min="8168" max="8168" width="18.42578125" style="468" customWidth="1"/>
    <col min="8169" max="8406" width="9.140625" style="468"/>
    <col min="8407" max="8407" width="0" style="468" hidden="1" customWidth="1"/>
    <col min="8408" max="8411" width="9.140625" style="468"/>
    <col min="8412" max="8412" width="30.42578125" style="468" customWidth="1"/>
    <col min="8413" max="8413" width="9.140625" style="468"/>
    <col min="8414" max="8414" width="7.28515625" style="468" customWidth="1"/>
    <col min="8415" max="8418" width="9.140625" style="468"/>
    <col min="8419" max="8419" width="13.85546875" style="468" customWidth="1"/>
    <col min="8420" max="8423" width="9.140625" style="468"/>
    <col min="8424" max="8424" width="18.42578125" style="468" customWidth="1"/>
    <col min="8425" max="8662" width="9.140625" style="468"/>
    <col min="8663" max="8663" width="0" style="468" hidden="1" customWidth="1"/>
    <col min="8664" max="8667" width="9.140625" style="468"/>
    <col min="8668" max="8668" width="30.42578125" style="468" customWidth="1"/>
    <col min="8669" max="8669" width="9.140625" style="468"/>
    <col min="8670" max="8670" width="7.28515625" style="468" customWidth="1"/>
    <col min="8671" max="8674" width="9.140625" style="468"/>
    <col min="8675" max="8675" width="13.85546875" style="468" customWidth="1"/>
    <col min="8676" max="8679" width="9.140625" style="468"/>
    <col min="8680" max="8680" width="18.42578125" style="468" customWidth="1"/>
    <col min="8681" max="8918" width="9.140625" style="468"/>
    <col min="8919" max="8919" width="0" style="468" hidden="1" customWidth="1"/>
    <col min="8920" max="8923" width="9.140625" style="468"/>
    <col min="8924" max="8924" width="30.42578125" style="468" customWidth="1"/>
    <col min="8925" max="8925" width="9.140625" style="468"/>
    <col min="8926" max="8926" width="7.28515625" style="468" customWidth="1"/>
    <col min="8927" max="8930" width="9.140625" style="468"/>
    <col min="8931" max="8931" width="13.85546875" style="468" customWidth="1"/>
    <col min="8932" max="8935" width="9.140625" style="468"/>
    <col min="8936" max="8936" width="18.42578125" style="468" customWidth="1"/>
    <col min="8937" max="9174" width="9.140625" style="468"/>
    <col min="9175" max="9175" width="0" style="468" hidden="1" customWidth="1"/>
    <col min="9176" max="9179" width="9.140625" style="468"/>
    <col min="9180" max="9180" width="30.42578125" style="468" customWidth="1"/>
    <col min="9181" max="9181" width="9.140625" style="468"/>
    <col min="9182" max="9182" width="7.28515625" style="468" customWidth="1"/>
    <col min="9183" max="9186" width="9.140625" style="468"/>
    <col min="9187" max="9187" width="13.85546875" style="468" customWidth="1"/>
    <col min="9188" max="9191" width="9.140625" style="468"/>
    <col min="9192" max="9192" width="18.42578125" style="468" customWidth="1"/>
    <col min="9193" max="9430" width="9.140625" style="468"/>
    <col min="9431" max="9431" width="0" style="468" hidden="1" customWidth="1"/>
    <col min="9432" max="9435" width="9.140625" style="468"/>
    <col min="9436" max="9436" width="30.42578125" style="468" customWidth="1"/>
    <col min="9437" max="9437" width="9.140625" style="468"/>
    <col min="9438" max="9438" width="7.28515625" style="468" customWidth="1"/>
    <col min="9439" max="9442" width="9.140625" style="468"/>
    <col min="9443" max="9443" width="13.85546875" style="468" customWidth="1"/>
    <col min="9444" max="9447" width="9.140625" style="468"/>
    <col min="9448" max="9448" width="18.42578125" style="468" customWidth="1"/>
    <col min="9449" max="9686" width="9.140625" style="468"/>
    <col min="9687" max="9687" width="0" style="468" hidden="1" customWidth="1"/>
    <col min="9688" max="9691" width="9.140625" style="468"/>
    <col min="9692" max="9692" width="30.42578125" style="468" customWidth="1"/>
    <col min="9693" max="9693" width="9.140625" style="468"/>
    <col min="9694" max="9694" width="7.28515625" style="468" customWidth="1"/>
    <col min="9695" max="9698" width="9.140625" style="468"/>
    <col min="9699" max="9699" width="13.85546875" style="468" customWidth="1"/>
    <col min="9700" max="9703" width="9.140625" style="468"/>
    <col min="9704" max="9704" width="18.42578125" style="468" customWidth="1"/>
    <col min="9705" max="9942" width="9.140625" style="468"/>
    <col min="9943" max="9943" width="0" style="468" hidden="1" customWidth="1"/>
    <col min="9944" max="9947" width="9.140625" style="468"/>
    <col min="9948" max="9948" width="30.42578125" style="468" customWidth="1"/>
    <col min="9949" max="9949" width="9.140625" style="468"/>
    <col min="9950" max="9950" width="7.28515625" style="468" customWidth="1"/>
    <col min="9951" max="9954" width="9.140625" style="468"/>
    <col min="9955" max="9955" width="13.85546875" style="468" customWidth="1"/>
    <col min="9956" max="9959" width="9.140625" style="468"/>
    <col min="9960" max="9960" width="18.42578125" style="468" customWidth="1"/>
    <col min="9961" max="10198" width="9.140625" style="468"/>
    <col min="10199" max="10199" width="0" style="468" hidden="1" customWidth="1"/>
    <col min="10200" max="10203" width="9.140625" style="468"/>
    <col min="10204" max="10204" width="30.42578125" style="468" customWidth="1"/>
    <col min="10205" max="10205" width="9.140625" style="468"/>
    <col min="10206" max="10206" width="7.28515625" style="468" customWidth="1"/>
    <col min="10207" max="10210" width="9.140625" style="468"/>
    <col min="10211" max="10211" width="13.85546875" style="468" customWidth="1"/>
    <col min="10212" max="10215" width="9.140625" style="468"/>
    <col min="10216" max="10216" width="18.42578125" style="468" customWidth="1"/>
    <col min="10217" max="10454" width="9.140625" style="468"/>
    <col min="10455" max="10455" width="0" style="468" hidden="1" customWidth="1"/>
    <col min="10456" max="10459" width="9.140625" style="468"/>
    <col min="10460" max="10460" width="30.42578125" style="468" customWidth="1"/>
    <col min="10461" max="10461" width="9.140625" style="468"/>
    <col min="10462" max="10462" width="7.28515625" style="468" customWidth="1"/>
    <col min="10463" max="10466" width="9.140625" style="468"/>
    <col min="10467" max="10467" width="13.85546875" style="468" customWidth="1"/>
    <col min="10468" max="10471" width="9.140625" style="468"/>
    <col min="10472" max="10472" width="18.42578125" style="468" customWidth="1"/>
    <col min="10473" max="10710" width="9.140625" style="468"/>
    <col min="10711" max="10711" width="0" style="468" hidden="1" customWidth="1"/>
    <col min="10712" max="10715" width="9.140625" style="468"/>
    <col min="10716" max="10716" width="30.42578125" style="468" customWidth="1"/>
    <col min="10717" max="10717" width="9.140625" style="468"/>
    <col min="10718" max="10718" width="7.28515625" style="468" customWidth="1"/>
    <col min="10719" max="10722" width="9.140625" style="468"/>
    <col min="10723" max="10723" width="13.85546875" style="468" customWidth="1"/>
    <col min="10724" max="10727" width="9.140625" style="468"/>
    <col min="10728" max="10728" width="18.42578125" style="468" customWidth="1"/>
    <col min="10729" max="10966" width="9.140625" style="468"/>
    <col min="10967" max="10967" width="0" style="468" hidden="1" customWidth="1"/>
    <col min="10968" max="10971" width="9.140625" style="468"/>
    <col min="10972" max="10972" width="30.42578125" style="468" customWidth="1"/>
    <col min="10973" max="10973" width="9.140625" style="468"/>
    <col min="10974" max="10974" width="7.28515625" style="468" customWidth="1"/>
    <col min="10975" max="10978" width="9.140625" style="468"/>
    <col min="10979" max="10979" width="13.85546875" style="468" customWidth="1"/>
    <col min="10980" max="10983" width="9.140625" style="468"/>
    <col min="10984" max="10984" width="18.42578125" style="468" customWidth="1"/>
    <col min="10985" max="11222" width="9.140625" style="468"/>
    <col min="11223" max="11223" width="0" style="468" hidden="1" customWidth="1"/>
    <col min="11224" max="11227" width="9.140625" style="468"/>
    <col min="11228" max="11228" width="30.42578125" style="468" customWidth="1"/>
    <col min="11229" max="11229" width="9.140625" style="468"/>
    <col min="11230" max="11230" width="7.28515625" style="468" customWidth="1"/>
    <col min="11231" max="11234" width="9.140625" style="468"/>
    <col min="11235" max="11235" width="13.85546875" style="468" customWidth="1"/>
    <col min="11236" max="11239" width="9.140625" style="468"/>
    <col min="11240" max="11240" width="18.42578125" style="468" customWidth="1"/>
    <col min="11241" max="11478" width="9.140625" style="468"/>
    <col min="11479" max="11479" width="0" style="468" hidden="1" customWidth="1"/>
    <col min="11480" max="11483" width="9.140625" style="468"/>
    <col min="11484" max="11484" width="30.42578125" style="468" customWidth="1"/>
    <col min="11485" max="11485" width="9.140625" style="468"/>
    <col min="11486" max="11486" width="7.28515625" style="468" customWidth="1"/>
    <col min="11487" max="11490" width="9.140625" style="468"/>
    <col min="11491" max="11491" width="13.85546875" style="468" customWidth="1"/>
    <col min="11492" max="11495" width="9.140625" style="468"/>
    <col min="11496" max="11496" width="18.42578125" style="468" customWidth="1"/>
    <col min="11497" max="11734" width="9.140625" style="468"/>
    <col min="11735" max="11735" width="0" style="468" hidden="1" customWidth="1"/>
    <col min="11736" max="11739" width="9.140625" style="468"/>
    <col min="11740" max="11740" width="30.42578125" style="468" customWidth="1"/>
    <col min="11741" max="11741" width="9.140625" style="468"/>
    <col min="11742" max="11742" width="7.28515625" style="468" customWidth="1"/>
    <col min="11743" max="11746" width="9.140625" style="468"/>
    <col min="11747" max="11747" width="13.85546875" style="468" customWidth="1"/>
    <col min="11748" max="11751" width="9.140625" style="468"/>
    <col min="11752" max="11752" width="18.42578125" style="468" customWidth="1"/>
    <col min="11753" max="11990" width="9.140625" style="468"/>
    <col min="11991" max="11991" width="0" style="468" hidden="1" customWidth="1"/>
    <col min="11992" max="11995" width="9.140625" style="468"/>
    <col min="11996" max="11996" width="30.42578125" style="468" customWidth="1"/>
    <col min="11997" max="11997" width="9.140625" style="468"/>
    <col min="11998" max="11998" width="7.28515625" style="468" customWidth="1"/>
    <col min="11999" max="12002" width="9.140625" style="468"/>
    <col min="12003" max="12003" width="13.85546875" style="468" customWidth="1"/>
    <col min="12004" max="12007" width="9.140625" style="468"/>
    <col min="12008" max="12008" width="18.42578125" style="468" customWidth="1"/>
    <col min="12009" max="12246" width="9.140625" style="468"/>
    <col min="12247" max="12247" width="0" style="468" hidden="1" customWidth="1"/>
    <col min="12248" max="12251" width="9.140625" style="468"/>
    <col min="12252" max="12252" width="30.42578125" style="468" customWidth="1"/>
    <col min="12253" max="12253" width="9.140625" style="468"/>
    <col min="12254" max="12254" width="7.28515625" style="468" customWidth="1"/>
    <col min="12255" max="12258" width="9.140625" style="468"/>
    <col min="12259" max="12259" width="13.85546875" style="468" customWidth="1"/>
    <col min="12260" max="12263" width="9.140625" style="468"/>
    <col min="12264" max="12264" width="18.42578125" style="468" customWidth="1"/>
    <col min="12265" max="12502" width="9.140625" style="468"/>
    <col min="12503" max="12503" width="0" style="468" hidden="1" customWidth="1"/>
    <col min="12504" max="12507" width="9.140625" style="468"/>
    <col min="12508" max="12508" width="30.42578125" style="468" customWidth="1"/>
    <col min="12509" max="12509" width="9.140625" style="468"/>
    <col min="12510" max="12510" width="7.28515625" style="468" customWidth="1"/>
    <col min="12511" max="12514" width="9.140625" style="468"/>
    <col min="12515" max="12515" width="13.85546875" style="468" customWidth="1"/>
    <col min="12516" max="12519" width="9.140625" style="468"/>
    <col min="12520" max="12520" width="18.42578125" style="468" customWidth="1"/>
    <col min="12521" max="12758" width="9.140625" style="468"/>
    <col min="12759" max="12759" width="0" style="468" hidden="1" customWidth="1"/>
    <col min="12760" max="12763" width="9.140625" style="468"/>
    <col min="12764" max="12764" width="30.42578125" style="468" customWidth="1"/>
    <col min="12765" max="12765" width="9.140625" style="468"/>
    <col min="12766" max="12766" width="7.28515625" style="468" customWidth="1"/>
    <col min="12767" max="12770" width="9.140625" style="468"/>
    <col min="12771" max="12771" width="13.85546875" style="468" customWidth="1"/>
    <col min="12772" max="12775" width="9.140625" style="468"/>
    <col min="12776" max="12776" width="18.42578125" style="468" customWidth="1"/>
    <col min="12777" max="13014" width="9.140625" style="468"/>
    <col min="13015" max="13015" width="0" style="468" hidden="1" customWidth="1"/>
    <col min="13016" max="13019" width="9.140625" style="468"/>
    <col min="13020" max="13020" width="30.42578125" style="468" customWidth="1"/>
    <col min="13021" max="13021" width="9.140625" style="468"/>
    <col min="13022" max="13022" width="7.28515625" style="468" customWidth="1"/>
    <col min="13023" max="13026" width="9.140625" style="468"/>
    <col min="13027" max="13027" width="13.85546875" style="468" customWidth="1"/>
    <col min="13028" max="13031" width="9.140625" style="468"/>
    <col min="13032" max="13032" width="18.42578125" style="468" customWidth="1"/>
    <col min="13033" max="13270" width="9.140625" style="468"/>
    <col min="13271" max="13271" width="0" style="468" hidden="1" customWidth="1"/>
    <col min="13272" max="13275" width="9.140625" style="468"/>
    <col min="13276" max="13276" width="30.42578125" style="468" customWidth="1"/>
    <col min="13277" max="13277" width="9.140625" style="468"/>
    <col min="13278" max="13278" width="7.28515625" style="468" customWidth="1"/>
    <col min="13279" max="13282" width="9.140625" style="468"/>
    <col min="13283" max="13283" width="13.85546875" style="468" customWidth="1"/>
    <col min="13284" max="13287" width="9.140625" style="468"/>
    <col min="13288" max="13288" width="18.42578125" style="468" customWidth="1"/>
    <col min="13289" max="13526" width="9.140625" style="468"/>
    <col min="13527" max="13527" width="0" style="468" hidden="1" customWidth="1"/>
    <col min="13528" max="13531" width="9.140625" style="468"/>
    <col min="13532" max="13532" width="30.42578125" style="468" customWidth="1"/>
    <col min="13533" max="13533" width="9.140625" style="468"/>
    <col min="13534" max="13534" width="7.28515625" style="468" customWidth="1"/>
    <col min="13535" max="13538" width="9.140625" style="468"/>
    <col min="13539" max="13539" width="13.85546875" style="468" customWidth="1"/>
    <col min="13540" max="13543" width="9.140625" style="468"/>
    <col min="13544" max="13544" width="18.42578125" style="468" customWidth="1"/>
    <col min="13545" max="13782" width="9.140625" style="468"/>
    <col min="13783" max="13783" width="0" style="468" hidden="1" customWidth="1"/>
    <col min="13784" max="13787" width="9.140625" style="468"/>
    <col min="13788" max="13788" width="30.42578125" style="468" customWidth="1"/>
    <col min="13789" max="13789" width="9.140625" style="468"/>
    <col min="13790" max="13790" width="7.28515625" style="468" customWidth="1"/>
    <col min="13791" max="13794" width="9.140625" style="468"/>
    <col min="13795" max="13795" width="13.85546875" style="468" customWidth="1"/>
    <col min="13796" max="13799" width="9.140625" style="468"/>
    <col min="13800" max="13800" width="18.42578125" style="468" customWidth="1"/>
    <col min="13801" max="14038" width="9.140625" style="468"/>
    <col min="14039" max="14039" width="0" style="468" hidden="1" customWidth="1"/>
    <col min="14040" max="14043" width="9.140625" style="468"/>
    <col min="14044" max="14044" width="30.42578125" style="468" customWidth="1"/>
    <col min="14045" max="14045" width="9.140625" style="468"/>
    <col min="14046" max="14046" width="7.28515625" style="468" customWidth="1"/>
    <col min="14047" max="14050" width="9.140625" style="468"/>
    <col min="14051" max="14051" width="13.85546875" style="468" customWidth="1"/>
    <col min="14052" max="14055" width="9.140625" style="468"/>
    <col min="14056" max="14056" width="18.42578125" style="468" customWidth="1"/>
    <col min="14057" max="14294" width="9.140625" style="468"/>
    <col min="14295" max="14295" width="0" style="468" hidden="1" customWidth="1"/>
    <col min="14296" max="14299" width="9.140625" style="468"/>
    <col min="14300" max="14300" width="30.42578125" style="468" customWidth="1"/>
    <col min="14301" max="14301" width="9.140625" style="468"/>
    <col min="14302" max="14302" width="7.28515625" style="468" customWidth="1"/>
    <col min="14303" max="14306" width="9.140625" style="468"/>
    <col min="14307" max="14307" width="13.85546875" style="468" customWidth="1"/>
    <col min="14308" max="14311" width="9.140625" style="468"/>
    <col min="14312" max="14312" width="18.42578125" style="468" customWidth="1"/>
    <col min="14313" max="14550" width="9.140625" style="468"/>
    <col min="14551" max="14551" width="0" style="468" hidden="1" customWidth="1"/>
    <col min="14552" max="14555" width="9.140625" style="468"/>
    <col min="14556" max="14556" width="30.42578125" style="468" customWidth="1"/>
    <col min="14557" max="14557" width="9.140625" style="468"/>
    <col min="14558" max="14558" width="7.28515625" style="468" customWidth="1"/>
    <col min="14559" max="14562" width="9.140625" style="468"/>
    <col min="14563" max="14563" width="13.85546875" style="468" customWidth="1"/>
    <col min="14564" max="14567" width="9.140625" style="468"/>
    <col min="14568" max="14568" width="18.42578125" style="468" customWidth="1"/>
    <col min="14569" max="14806" width="9.140625" style="468"/>
    <col min="14807" max="14807" width="0" style="468" hidden="1" customWidth="1"/>
    <col min="14808" max="14811" width="9.140625" style="468"/>
    <col min="14812" max="14812" width="30.42578125" style="468" customWidth="1"/>
    <col min="14813" max="14813" width="9.140625" style="468"/>
    <col min="14814" max="14814" width="7.28515625" style="468" customWidth="1"/>
    <col min="14815" max="14818" width="9.140625" style="468"/>
    <col min="14819" max="14819" width="13.85546875" style="468" customWidth="1"/>
    <col min="14820" max="14823" width="9.140625" style="468"/>
    <col min="14824" max="14824" width="18.42578125" style="468" customWidth="1"/>
    <col min="14825" max="15062" width="9.140625" style="468"/>
    <col min="15063" max="15063" width="0" style="468" hidden="1" customWidth="1"/>
    <col min="15064" max="15067" width="9.140625" style="468"/>
    <col min="15068" max="15068" width="30.42578125" style="468" customWidth="1"/>
    <col min="15069" max="15069" width="9.140625" style="468"/>
    <col min="15070" max="15070" width="7.28515625" style="468" customWidth="1"/>
    <col min="15071" max="15074" width="9.140625" style="468"/>
    <col min="15075" max="15075" width="13.85546875" style="468" customWidth="1"/>
    <col min="15076" max="15079" width="9.140625" style="468"/>
    <col min="15080" max="15080" width="18.42578125" style="468" customWidth="1"/>
    <col min="15081" max="15318" width="9.140625" style="468"/>
    <col min="15319" max="15319" width="0" style="468" hidden="1" customWidth="1"/>
    <col min="15320" max="15323" width="9.140625" style="468"/>
    <col min="15324" max="15324" width="30.42578125" style="468" customWidth="1"/>
    <col min="15325" max="15325" width="9.140625" style="468"/>
    <col min="15326" max="15326" width="7.28515625" style="468" customWidth="1"/>
    <col min="15327" max="15330" width="9.140625" style="468"/>
    <col min="15331" max="15331" width="13.85546875" style="468" customWidth="1"/>
    <col min="15332" max="15335" width="9.140625" style="468"/>
    <col min="15336" max="15336" width="18.42578125" style="468" customWidth="1"/>
    <col min="15337" max="15574" width="9.140625" style="468"/>
    <col min="15575" max="15575" width="0" style="468" hidden="1" customWidth="1"/>
    <col min="15576" max="15579" width="9.140625" style="468"/>
    <col min="15580" max="15580" width="30.42578125" style="468" customWidth="1"/>
    <col min="15581" max="15581" width="9.140625" style="468"/>
    <col min="15582" max="15582" width="7.28515625" style="468" customWidth="1"/>
    <col min="15583" max="15586" width="9.140625" style="468"/>
    <col min="15587" max="15587" width="13.85546875" style="468" customWidth="1"/>
    <col min="15588" max="15591" width="9.140625" style="468"/>
    <col min="15592" max="15592" width="18.42578125" style="468" customWidth="1"/>
    <col min="15593" max="15830" width="9.140625" style="468"/>
    <col min="15831" max="15831" width="0" style="468" hidden="1" customWidth="1"/>
    <col min="15832" max="15835" width="9.140625" style="468"/>
    <col min="15836" max="15836" width="30.42578125" style="468" customWidth="1"/>
    <col min="15837" max="15837" width="9.140625" style="468"/>
    <col min="15838" max="15838" width="7.28515625" style="468" customWidth="1"/>
    <col min="15839" max="15842" width="9.140625" style="468"/>
    <col min="15843" max="15843" width="13.85546875" style="468" customWidth="1"/>
    <col min="15844" max="15847" width="9.140625" style="468"/>
    <col min="15848" max="15848" width="18.42578125" style="468" customWidth="1"/>
    <col min="15849" max="16086" width="9.140625" style="468"/>
    <col min="16087" max="16087" width="0" style="468" hidden="1" customWidth="1"/>
    <col min="16088" max="16091" width="9.140625" style="468"/>
    <col min="16092" max="16092" width="30.42578125" style="468" customWidth="1"/>
    <col min="16093" max="16093" width="9.140625" style="468"/>
    <col min="16094" max="16094" width="7.28515625" style="468" customWidth="1"/>
    <col min="16095" max="16098" width="9.140625" style="468"/>
    <col min="16099" max="16099" width="13.85546875" style="468" customWidth="1"/>
    <col min="16100" max="16103" width="9.140625" style="468"/>
    <col min="16104" max="16104" width="18.42578125" style="468" customWidth="1"/>
    <col min="16105" max="16384" width="9.140625" style="468"/>
  </cols>
  <sheetData>
    <row r="1" spans="1:12" collapsed="1" x14ac:dyDescent="0.2">
      <c r="A1" s="1"/>
    </row>
    <row r="2" spans="1:12" hidden="1" outlineLevel="1" x14ac:dyDescent="0.2">
      <c r="B2" s="1"/>
      <c r="H2" s="468" t="s">
        <v>565</v>
      </c>
    </row>
    <row r="3" spans="1:12" hidden="1" outlineLevel="1" x14ac:dyDescent="0.2">
      <c r="H3" s="468" t="s">
        <v>566</v>
      </c>
    </row>
    <row r="4" spans="1:12" hidden="1" outlineLevel="1" x14ac:dyDescent="0.2"/>
    <row r="5" spans="1:12" hidden="1" outlineLevel="1" x14ac:dyDescent="0.2">
      <c r="B5" s="1082" t="s">
        <v>2</v>
      </c>
      <c r="C5" s="1083"/>
      <c r="D5" s="1084"/>
      <c r="E5" s="769"/>
      <c r="F5" s="769"/>
      <c r="G5" s="1082" t="s">
        <v>3</v>
      </c>
      <c r="H5" s="1083"/>
      <c r="I5" s="1084"/>
      <c r="J5" s="769"/>
      <c r="K5" s="769"/>
      <c r="L5" s="769"/>
    </row>
    <row r="6" spans="1:12" hidden="1" outlineLevel="1" x14ac:dyDescent="0.2">
      <c r="B6" s="1082" t="s">
        <v>4</v>
      </c>
      <c r="C6" s="1083"/>
      <c r="D6" s="1084"/>
      <c r="E6" s="682" t="s">
        <v>594</v>
      </c>
      <c r="F6" s="683"/>
      <c r="G6" s="1082" t="s">
        <v>5</v>
      </c>
      <c r="H6" s="1083"/>
      <c r="I6" s="1084"/>
      <c r="J6" s="687" t="s">
        <v>599</v>
      </c>
      <c r="K6" s="687"/>
      <c r="L6" s="687"/>
    </row>
    <row r="7" spans="1:12" hidden="1" outlineLevel="1" x14ac:dyDescent="0.2">
      <c r="B7" s="1082" t="s">
        <v>6</v>
      </c>
      <c r="C7" s="1083"/>
      <c r="D7" s="1084"/>
      <c r="E7" s="682">
        <v>186442084</v>
      </c>
      <c r="F7" s="683"/>
      <c r="G7" s="1082" t="s">
        <v>7</v>
      </c>
      <c r="H7" s="1083"/>
      <c r="I7" s="1084"/>
      <c r="J7" s="687" t="s">
        <v>600</v>
      </c>
      <c r="K7" s="687"/>
      <c r="L7" s="687"/>
    </row>
    <row r="8" spans="1:12" hidden="1" outlineLevel="1" x14ac:dyDescent="0.2">
      <c r="B8" s="1082" t="s">
        <v>8</v>
      </c>
      <c r="C8" s="1083"/>
      <c r="D8" s="1084"/>
      <c r="E8" s="682" t="s">
        <v>595</v>
      </c>
      <c r="F8" s="683"/>
      <c r="G8" s="1082" t="s">
        <v>9</v>
      </c>
      <c r="H8" s="1083"/>
      <c r="I8" s="1084"/>
      <c r="J8" s="687" t="s">
        <v>601</v>
      </c>
      <c r="K8" s="687"/>
      <c r="L8" s="687"/>
    </row>
    <row r="9" spans="1:12" hidden="1" outlineLevel="1" x14ac:dyDescent="0.2">
      <c r="B9" s="1082" t="s">
        <v>9</v>
      </c>
      <c r="C9" s="1083"/>
      <c r="D9" s="1084"/>
      <c r="E9" s="682" t="s">
        <v>596</v>
      </c>
      <c r="F9" s="683"/>
      <c r="G9" s="1082" t="s">
        <v>10</v>
      </c>
      <c r="H9" s="1083"/>
      <c r="I9" s="1084"/>
      <c r="J9" s="687" t="s">
        <v>596</v>
      </c>
      <c r="K9" s="687"/>
      <c r="L9" s="687"/>
    </row>
    <row r="10" spans="1:12" hidden="1" outlineLevel="1" x14ac:dyDescent="0.2">
      <c r="B10" s="1082" t="s">
        <v>10</v>
      </c>
      <c r="C10" s="1083"/>
      <c r="D10" s="1084"/>
      <c r="E10" s="682" t="s">
        <v>596</v>
      </c>
      <c r="F10" s="683"/>
      <c r="G10" s="1082" t="s">
        <v>11</v>
      </c>
      <c r="H10" s="1083"/>
      <c r="I10" s="1084"/>
      <c r="J10" s="687" t="s">
        <v>602</v>
      </c>
      <c r="K10" s="687"/>
      <c r="L10" s="687"/>
    </row>
    <row r="11" spans="1:12" hidden="1" outlineLevel="1" x14ac:dyDescent="0.2">
      <c r="B11" s="1082" t="s">
        <v>12</v>
      </c>
      <c r="C11" s="1083"/>
      <c r="D11" s="1084"/>
      <c r="E11" s="682" t="s">
        <v>597</v>
      </c>
      <c r="F11" s="683"/>
      <c r="G11" s="1085"/>
      <c r="H11" s="1086"/>
      <c r="I11" s="1087"/>
      <c r="J11" s="769"/>
      <c r="K11" s="769"/>
      <c r="L11" s="769"/>
    </row>
    <row r="12" spans="1:12" hidden="1" outlineLevel="1" x14ac:dyDescent="0.2">
      <c r="B12" s="1082" t="s">
        <v>11</v>
      </c>
      <c r="C12" s="1083"/>
      <c r="D12" s="1084"/>
      <c r="E12" s="682" t="s">
        <v>598</v>
      </c>
      <c r="F12" s="683"/>
      <c r="G12" s="1085"/>
      <c r="H12" s="1086"/>
      <c r="I12" s="1087"/>
      <c r="J12" s="769"/>
      <c r="K12" s="769"/>
      <c r="L12" s="769"/>
    </row>
    <row r="13" spans="1:12" hidden="1" outlineLevel="1" x14ac:dyDescent="0.2"/>
    <row r="14" spans="1:12" ht="15.75" customHeight="1" x14ac:dyDescent="0.2">
      <c r="B14" s="1074" t="s">
        <v>615</v>
      </c>
      <c r="C14" s="1074"/>
      <c r="D14" s="1074"/>
      <c r="E14" s="1074"/>
      <c r="F14" s="1074"/>
      <c r="G14" s="1074"/>
      <c r="H14" s="1074"/>
      <c r="I14" s="1074"/>
      <c r="J14" s="1074"/>
      <c r="K14" s="1074"/>
      <c r="L14" s="1074"/>
    </row>
    <row r="15" spans="1:12" x14ac:dyDescent="0.2">
      <c r="E15" s="469"/>
      <c r="G15" s="470"/>
      <c r="H15" s="470"/>
      <c r="I15" s="470"/>
    </row>
    <row r="16" spans="1:12" x14ac:dyDescent="0.2">
      <c r="E16" s="762">
        <v>42795</v>
      </c>
      <c r="F16" s="762"/>
      <c r="G16" s="762"/>
      <c r="H16" s="471"/>
      <c r="I16" s="471"/>
    </row>
    <row r="17" spans="2:21" ht="15" customHeight="1" x14ac:dyDescent="0.2">
      <c r="E17" s="678" t="s">
        <v>14</v>
      </c>
      <c r="F17" s="678"/>
      <c r="G17" s="678"/>
      <c r="H17" s="471"/>
      <c r="I17" s="471"/>
    </row>
    <row r="18" spans="2:21" ht="15" customHeight="1" x14ac:dyDescent="0.2">
      <c r="G18" s="470"/>
      <c r="H18" s="470"/>
      <c r="I18" s="470"/>
    </row>
    <row r="19" spans="2:21" ht="15" customHeight="1" x14ac:dyDescent="0.2">
      <c r="B19" s="1075" t="s">
        <v>15</v>
      </c>
      <c r="C19" s="1075"/>
      <c r="D19" s="1075"/>
      <c r="E19" s="1075"/>
      <c r="F19" s="1075"/>
    </row>
    <row r="20" spans="2:21" ht="13.5" thickBot="1" x14ac:dyDescent="0.25">
      <c r="B20" s="1076"/>
      <c r="C20" s="1076"/>
      <c r="D20" s="1076"/>
      <c r="E20" s="1076"/>
      <c r="F20" s="1076"/>
    </row>
    <row r="21" spans="2:21" ht="13.5" thickBot="1" x14ac:dyDescent="0.25">
      <c r="B21" s="472"/>
      <c r="C21" s="472"/>
      <c r="D21" s="472"/>
      <c r="E21" s="472"/>
      <c r="F21" s="472"/>
      <c r="G21" s="1077" t="str">
        <f>I21</f>
        <v>IŠ VISO</v>
      </c>
      <c r="H21" s="1078"/>
      <c r="I21" s="1079" t="s">
        <v>69</v>
      </c>
      <c r="J21" s="1080"/>
      <c r="K21" s="1080"/>
      <c r="L21" s="1080"/>
      <c r="M21" s="1080"/>
      <c r="N21" s="1080"/>
      <c r="O21" s="1080"/>
      <c r="P21" s="1080"/>
      <c r="Q21" s="1080"/>
      <c r="R21" s="1080"/>
      <c r="S21" s="1080"/>
      <c r="T21" s="1080"/>
      <c r="U21" s="1081"/>
    </row>
    <row r="22" spans="2:21" s="473" customFormat="1" ht="12.75" customHeight="1" x14ac:dyDescent="0.25">
      <c r="B22" s="1064" t="s">
        <v>18</v>
      </c>
      <c r="C22" s="1065"/>
      <c r="D22" s="1065"/>
      <c r="E22" s="1065"/>
      <c r="F22" s="1066"/>
      <c r="G22" s="1070" t="s">
        <v>567</v>
      </c>
      <c r="H22" s="1071"/>
      <c r="I22" s="1061" t="s">
        <v>20</v>
      </c>
      <c r="J22" s="973"/>
      <c r="K22" s="973" t="s">
        <v>21</v>
      </c>
      <c r="L22" s="823" t="s">
        <v>22</v>
      </c>
      <c r="M22" s="823" t="s">
        <v>23</v>
      </c>
      <c r="N22" s="823"/>
      <c r="O22" s="823"/>
      <c r="P22" s="823" t="s">
        <v>24</v>
      </c>
      <c r="Q22" s="823"/>
      <c r="R22" s="823" t="s">
        <v>25</v>
      </c>
      <c r="S22" s="823" t="s">
        <v>26</v>
      </c>
      <c r="T22" s="823" t="s">
        <v>230</v>
      </c>
      <c r="U22" s="1059" t="s">
        <v>568</v>
      </c>
    </row>
    <row r="23" spans="2:21" s="473" customFormat="1" ht="12.75" customHeight="1" x14ac:dyDescent="0.25">
      <c r="B23" s="1067"/>
      <c r="C23" s="1068"/>
      <c r="D23" s="1068"/>
      <c r="E23" s="1068"/>
      <c r="F23" s="1069"/>
      <c r="G23" s="1072"/>
      <c r="H23" s="1073"/>
      <c r="I23" s="1061"/>
      <c r="J23" s="973"/>
      <c r="K23" s="973"/>
      <c r="L23" s="823"/>
      <c r="M23" s="823"/>
      <c r="N23" s="823"/>
      <c r="O23" s="823"/>
      <c r="P23" s="823"/>
      <c r="Q23" s="823"/>
      <c r="R23" s="823"/>
      <c r="S23" s="823"/>
      <c r="T23" s="823"/>
      <c r="U23" s="1059"/>
    </row>
    <row r="24" spans="2:21" s="473" customFormat="1" ht="12.75" customHeight="1" x14ac:dyDescent="0.25">
      <c r="B24" s="1067"/>
      <c r="C24" s="1068"/>
      <c r="D24" s="1068"/>
      <c r="E24" s="1068"/>
      <c r="F24" s="1069"/>
      <c r="G24" s="1072"/>
      <c r="H24" s="1073"/>
      <c r="I24" s="1061"/>
      <c r="J24" s="973"/>
      <c r="K24" s="973"/>
      <c r="L24" s="823"/>
      <c r="M24" s="823"/>
      <c r="N24" s="823"/>
      <c r="O24" s="823"/>
      <c r="P24" s="823"/>
      <c r="Q24" s="823"/>
      <c r="R24" s="823"/>
      <c r="S24" s="823"/>
      <c r="T24" s="823"/>
      <c r="U24" s="1059"/>
    </row>
    <row r="25" spans="2:21" s="473" customFormat="1" ht="12.75" customHeight="1" x14ac:dyDescent="0.25">
      <c r="B25" s="1067"/>
      <c r="C25" s="1068"/>
      <c r="D25" s="1068"/>
      <c r="E25" s="1068"/>
      <c r="F25" s="1069"/>
      <c r="G25" s="1072"/>
      <c r="H25" s="1073"/>
      <c r="I25" s="1061" t="s">
        <v>621</v>
      </c>
      <c r="J25" s="973" t="s">
        <v>622</v>
      </c>
      <c r="K25" s="973" t="s">
        <v>623</v>
      </c>
      <c r="L25" s="973" t="s">
        <v>624</v>
      </c>
      <c r="M25" s="973" t="s">
        <v>625</v>
      </c>
      <c r="N25" s="973" t="s">
        <v>626</v>
      </c>
      <c r="O25" s="973" t="s">
        <v>627</v>
      </c>
      <c r="P25" s="973" t="s">
        <v>628</v>
      </c>
      <c r="Q25" s="973" t="s">
        <v>629</v>
      </c>
      <c r="R25" s="973" t="s">
        <v>630</v>
      </c>
      <c r="S25" s="823"/>
      <c r="T25" s="823"/>
      <c r="U25" s="1059"/>
    </row>
    <row r="26" spans="2:21" s="474" customFormat="1" ht="15.75" thickBot="1" x14ac:dyDescent="0.3">
      <c r="B26" s="1067"/>
      <c r="C26" s="1068"/>
      <c r="D26" s="1068"/>
      <c r="E26" s="1068"/>
      <c r="F26" s="1069"/>
      <c r="G26" s="1072"/>
      <c r="H26" s="1073"/>
      <c r="I26" s="1062"/>
      <c r="J26" s="1063"/>
      <c r="K26" s="1063"/>
      <c r="L26" s="1063"/>
      <c r="M26" s="1063"/>
      <c r="N26" s="1063"/>
      <c r="O26" s="1063"/>
      <c r="P26" s="1063"/>
      <c r="Q26" s="1063"/>
      <c r="R26" s="1063"/>
      <c r="S26" s="824"/>
      <c r="T26" s="824"/>
      <c r="U26" s="1060"/>
    </row>
    <row r="27" spans="2:21" s="478" customFormat="1" ht="13.5" thickBot="1" x14ac:dyDescent="0.25">
      <c r="B27" s="1052" t="s">
        <v>569</v>
      </c>
      <c r="C27" s="1053"/>
      <c r="D27" s="1053"/>
      <c r="E27" s="1053"/>
      <c r="F27" s="1054"/>
      <c r="G27" s="1055">
        <f>SUM(I27:U27)</f>
        <v>22.238</v>
      </c>
      <c r="H27" s="1056"/>
      <c r="I27" s="475">
        <v>22.036999999999999</v>
      </c>
      <c r="J27" s="476">
        <v>0</v>
      </c>
      <c r="K27" s="476">
        <v>0</v>
      </c>
      <c r="L27" s="476">
        <v>0</v>
      </c>
      <c r="M27" s="476">
        <v>0</v>
      </c>
      <c r="N27" s="476">
        <v>0</v>
      </c>
      <c r="O27" s="476">
        <v>0</v>
      </c>
      <c r="P27" s="476">
        <v>0</v>
      </c>
      <c r="Q27" s="476">
        <v>0</v>
      </c>
      <c r="R27" s="476">
        <v>0</v>
      </c>
      <c r="S27" s="476">
        <v>0</v>
      </c>
      <c r="T27" s="476">
        <v>0</v>
      </c>
      <c r="U27" s="477">
        <v>0.20100000000000001</v>
      </c>
    </row>
    <row r="28" spans="2:21" ht="12.75" customHeight="1" x14ac:dyDescent="0.2">
      <c r="B28" s="479" t="s">
        <v>84</v>
      </c>
      <c r="C28" s="899" t="s">
        <v>293</v>
      </c>
      <c r="D28" s="897"/>
      <c r="E28" s="897"/>
      <c r="F28" s="897"/>
      <c r="G28" s="1057"/>
      <c r="H28" s="1058"/>
      <c r="I28" s="480"/>
      <c r="J28" s="481"/>
      <c r="K28" s="481"/>
      <c r="L28" s="481"/>
      <c r="M28" s="481"/>
      <c r="N28" s="481"/>
      <c r="O28" s="481"/>
      <c r="P28" s="481"/>
      <c r="Q28" s="481"/>
      <c r="R28" s="481"/>
      <c r="S28" s="481"/>
      <c r="T28" s="481"/>
      <c r="U28" s="482"/>
    </row>
    <row r="29" spans="2:21" ht="12.75" customHeight="1" x14ac:dyDescent="0.2">
      <c r="B29" s="483" t="s">
        <v>142</v>
      </c>
      <c r="C29" s="895" t="s">
        <v>294</v>
      </c>
      <c r="D29" s="895"/>
      <c r="E29" s="895"/>
      <c r="F29" s="895"/>
      <c r="G29" s="1040">
        <f>SUM(I29:U29)</f>
        <v>0</v>
      </c>
      <c r="H29" s="1041"/>
      <c r="I29" s="484">
        <v>0</v>
      </c>
      <c r="J29" s="485">
        <v>0</v>
      </c>
      <c r="K29" s="485">
        <v>0</v>
      </c>
      <c r="L29" s="485">
        <v>0</v>
      </c>
      <c r="M29" s="485">
        <v>0</v>
      </c>
      <c r="N29" s="485">
        <v>0</v>
      </c>
      <c r="O29" s="485">
        <v>0</v>
      </c>
      <c r="P29" s="485">
        <v>0</v>
      </c>
      <c r="Q29" s="485">
        <v>0</v>
      </c>
      <c r="R29" s="485">
        <v>0</v>
      </c>
      <c r="S29" s="485">
        <v>0</v>
      </c>
      <c r="T29" s="485">
        <v>0</v>
      </c>
      <c r="U29" s="486">
        <v>0</v>
      </c>
    </row>
    <row r="30" spans="2:21" ht="12" customHeight="1" x14ac:dyDescent="0.2">
      <c r="B30" s="483" t="s">
        <v>154</v>
      </c>
      <c r="C30" s="895" t="s">
        <v>295</v>
      </c>
      <c r="D30" s="895"/>
      <c r="E30" s="895"/>
      <c r="F30" s="895"/>
      <c r="G30" s="1040">
        <f t="shared" ref="G30:G96" si="0">SUM(I30:U30)</f>
        <v>0</v>
      </c>
      <c r="H30" s="1041"/>
      <c r="I30" s="484">
        <v>0</v>
      </c>
      <c r="J30" s="485">
        <v>0</v>
      </c>
      <c r="K30" s="485">
        <v>0</v>
      </c>
      <c r="L30" s="485">
        <v>0</v>
      </c>
      <c r="M30" s="485">
        <v>0</v>
      </c>
      <c r="N30" s="485">
        <v>0</v>
      </c>
      <c r="O30" s="485">
        <v>0</v>
      </c>
      <c r="P30" s="485">
        <v>0</v>
      </c>
      <c r="Q30" s="485">
        <v>0</v>
      </c>
      <c r="R30" s="485">
        <v>0</v>
      </c>
      <c r="S30" s="485">
        <v>0</v>
      </c>
      <c r="T30" s="485">
        <v>0</v>
      </c>
      <c r="U30" s="486">
        <v>0</v>
      </c>
    </row>
    <row r="31" spans="2:21" ht="12" customHeight="1" x14ac:dyDescent="0.2">
      <c r="B31" s="479" t="s">
        <v>96</v>
      </c>
      <c r="C31" s="897" t="s">
        <v>296</v>
      </c>
      <c r="D31" s="897"/>
      <c r="E31" s="897"/>
      <c r="F31" s="897"/>
      <c r="G31" s="1040">
        <f t="shared" si="0"/>
        <v>0</v>
      </c>
      <c r="H31" s="1041"/>
      <c r="I31" s="484">
        <v>0</v>
      </c>
      <c r="J31" s="485">
        <v>0</v>
      </c>
      <c r="K31" s="485">
        <v>0</v>
      </c>
      <c r="L31" s="485">
        <v>0</v>
      </c>
      <c r="M31" s="485">
        <v>0</v>
      </c>
      <c r="N31" s="485">
        <v>0</v>
      </c>
      <c r="O31" s="485">
        <v>0</v>
      </c>
      <c r="P31" s="485">
        <v>0</v>
      </c>
      <c r="Q31" s="485">
        <v>0</v>
      </c>
      <c r="R31" s="485">
        <v>0</v>
      </c>
      <c r="S31" s="485">
        <v>0</v>
      </c>
      <c r="T31" s="485">
        <v>0</v>
      </c>
      <c r="U31" s="486">
        <v>0</v>
      </c>
    </row>
    <row r="32" spans="2:21" x14ac:dyDescent="0.2">
      <c r="B32" s="305" t="s">
        <v>159</v>
      </c>
      <c r="C32" s="895" t="s">
        <v>297</v>
      </c>
      <c r="D32" s="895"/>
      <c r="E32" s="895"/>
      <c r="F32" s="896"/>
      <c r="G32" s="1040">
        <f t="shared" si="0"/>
        <v>847101.44999999984</v>
      </c>
      <c r="H32" s="1041"/>
      <c r="I32" s="484">
        <v>839444.85356821644</v>
      </c>
      <c r="J32" s="485">
        <v>0</v>
      </c>
      <c r="K32" s="485">
        <v>0</v>
      </c>
      <c r="L32" s="485">
        <v>0</v>
      </c>
      <c r="M32" s="485">
        <v>0</v>
      </c>
      <c r="N32" s="485">
        <v>0</v>
      </c>
      <c r="O32" s="485">
        <v>0</v>
      </c>
      <c r="P32" s="485">
        <v>0</v>
      </c>
      <c r="Q32" s="485">
        <v>0</v>
      </c>
      <c r="R32" s="485">
        <v>0</v>
      </c>
      <c r="S32" s="485">
        <v>0</v>
      </c>
      <c r="T32" s="485">
        <v>0</v>
      </c>
      <c r="U32" s="486">
        <v>7656.5964317834332</v>
      </c>
    </row>
    <row r="33" spans="2:34" x14ac:dyDescent="0.2">
      <c r="B33" s="305" t="s">
        <v>161</v>
      </c>
      <c r="C33" s="895" t="s">
        <v>298</v>
      </c>
      <c r="D33" s="895"/>
      <c r="E33" s="895"/>
      <c r="F33" s="896"/>
      <c r="G33" s="1040">
        <f t="shared" si="0"/>
        <v>0</v>
      </c>
      <c r="H33" s="1041"/>
      <c r="I33" s="484">
        <v>0</v>
      </c>
      <c r="J33" s="485">
        <v>0</v>
      </c>
      <c r="K33" s="485">
        <v>0</v>
      </c>
      <c r="L33" s="485">
        <v>0</v>
      </c>
      <c r="M33" s="485">
        <v>0</v>
      </c>
      <c r="N33" s="485">
        <v>0</v>
      </c>
      <c r="O33" s="485">
        <v>0</v>
      </c>
      <c r="P33" s="485">
        <v>0</v>
      </c>
      <c r="Q33" s="485">
        <v>0</v>
      </c>
      <c r="R33" s="485">
        <v>0</v>
      </c>
      <c r="S33" s="485">
        <v>0</v>
      </c>
      <c r="T33" s="485">
        <v>0</v>
      </c>
      <c r="U33" s="486">
        <v>0</v>
      </c>
    </row>
    <row r="34" spans="2:34" x14ac:dyDescent="0.2">
      <c r="B34" s="305" t="s">
        <v>164</v>
      </c>
      <c r="C34" s="895" t="s">
        <v>299</v>
      </c>
      <c r="D34" s="895"/>
      <c r="E34" s="895"/>
      <c r="F34" s="896"/>
      <c r="G34" s="1040">
        <f t="shared" si="0"/>
        <v>0</v>
      </c>
      <c r="H34" s="1041"/>
      <c r="I34" s="484">
        <v>0</v>
      </c>
      <c r="J34" s="485">
        <v>0</v>
      </c>
      <c r="K34" s="485">
        <v>0</v>
      </c>
      <c r="L34" s="485">
        <v>0</v>
      </c>
      <c r="M34" s="485">
        <v>0</v>
      </c>
      <c r="N34" s="485">
        <v>0</v>
      </c>
      <c r="O34" s="485">
        <v>0</v>
      </c>
      <c r="P34" s="485">
        <v>0</v>
      </c>
      <c r="Q34" s="485">
        <v>0</v>
      </c>
      <c r="R34" s="485">
        <v>0</v>
      </c>
      <c r="S34" s="485">
        <v>0</v>
      </c>
      <c r="T34" s="485">
        <v>0</v>
      </c>
      <c r="U34" s="486">
        <v>0</v>
      </c>
      <c r="Y34" s="468">
        <v>2605453.2281096936</v>
      </c>
      <c r="Z34" s="468">
        <v>4335512.3792991349</v>
      </c>
      <c r="AA34" s="468">
        <v>3633.945167916128</v>
      </c>
      <c r="AB34" s="468">
        <v>0</v>
      </c>
      <c r="AC34" s="468">
        <v>20221.329689687544</v>
      </c>
      <c r="AD34" s="468">
        <v>0</v>
      </c>
      <c r="AE34" s="468">
        <v>2556509.4862526897</v>
      </c>
      <c r="AF34" s="468">
        <v>278879.98879481159</v>
      </c>
      <c r="AG34" s="468">
        <v>13364723.489999998</v>
      </c>
      <c r="AH34" s="468">
        <v>23164933.847313933</v>
      </c>
    </row>
    <row r="35" spans="2:34" x14ac:dyDescent="0.2">
      <c r="B35" s="305" t="s">
        <v>200</v>
      </c>
      <c r="C35" s="895" t="s">
        <v>300</v>
      </c>
      <c r="D35" s="895"/>
      <c r="E35" s="895"/>
      <c r="F35" s="896"/>
      <c r="G35" s="1040">
        <f t="shared" si="0"/>
        <v>21234.52</v>
      </c>
      <c r="H35" s="1041"/>
      <c r="I35" s="484">
        <v>21042.590036873818</v>
      </c>
      <c r="J35" s="485">
        <v>0</v>
      </c>
      <c r="K35" s="485">
        <v>0</v>
      </c>
      <c r="L35" s="485">
        <v>0</v>
      </c>
      <c r="M35" s="485">
        <v>0</v>
      </c>
      <c r="N35" s="485">
        <v>0</v>
      </c>
      <c r="O35" s="485">
        <v>0</v>
      </c>
      <c r="P35" s="485">
        <v>0</v>
      </c>
      <c r="Q35" s="485">
        <v>0</v>
      </c>
      <c r="R35" s="485">
        <v>0</v>
      </c>
      <c r="S35" s="485">
        <v>0</v>
      </c>
      <c r="T35" s="485">
        <v>0</v>
      </c>
      <c r="U35" s="486">
        <v>191.92996312618041</v>
      </c>
      <c r="Y35" s="468">
        <v>5.1481362347272304E-2</v>
      </c>
      <c r="Z35" s="468">
        <v>8.0541235703342068E-2</v>
      </c>
      <c r="AA35" s="468">
        <v>1.5545786469150273E-5</v>
      </c>
      <c r="AB35" s="468">
        <v>0</v>
      </c>
      <c r="AC35" s="468">
        <v>8.6505563224675136E-5</v>
      </c>
      <c r="AD35" s="468">
        <v>0</v>
      </c>
      <c r="AE35" s="468">
        <v>0.12204554582665499</v>
      </c>
      <c r="AF35" s="468">
        <v>2.5552026995326778E-2</v>
      </c>
      <c r="AG35" s="468">
        <v>0</v>
      </c>
      <c r="AH35" s="468">
        <v>0.27972222222228993</v>
      </c>
    </row>
    <row r="36" spans="2:34" x14ac:dyDescent="0.2">
      <c r="B36" s="305" t="s">
        <v>201</v>
      </c>
      <c r="C36" s="895" t="s">
        <v>301</v>
      </c>
      <c r="D36" s="895"/>
      <c r="E36" s="895"/>
      <c r="F36" s="896"/>
      <c r="G36" s="1040">
        <f t="shared" si="0"/>
        <v>0</v>
      </c>
      <c r="H36" s="1041"/>
      <c r="I36" s="484">
        <v>0</v>
      </c>
      <c r="J36" s="485">
        <v>0</v>
      </c>
      <c r="K36" s="485">
        <v>0</v>
      </c>
      <c r="L36" s="485">
        <v>0</v>
      </c>
      <c r="M36" s="485">
        <v>0</v>
      </c>
      <c r="N36" s="485">
        <v>0</v>
      </c>
      <c r="O36" s="485">
        <v>0</v>
      </c>
      <c r="P36" s="485">
        <v>0</v>
      </c>
      <c r="Q36" s="485">
        <v>0</v>
      </c>
      <c r="R36" s="485">
        <v>0</v>
      </c>
      <c r="S36" s="485">
        <v>0</v>
      </c>
      <c r="T36" s="485">
        <v>0</v>
      </c>
      <c r="U36" s="486">
        <v>0</v>
      </c>
      <c r="Y36" s="468">
        <v>0</v>
      </c>
      <c r="Z36" s="468">
        <v>0</v>
      </c>
      <c r="AA36" s="468">
        <v>0</v>
      </c>
      <c r="AB36" s="468">
        <v>0</v>
      </c>
      <c r="AC36" s="468">
        <v>0</v>
      </c>
      <c r="AD36" s="468">
        <v>0</v>
      </c>
      <c r="AE36" s="468">
        <v>0</v>
      </c>
      <c r="AF36" s="468">
        <v>0</v>
      </c>
      <c r="AG36" s="468">
        <v>0</v>
      </c>
      <c r="AH36" s="468">
        <v>0</v>
      </c>
    </row>
    <row r="37" spans="2:34" x14ac:dyDescent="0.2">
      <c r="B37" s="305" t="s">
        <v>203</v>
      </c>
      <c r="C37" s="315" t="s">
        <v>302</v>
      </c>
      <c r="D37" s="315"/>
      <c r="E37" s="315"/>
      <c r="F37" s="316"/>
      <c r="G37" s="1040">
        <f t="shared" si="0"/>
        <v>0</v>
      </c>
      <c r="H37" s="1041"/>
      <c r="I37" s="484">
        <v>0</v>
      </c>
      <c r="J37" s="485">
        <v>0</v>
      </c>
      <c r="K37" s="485">
        <v>0</v>
      </c>
      <c r="L37" s="485">
        <v>0</v>
      </c>
      <c r="M37" s="485">
        <v>0</v>
      </c>
      <c r="N37" s="485">
        <v>0</v>
      </c>
      <c r="O37" s="485">
        <v>0</v>
      </c>
      <c r="P37" s="485">
        <v>0</v>
      </c>
      <c r="Q37" s="485">
        <v>0</v>
      </c>
      <c r="R37" s="485">
        <v>0</v>
      </c>
      <c r="S37" s="485">
        <v>0</v>
      </c>
      <c r="T37" s="485">
        <v>0</v>
      </c>
      <c r="U37" s="486">
        <v>0</v>
      </c>
      <c r="Y37" s="468">
        <v>0</v>
      </c>
      <c r="Z37" s="468">
        <v>0</v>
      </c>
      <c r="AA37" s="468">
        <v>0</v>
      </c>
      <c r="AB37" s="468">
        <v>0</v>
      </c>
      <c r="AC37" s="468">
        <v>0</v>
      </c>
      <c r="AD37" s="468">
        <v>0</v>
      </c>
      <c r="AE37" s="468">
        <v>0</v>
      </c>
      <c r="AF37" s="468">
        <v>0</v>
      </c>
      <c r="AG37" s="468">
        <v>0</v>
      </c>
      <c r="AH37" s="468">
        <v>0</v>
      </c>
    </row>
    <row r="38" spans="2:34" x14ac:dyDescent="0.2">
      <c r="B38" s="305" t="s">
        <v>205</v>
      </c>
      <c r="C38" s="315" t="s">
        <v>303</v>
      </c>
      <c r="D38" s="315"/>
      <c r="E38" s="315"/>
      <c r="F38" s="316"/>
      <c r="G38" s="1040">
        <f t="shared" si="0"/>
        <v>102575.37</v>
      </c>
      <c r="H38" s="1041"/>
      <c r="I38" s="484">
        <v>101648.23404487813</v>
      </c>
      <c r="J38" s="485">
        <v>0</v>
      </c>
      <c r="K38" s="485">
        <v>0</v>
      </c>
      <c r="L38" s="485">
        <v>0</v>
      </c>
      <c r="M38" s="485">
        <v>0</v>
      </c>
      <c r="N38" s="485">
        <v>0</v>
      </c>
      <c r="O38" s="485">
        <v>0</v>
      </c>
      <c r="P38" s="485">
        <v>0</v>
      </c>
      <c r="Q38" s="485">
        <v>0</v>
      </c>
      <c r="R38" s="485">
        <v>0</v>
      </c>
      <c r="S38" s="485">
        <v>0</v>
      </c>
      <c r="T38" s="485">
        <v>0</v>
      </c>
      <c r="U38" s="486">
        <v>927.13595512186362</v>
      </c>
      <c r="Y38" s="468">
        <v>0</v>
      </c>
      <c r="Z38" s="468">
        <v>0</v>
      </c>
      <c r="AA38" s="468">
        <v>0</v>
      </c>
      <c r="AB38" s="468">
        <v>0</v>
      </c>
      <c r="AC38" s="468">
        <v>0</v>
      </c>
      <c r="AD38" s="468">
        <v>0</v>
      </c>
      <c r="AE38" s="468">
        <v>0</v>
      </c>
      <c r="AF38" s="468">
        <v>0</v>
      </c>
      <c r="AG38" s="468">
        <v>0</v>
      </c>
      <c r="AH38" s="468">
        <v>0</v>
      </c>
    </row>
    <row r="39" spans="2:34" x14ac:dyDescent="0.2">
      <c r="B39" s="305" t="s">
        <v>207</v>
      </c>
      <c r="C39" s="315" t="s">
        <v>304</v>
      </c>
      <c r="D39" s="315"/>
      <c r="E39" s="315"/>
      <c r="F39" s="316"/>
      <c r="G39" s="1040">
        <f t="shared" si="0"/>
        <v>8960.09</v>
      </c>
      <c r="H39" s="1041"/>
      <c r="I39" s="484">
        <v>8879.1034863746736</v>
      </c>
      <c r="J39" s="485">
        <v>0</v>
      </c>
      <c r="K39" s="485">
        <v>0</v>
      </c>
      <c r="L39" s="485">
        <v>0</v>
      </c>
      <c r="M39" s="485">
        <v>0</v>
      </c>
      <c r="N39" s="485">
        <v>0</v>
      </c>
      <c r="O39" s="485">
        <v>0</v>
      </c>
      <c r="P39" s="485">
        <v>0</v>
      </c>
      <c r="Q39" s="485">
        <v>0</v>
      </c>
      <c r="R39" s="485">
        <v>0</v>
      </c>
      <c r="S39" s="485">
        <v>0</v>
      </c>
      <c r="T39" s="485">
        <v>0</v>
      </c>
      <c r="U39" s="486">
        <v>80.986513625326026</v>
      </c>
      <c r="Y39" s="468">
        <v>5.1481362347272304E-2</v>
      </c>
      <c r="Z39" s="468">
        <v>8.0541235703342068E-2</v>
      </c>
      <c r="AA39" s="468">
        <v>1.5545786469150273E-5</v>
      </c>
      <c r="AB39" s="468">
        <v>0</v>
      </c>
      <c r="AC39" s="468">
        <v>8.6505563224675136E-5</v>
      </c>
      <c r="AD39" s="468">
        <v>0</v>
      </c>
      <c r="AE39" s="468">
        <v>0.12204554582665499</v>
      </c>
      <c r="AF39" s="468">
        <v>2.5552026995326778E-2</v>
      </c>
      <c r="AG39" s="468">
        <v>0</v>
      </c>
      <c r="AH39" s="468">
        <v>0.27972222222228993</v>
      </c>
    </row>
    <row r="40" spans="2:34" x14ac:dyDescent="0.2">
      <c r="B40" s="305" t="s">
        <v>305</v>
      </c>
      <c r="C40" s="895" t="s">
        <v>306</v>
      </c>
      <c r="D40" s="895"/>
      <c r="E40" s="895"/>
      <c r="F40" s="896"/>
      <c r="G40" s="1040">
        <f t="shared" si="0"/>
        <v>0</v>
      </c>
      <c r="H40" s="1041"/>
      <c r="I40" s="484">
        <v>0</v>
      </c>
      <c r="J40" s="485">
        <v>0</v>
      </c>
      <c r="K40" s="485">
        <v>0</v>
      </c>
      <c r="L40" s="485">
        <v>0</v>
      </c>
      <c r="M40" s="485">
        <v>0</v>
      </c>
      <c r="N40" s="485">
        <v>0</v>
      </c>
      <c r="O40" s="485">
        <v>0</v>
      </c>
      <c r="P40" s="485">
        <v>0</v>
      </c>
      <c r="Q40" s="485">
        <v>0</v>
      </c>
      <c r="R40" s="485">
        <v>0</v>
      </c>
      <c r="S40" s="485">
        <v>0</v>
      </c>
      <c r="T40" s="485">
        <v>0</v>
      </c>
      <c r="U40" s="486">
        <v>0</v>
      </c>
      <c r="Y40" s="468">
        <v>0</v>
      </c>
      <c r="Z40" s="468">
        <v>0</v>
      </c>
      <c r="AA40" s="468">
        <v>0</v>
      </c>
      <c r="AB40" s="468">
        <v>0</v>
      </c>
      <c r="AC40" s="468">
        <v>0</v>
      </c>
      <c r="AD40" s="468">
        <v>0</v>
      </c>
      <c r="AE40" s="468">
        <v>0</v>
      </c>
      <c r="AF40" s="468">
        <v>0</v>
      </c>
      <c r="AG40" s="468">
        <v>0</v>
      </c>
      <c r="AH40" s="468">
        <v>0</v>
      </c>
    </row>
    <row r="41" spans="2:34" ht="12.75" customHeight="1" x14ac:dyDescent="0.2">
      <c r="B41" s="479" t="s">
        <v>121</v>
      </c>
      <c r="C41" s="899" t="s">
        <v>307</v>
      </c>
      <c r="D41" s="897"/>
      <c r="E41" s="897"/>
      <c r="F41" s="897"/>
      <c r="G41" s="1040">
        <f t="shared" si="0"/>
        <v>0</v>
      </c>
      <c r="H41" s="1041"/>
      <c r="I41" s="484">
        <v>0</v>
      </c>
      <c r="J41" s="485">
        <v>0</v>
      </c>
      <c r="K41" s="485">
        <v>0</v>
      </c>
      <c r="L41" s="485">
        <v>0</v>
      </c>
      <c r="M41" s="485">
        <v>0</v>
      </c>
      <c r="N41" s="485">
        <v>0</v>
      </c>
      <c r="O41" s="485">
        <v>0</v>
      </c>
      <c r="P41" s="485">
        <v>0</v>
      </c>
      <c r="Q41" s="485">
        <v>0</v>
      </c>
      <c r="R41" s="485">
        <v>0</v>
      </c>
      <c r="S41" s="485">
        <v>0</v>
      </c>
      <c r="T41" s="485">
        <v>0</v>
      </c>
      <c r="U41" s="486">
        <v>0</v>
      </c>
      <c r="Y41" s="468">
        <v>2605453.1766283312</v>
      </c>
      <c r="Z41" s="468">
        <v>4335512.2987578996</v>
      </c>
      <c r="AA41" s="468">
        <v>3633.9451523703415</v>
      </c>
      <c r="AB41" s="468">
        <v>0</v>
      </c>
      <c r="AC41" s="468">
        <v>20221.329603181981</v>
      </c>
      <c r="AD41" s="468">
        <v>0</v>
      </c>
      <c r="AE41" s="468">
        <v>2556509.3642071439</v>
      </c>
      <c r="AF41" s="468">
        <v>278879.96324278461</v>
      </c>
      <c r="AG41" s="468">
        <v>13351423.489999998</v>
      </c>
      <c r="AH41" s="468">
        <v>23151633.567591708</v>
      </c>
    </row>
    <row r="42" spans="2:34" x14ac:dyDescent="0.2">
      <c r="B42" s="483" t="s">
        <v>123</v>
      </c>
      <c r="C42" s="895" t="s">
        <v>308</v>
      </c>
      <c r="D42" s="895"/>
      <c r="E42" s="895"/>
      <c r="F42" s="895"/>
      <c r="G42" s="1040">
        <f t="shared" si="0"/>
        <v>88537.282000000021</v>
      </c>
      <c r="H42" s="1041"/>
      <c r="I42" s="484">
        <v>87737.030462901355</v>
      </c>
      <c r="J42" s="485">
        <v>0</v>
      </c>
      <c r="K42" s="485">
        <v>0</v>
      </c>
      <c r="L42" s="485">
        <v>0</v>
      </c>
      <c r="M42" s="485">
        <v>0</v>
      </c>
      <c r="N42" s="485">
        <v>0</v>
      </c>
      <c r="O42" s="485">
        <v>0</v>
      </c>
      <c r="P42" s="485">
        <v>0</v>
      </c>
      <c r="Q42" s="485">
        <v>0</v>
      </c>
      <c r="R42" s="485">
        <v>0</v>
      </c>
      <c r="S42" s="485">
        <v>0</v>
      </c>
      <c r="T42" s="485">
        <v>0</v>
      </c>
      <c r="U42" s="486">
        <v>800.25153709866026</v>
      </c>
      <c r="Y42" s="468">
        <v>0</v>
      </c>
      <c r="Z42" s="468">
        <v>0</v>
      </c>
      <c r="AA42" s="468">
        <v>0</v>
      </c>
      <c r="AB42" s="468">
        <v>0</v>
      </c>
      <c r="AC42" s="468">
        <v>0</v>
      </c>
      <c r="AD42" s="468">
        <v>0</v>
      </c>
      <c r="AE42" s="468">
        <v>0</v>
      </c>
      <c r="AF42" s="468">
        <v>0</v>
      </c>
      <c r="AG42" s="468">
        <v>0</v>
      </c>
      <c r="AH42" s="468">
        <v>0</v>
      </c>
    </row>
    <row r="43" spans="2:34" ht="12.75" customHeight="1" x14ac:dyDescent="0.2">
      <c r="B43" s="483" t="s">
        <v>126</v>
      </c>
      <c r="C43" s="1049" t="s">
        <v>309</v>
      </c>
      <c r="D43" s="895"/>
      <c r="E43" s="895"/>
      <c r="F43" s="895"/>
      <c r="G43" s="1040">
        <f t="shared" si="0"/>
        <v>0</v>
      </c>
      <c r="H43" s="1041"/>
      <c r="I43" s="484">
        <v>0</v>
      </c>
      <c r="J43" s="485">
        <v>0</v>
      </c>
      <c r="K43" s="485">
        <v>0</v>
      </c>
      <c r="L43" s="485">
        <v>0</v>
      </c>
      <c r="M43" s="485">
        <v>0</v>
      </c>
      <c r="N43" s="485">
        <v>0</v>
      </c>
      <c r="O43" s="485">
        <v>0</v>
      </c>
      <c r="P43" s="485">
        <v>0</v>
      </c>
      <c r="Q43" s="485">
        <v>0</v>
      </c>
      <c r="R43" s="485">
        <v>0</v>
      </c>
      <c r="S43" s="485">
        <v>0</v>
      </c>
      <c r="T43" s="485">
        <v>0</v>
      </c>
      <c r="U43" s="486">
        <v>0</v>
      </c>
      <c r="Y43" s="468">
        <v>2093067.0688724024</v>
      </c>
      <c r="Z43" s="468">
        <v>2168363.2681931355</v>
      </c>
      <c r="AA43" s="468">
        <v>3479.2203226892416</v>
      </c>
      <c r="AB43" s="468">
        <v>0</v>
      </c>
      <c r="AC43" s="468">
        <v>19360.352993026787</v>
      </c>
      <c r="AD43" s="468">
        <v>0</v>
      </c>
      <c r="AE43" s="468">
        <v>938262.19803487847</v>
      </c>
      <c r="AF43" s="468">
        <v>220624.17535315786</v>
      </c>
      <c r="AG43" s="468">
        <v>0</v>
      </c>
      <c r="AH43" s="468">
        <v>5443156.2837692909</v>
      </c>
    </row>
    <row r="44" spans="2:34" ht="12.75" customHeight="1" x14ac:dyDescent="0.2">
      <c r="B44" s="479" t="s">
        <v>133</v>
      </c>
      <c r="C44" s="897" t="s">
        <v>310</v>
      </c>
      <c r="D44" s="897"/>
      <c r="E44" s="897"/>
      <c r="F44" s="897"/>
      <c r="G44" s="1040">
        <f t="shared" si="0"/>
        <v>0</v>
      </c>
      <c r="H44" s="1041"/>
      <c r="I44" s="484">
        <v>0</v>
      </c>
      <c r="J44" s="485">
        <v>0</v>
      </c>
      <c r="K44" s="485">
        <v>0</v>
      </c>
      <c r="L44" s="485">
        <v>0</v>
      </c>
      <c r="M44" s="485">
        <v>0</v>
      </c>
      <c r="N44" s="485">
        <v>0</v>
      </c>
      <c r="O44" s="485">
        <v>0</v>
      </c>
      <c r="P44" s="485">
        <v>0</v>
      </c>
      <c r="Q44" s="485">
        <v>0</v>
      </c>
      <c r="R44" s="485">
        <v>0</v>
      </c>
      <c r="S44" s="485">
        <v>0</v>
      </c>
      <c r="T44" s="485">
        <v>0</v>
      </c>
      <c r="U44" s="486">
        <v>0</v>
      </c>
      <c r="Y44" s="468">
        <v>2013807.4858395243</v>
      </c>
      <c r="Z44" s="468">
        <v>1914762.0573798947</v>
      </c>
      <c r="AA44" s="468">
        <v>608.10786151420382</v>
      </c>
      <c r="AB44" s="468">
        <v>0</v>
      </c>
      <c r="AC44" s="468">
        <v>3383.85665891076</v>
      </c>
      <c r="AD44" s="468">
        <v>0</v>
      </c>
      <c r="AE44" s="468">
        <v>584277.26304046053</v>
      </c>
      <c r="AF44" s="468">
        <v>34401.089104626713</v>
      </c>
      <c r="AG44" s="468">
        <v>0</v>
      </c>
      <c r="AH44" s="468">
        <v>4551239.8598849308</v>
      </c>
    </row>
    <row r="45" spans="2:34" ht="12.75" customHeight="1" x14ac:dyDescent="0.2">
      <c r="B45" s="483" t="s">
        <v>135</v>
      </c>
      <c r="C45" s="895" t="s">
        <v>311</v>
      </c>
      <c r="D45" s="895"/>
      <c r="E45" s="895"/>
      <c r="F45" s="895"/>
      <c r="G45" s="1040">
        <f t="shared" si="0"/>
        <v>2553.1299999999997</v>
      </c>
      <c r="H45" s="1041"/>
      <c r="I45" s="484">
        <v>2530.0533235902508</v>
      </c>
      <c r="J45" s="485">
        <v>0</v>
      </c>
      <c r="K45" s="485">
        <v>0</v>
      </c>
      <c r="L45" s="485">
        <v>0</v>
      </c>
      <c r="M45" s="485">
        <v>0</v>
      </c>
      <c r="N45" s="485">
        <v>0</v>
      </c>
      <c r="O45" s="485">
        <v>0</v>
      </c>
      <c r="P45" s="485">
        <v>0</v>
      </c>
      <c r="Q45" s="485">
        <v>0</v>
      </c>
      <c r="R45" s="485">
        <v>0</v>
      </c>
      <c r="S45" s="485">
        <v>0</v>
      </c>
      <c r="T45" s="485">
        <v>0</v>
      </c>
      <c r="U45" s="486">
        <v>23.07667640974908</v>
      </c>
      <c r="Y45" s="468">
        <v>79259.58303287813</v>
      </c>
      <c r="Z45" s="468">
        <v>253601.2108132409</v>
      </c>
      <c r="AA45" s="468">
        <v>2871.1124611750379</v>
      </c>
      <c r="AB45" s="468">
        <v>0</v>
      </c>
      <c r="AC45" s="468">
        <v>15976.496334116026</v>
      </c>
      <c r="AD45" s="468">
        <v>0</v>
      </c>
      <c r="AE45" s="468">
        <v>353984.93499441794</v>
      </c>
      <c r="AF45" s="468">
        <v>186223.08624853115</v>
      </c>
      <c r="AG45" s="468">
        <v>0</v>
      </c>
      <c r="AH45" s="468">
        <v>891916.42388435907</v>
      </c>
    </row>
    <row r="46" spans="2:34" ht="12.75" customHeight="1" x14ac:dyDescent="0.2">
      <c r="B46" s="483" t="s">
        <v>137</v>
      </c>
      <c r="C46" s="895" t="s">
        <v>312</v>
      </c>
      <c r="D46" s="895"/>
      <c r="E46" s="895"/>
      <c r="F46" s="895"/>
      <c r="G46" s="1040">
        <f t="shared" si="0"/>
        <v>0</v>
      </c>
      <c r="H46" s="1041"/>
      <c r="I46" s="484">
        <v>0</v>
      </c>
      <c r="J46" s="485">
        <v>0</v>
      </c>
      <c r="K46" s="485">
        <v>0</v>
      </c>
      <c r="L46" s="485">
        <v>0</v>
      </c>
      <c r="M46" s="485">
        <v>0</v>
      </c>
      <c r="N46" s="485">
        <v>0</v>
      </c>
      <c r="O46" s="485">
        <v>0</v>
      </c>
      <c r="P46" s="485">
        <v>0</v>
      </c>
      <c r="Q46" s="485">
        <v>0</v>
      </c>
      <c r="R46" s="485">
        <v>0</v>
      </c>
      <c r="S46" s="485">
        <v>0</v>
      </c>
      <c r="T46" s="485">
        <v>0</v>
      </c>
      <c r="U46" s="486">
        <v>0</v>
      </c>
      <c r="Y46" s="468">
        <v>480924.90873035637</v>
      </c>
      <c r="Z46" s="468">
        <v>797028.57880212925</v>
      </c>
      <c r="AA46" s="468">
        <v>145.22451617315897</v>
      </c>
      <c r="AB46" s="468">
        <v>0</v>
      </c>
      <c r="AC46" s="468">
        <v>808.11148348911638</v>
      </c>
      <c r="AD46" s="468">
        <v>0</v>
      </c>
      <c r="AE46" s="468">
        <v>1262885.1937741414</v>
      </c>
      <c r="AF46" s="468">
        <v>14052.350982917327</v>
      </c>
      <c r="AG46" s="468">
        <v>0</v>
      </c>
      <c r="AH46" s="468">
        <v>2555844.3682892071</v>
      </c>
    </row>
    <row r="47" spans="2:34" ht="12.75" customHeight="1" x14ac:dyDescent="0.2">
      <c r="B47" s="479" t="s">
        <v>313</v>
      </c>
      <c r="C47" s="897" t="s">
        <v>314</v>
      </c>
      <c r="D47" s="897"/>
      <c r="E47" s="897"/>
      <c r="F47" s="897"/>
      <c r="G47" s="1040">
        <f t="shared" si="0"/>
        <v>0</v>
      </c>
      <c r="H47" s="1041"/>
      <c r="I47" s="484">
        <v>0</v>
      </c>
      <c r="J47" s="485">
        <v>0</v>
      </c>
      <c r="K47" s="485">
        <v>0</v>
      </c>
      <c r="L47" s="485">
        <v>0</v>
      </c>
      <c r="M47" s="485">
        <v>0</v>
      </c>
      <c r="N47" s="485">
        <v>0</v>
      </c>
      <c r="O47" s="485">
        <v>0</v>
      </c>
      <c r="P47" s="485">
        <v>0</v>
      </c>
      <c r="Q47" s="485">
        <v>0</v>
      </c>
      <c r="R47" s="485">
        <v>0</v>
      </c>
      <c r="S47" s="485">
        <v>0</v>
      </c>
      <c r="T47" s="485">
        <v>0</v>
      </c>
      <c r="U47" s="486">
        <v>0</v>
      </c>
      <c r="Y47" s="468">
        <v>1166.9598026242268</v>
      </c>
      <c r="Z47" s="468">
        <v>1284196.451736114</v>
      </c>
      <c r="AA47" s="468">
        <v>0.35238593313254041</v>
      </c>
      <c r="AB47" s="468">
        <v>0</v>
      </c>
      <c r="AC47" s="468">
        <v>1.9608749726863659</v>
      </c>
      <c r="AD47" s="468">
        <v>0</v>
      </c>
      <c r="AE47" s="468">
        <v>2766.4816853197635</v>
      </c>
      <c r="AF47" s="468">
        <v>579.20356065898352</v>
      </c>
      <c r="AG47" s="468">
        <v>0</v>
      </c>
      <c r="AH47" s="468">
        <v>1288711.4100456226</v>
      </c>
    </row>
    <row r="48" spans="2:34" ht="12.75" customHeight="1" x14ac:dyDescent="0.2">
      <c r="B48" s="483" t="s">
        <v>315</v>
      </c>
      <c r="C48" s="895" t="s">
        <v>316</v>
      </c>
      <c r="D48" s="895"/>
      <c r="E48" s="895"/>
      <c r="F48" s="895"/>
      <c r="G48" s="1040">
        <f t="shared" si="0"/>
        <v>0</v>
      </c>
      <c r="H48" s="1041"/>
      <c r="I48" s="484">
        <v>0</v>
      </c>
      <c r="J48" s="485">
        <v>0</v>
      </c>
      <c r="K48" s="485">
        <v>0</v>
      </c>
      <c r="L48" s="485">
        <v>0</v>
      </c>
      <c r="M48" s="485">
        <v>0</v>
      </c>
      <c r="N48" s="485">
        <v>0</v>
      </c>
      <c r="O48" s="485">
        <v>0</v>
      </c>
      <c r="P48" s="485">
        <v>0</v>
      </c>
      <c r="Q48" s="485">
        <v>0</v>
      </c>
      <c r="R48" s="485">
        <v>0</v>
      </c>
      <c r="S48" s="485">
        <v>0</v>
      </c>
      <c r="T48" s="485">
        <v>0</v>
      </c>
      <c r="U48" s="486">
        <v>0</v>
      </c>
      <c r="Y48" s="468">
        <v>29315.318957947202</v>
      </c>
      <c r="Z48" s="468">
        <v>84392.505050408668</v>
      </c>
      <c r="AA48" s="468">
        <v>8.852323792853678</v>
      </c>
      <c r="AB48" s="468">
        <v>0</v>
      </c>
      <c r="AC48" s="468">
        <v>49.259344779219575</v>
      </c>
      <c r="AD48" s="468">
        <v>0</v>
      </c>
      <c r="AE48" s="468">
        <v>350274.78953833086</v>
      </c>
      <c r="AF48" s="468">
        <v>30516.513188999106</v>
      </c>
      <c r="AG48" s="468">
        <v>0</v>
      </c>
      <c r="AH48" s="468">
        <v>494557.23840425792</v>
      </c>
    </row>
    <row r="49" spans="2:34" ht="12.75" customHeight="1" x14ac:dyDescent="0.2">
      <c r="B49" s="483" t="s">
        <v>317</v>
      </c>
      <c r="C49" s="895" t="s">
        <v>318</v>
      </c>
      <c r="D49" s="895"/>
      <c r="E49" s="895"/>
      <c r="F49" s="895"/>
      <c r="G49" s="1040">
        <f t="shared" si="0"/>
        <v>0</v>
      </c>
      <c r="H49" s="1041"/>
      <c r="I49" s="484">
        <v>0</v>
      </c>
      <c r="J49" s="485">
        <v>0</v>
      </c>
      <c r="K49" s="485">
        <v>0</v>
      </c>
      <c r="L49" s="485">
        <v>0</v>
      </c>
      <c r="M49" s="485">
        <v>0</v>
      </c>
      <c r="N49" s="485">
        <v>0</v>
      </c>
      <c r="O49" s="485">
        <v>0</v>
      </c>
      <c r="P49" s="485">
        <v>0</v>
      </c>
      <c r="Q49" s="485">
        <v>0</v>
      </c>
      <c r="R49" s="485">
        <v>0</v>
      </c>
      <c r="S49" s="485">
        <v>0</v>
      </c>
      <c r="T49" s="485">
        <v>0</v>
      </c>
      <c r="U49" s="486">
        <v>0</v>
      </c>
      <c r="Y49" s="468">
        <v>0</v>
      </c>
      <c r="Z49" s="468">
        <v>0</v>
      </c>
      <c r="AA49" s="468">
        <v>0</v>
      </c>
      <c r="AB49" s="468">
        <v>0</v>
      </c>
      <c r="AC49" s="468">
        <v>0</v>
      </c>
      <c r="AD49" s="468">
        <v>0</v>
      </c>
      <c r="AE49" s="468">
        <v>0</v>
      </c>
      <c r="AF49" s="468">
        <v>0</v>
      </c>
      <c r="AG49" s="468">
        <v>13351423.489999998</v>
      </c>
      <c r="AH49" s="468">
        <v>13351423.489999998</v>
      </c>
    </row>
    <row r="50" spans="2:34" ht="12.75" customHeight="1" x14ac:dyDescent="0.2">
      <c r="B50" s="479" t="s">
        <v>319</v>
      </c>
      <c r="C50" s="897" t="s">
        <v>320</v>
      </c>
      <c r="D50" s="897"/>
      <c r="E50" s="897"/>
      <c r="F50" s="897"/>
      <c r="G50" s="1040">
        <f t="shared" si="0"/>
        <v>0</v>
      </c>
      <c r="H50" s="1041"/>
      <c r="I50" s="484">
        <v>0</v>
      </c>
      <c r="J50" s="485">
        <v>0</v>
      </c>
      <c r="K50" s="485">
        <v>0</v>
      </c>
      <c r="L50" s="485">
        <v>0</v>
      </c>
      <c r="M50" s="485">
        <v>0</v>
      </c>
      <c r="N50" s="485">
        <v>0</v>
      </c>
      <c r="O50" s="485">
        <v>0</v>
      </c>
      <c r="P50" s="485">
        <v>0</v>
      </c>
      <c r="Q50" s="485">
        <v>0</v>
      </c>
      <c r="R50" s="485">
        <v>0</v>
      </c>
      <c r="S50" s="485">
        <v>0</v>
      </c>
      <c r="T50" s="485">
        <v>0</v>
      </c>
      <c r="U50" s="486">
        <v>0</v>
      </c>
      <c r="Y50" s="468">
        <v>978.92026500093061</v>
      </c>
      <c r="Z50" s="468">
        <v>1531.494976111398</v>
      </c>
      <c r="AA50" s="468">
        <v>0.29560378195459286</v>
      </c>
      <c r="AB50" s="468">
        <v>0</v>
      </c>
      <c r="AC50" s="468">
        <v>1.6449069141706689</v>
      </c>
      <c r="AD50" s="468">
        <v>0</v>
      </c>
      <c r="AE50" s="468">
        <v>2320.7011744735319</v>
      </c>
      <c r="AF50" s="468">
        <v>13107.720157051346</v>
      </c>
      <c r="AG50" s="468">
        <v>0</v>
      </c>
      <c r="AH50" s="468">
        <v>17940.777083333334</v>
      </c>
    </row>
    <row r="51" spans="2:34" ht="12.75" customHeight="1" x14ac:dyDescent="0.2">
      <c r="B51" s="483" t="s">
        <v>321</v>
      </c>
      <c r="C51" s="895" t="s">
        <v>322</v>
      </c>
      <c r="D51" s="895"/>
      <c r="E51" s="895"/>
      <c r="F51" s="895"/>
      <c r="G51" s="1040">
        <f t="shared" si="0"/>
        <v>0</v>
      </c>
      <c r="H51" s="1041"/>
      <c r="I51" s="484">
        <v>0</v>
      </c>
      <c r="J51" s="485">
        <v>0</v>
      </c>
      <c r="K51" s="485">
        <v>0</v>
      </c>
      <c r="L51" s="485">
        <v>0</v>
      </c>
      <c r="M51" s="485">
        <v>0</v>
      </c>
      <c r="N51" s="485">
        <v>0</v>
      </c>
      <c r="O51" s="485">
        <v>0</v>
      </c>
      <c r="P51" s="485">
        <v>0</v>
      </c>
      <c r="Q51" s="485">
        <v>0</v>
      </c>
      <c r="R51" s="485">
        <v>0</v>
      </c>
      <c r="S51" s="485">
        <v>0</v>
      </c>
      <c r="T51" s="485">
        <v>0</v>
      </c>
      <c r="U51" s="486">
        <v>0</v>
      </c>
      <c r="Y51" s="468">
        <v>0</v>
      </c>
      <c r="Z51" s="468">
        <v>0</v>
      </c>
      <c r="AA51" s="468">
        <v>0</v>
      </c>
      <c r="AB51" s="468">
        <v>0</v>
      </c>
      <c r="AC51" s="468">
        <v>0</v>
      </c>
      <c r="AD51" s="468">
        <v>0</v>
      </c>
      <c r="AE51" s="468">
        <v>0</v>
      </c>
      <c r="AF51" s="468">
        <v>0</v>
      </c>
      <c r="AG51" s="468">
        <v>0</v>
      </c>
      <c r="AH51" s="468">
        <v>0</v>
      </c>
    </row>
    <row r="52" spans="2:34" ht="12.75" customHeight="1" x14ac:dyDescent="0.2">
      <c r="B52" s="483" t="s">
        <v>323</v>
      </c>
      <c r="C52" s="895" t="s">
        <v>324</v>
      </c>
      <c r="D52" s="895"/>
      <c r="E52" s="895"/>
      <c r="F52" s="895"/>
      <c r="G52" s="1040">
        <f t="shared" si="0"/>
        <v>0</v>
      </c>
      <c r="H52" s="1041"/>
      <c r="I52" s="484">
        <v>0</v>
      </c>
      <c r="J52" s="485">
        <v>0</v>
      </c>
      <c r="K52" s="485">
        <v>0</v>
      </c>
      <c r="L52" s="485">
        <v>0</v>
      </c>
      <c r="M52" s="485">
        <v>0</v>
      </c>
      <c r="N52" s="485">
        <v>0</v>
      </c>
      <c r="O52" s="485">
        <v>0</v>
      </c>
      <c r="P52" s="485">
        <v>0</v>
      </c>
      <c r="Q52" s="485">
        <v>0</v>
      </c>
      <c r="R52" s="485">
        <v>0</v>
      </c>
      <c r="S52" s="485">
        <v>0</v>
      </c>
      <c r="T52" s="485">
        <v>0</v>
      </c>
      <c r="U52" s="486">
        <v>0</v>
      </c>
      <c r="Y52" s="468">
        <v>0</v>
      </c>
      <c r="Z52" s="468">
        <v>0</v>
      </c>
      <c r="AA52" s="468">
        <v>0</v>
      </c>
      <c r="AB52" s="468">
        <v>0</v>
      </c>
      <c r="AC52" s="468">
        <v>0</v>
      </c>
      <c r="AD52" s="468">
        <v>0</v>
      </c>
      <c r="AE52" s="468">
        <v>0</v>
      </c>
      <c r="AF52" s="468">
        <v>0</v>
      </c>
      <c r="AG52" s="468">
        <v>0</v>
      </c>
      <c r="AH52" s="468">
        <v>0</v>
      </c>
    </row>
    <row r="53" spans="2:34" ht="12.75" customHeight="1" x14ac:dyDescent="0.2">
      <c r="B53" s="483" t="s">
        <v>325</v>
      </c>
      <c r="C53" s="895" t="s">
        <v>326</v>
      </c>
      <c r="D53" s="895"/>
      <c r="E53" s="895"/>
      <c r="F53" s="895"/>
      <c r="G53" s="1040">
        <f t="shared" si="0"/>
        <v>0</v>
      </c>
      <c r="H53" s="1041"/>
      <c r="I53" s="484">
        <v>0</v>
      </c>
      <c r="J53" s="485">
        <v>0</v>
      </c>
      <c r="K53" s="485">
        <v>0</v>
      </c>
      <c r="L53" s="485">
        <v>0</v>
      </c>
      <c r="M53" s="485">
        <v>0</v>
      </c>
      <c r="N53" s="485">
        <v>0</v>
      </c>
      <c r="O53" s="485">
        <v>0</v>
      </c>
      <c r="P53" s="485">
        <v>0</v>
      </c>
      <c r="Q53" s="485">
        <v>0</v>
      </c>
      <c r="R53" s="485">
        <v>0</v>
      </c>
      <c r="S53" s="485">
        <v>0</v>
      </c>
      <c r="T53" s="485">
        <v>0</v>
      </c>
      <c r="U53" s="486">
        <v>0</v>
      </c>
      <c r="Y53" s="468">
        <v>0</v>
      </c>
      <c r="Z53" s="468">
        <v>0</v>
      </c>
      <c r="AA53" s="468">
        <v>0</v>
      </c>
      <c r="AB53" s="468">
        <v>0</v>
      </c>
      <c r="AC53" s="468">
        <v>0</v>
      </c>
      <c r="AD53" s="468">
        <v>0</v>
      </c>
      <c r="AE53" s="468">
        <v>0</v>
      </c>
      <c r="AF53" s="468">
        <v>0</v>
      </c>
      <c r="AG53" s="468">
        <v>0</v>
      </c>
      <c r="AH53" s="468">
        <v>0</v>
      </c>
    </row>
    <row r="54" spans="2:34" ht="12.75" customHeight="1" x14ac:dyDescent="0.2">
      <c r="B54" s="483" t="s">
        <v>327</v>
      </c>
      <c r="C54" s="895" t="s">
        <v>328</v>
      </c>
      <c r="D54" s="895"/>
      <c r="E54" s="895"/>
      <c r="F54" s="895"/>
      <c r="G54" s="1040">
        <f t="shared" si="0"/>
        <v>466.87269707232599</v>
      </c>
      <c r="H54" s="1041"/>
      <c r="I54" s="484">
        <v>462.65282963318862</v>
      </c>
      <c r="J54" s="485">
        <v>0</v>
      </c>
      <c r="K54" s="485">
        <v>0</v>
      </c>
      <c r="L54" s="485">
        <v>0</v>
      </c>
      <c r="M54" s="485">
        <v>0</v>
      </c>
      <c r="N54" s="485">
        <v>0</v>
      </c>
      <c r="O54" s="485">
        <v>0</v>
      </c>
      <c r="P54" s="485">
        <v>0</v>
      </c>
      <c r="Q54" s="485">
        <v>0</v>
      </c>
      <c r="R54" s="485">
        <v>0</v>
      </c>
      <c r="S54" s="485">
        <v>0</v>
      </c>
      <c r="T54" s="485">
        <v>0</v>
      </c>
      <c r="U54" s="486">
        <v>4.2198674391374018</v>
      </c>
      <c r="Y54" s="468">
        <v>0</v>
      </c>
      <c r="Z54" s="468">
        <v>0</v>
      </c>
      <c r="AA54" s="468">
        <v>0</v>
      </c>
      <c r="AB54" s="468">
        <v>0</v>
      </c>
      <c r="AC54" s="468">
        <v>0</v>
      </c>
      <c r="AD54" s="468">
        <v>0</v>
      </c>
      <c r="AE54" s="468">
        <v>0</v>
      </c>
      <c r="AF54" s="468">
        <v>0</v>
      </c>
      <c r="AG54" s="468">
        <v>13300</v>
      </c>
      <c r="AH54" s="468">
        <v>13300</v>
      </c>
    </row>
    <row r="55" spans="2:34" ht="12.75" customHeight="1" x14ac:dyDescent="0.2">
      <c r="B55" s="483" t="s">
        <v>329</v>
      </c>
      <c r="C55" s="895" t="s">
        <v>330</v>
      </c>
      <c r="D55" s="895"/>
      <c r="E55" s="895"/>
      <c r="F55" s="895"/>
      <c r="G55" s="1040">
        <f t="shared" si="0"/>
        <v>0</v>
      </c>
      <c r="H55" s="1041"/>
      <c r="I55" s="484">
        <v>0</v>
      </c>
      <c r="J55" s="485">
        <v>0</v>
      </c>
      <c r="K55" s="485">
        <v>0</v>
      </c>
      <c r="L55" s="485">
        <v>0</v>
      </c>
      <c r="M55" s="485">
        <v>0</v>
      </c>
      <c r="N55" s="485">
        <v>0</v>
      </c>
      <c r="O55" s="485">
        <v>0</v>
      </c>
      <c r="P55" s="485">
        <v>0</v>
      </c>
      <c r="Q55" s="485">
        <v>0</v>
      </c>
      <c r="R55" s="485">
        <v>0</v>
      </c>
      <c r="S55" s="485">
        <v>0</v>
      </c>
      <c r="T55" s="485">
        <v>0</v>
      </c>
      <c r="U55" s="486">
        <v>0</v>
      </c>
      <c r="Y55" s="468">
        <v>0</v>
      </c>
      <c r="Z55" s="468">
        <v>0</v>
      </c>
      <c r="AA55" s="468">
        <v>0</v>
      </c>
      <c r="AB55" s="468">
        <v>0</v>
      </c>
      <c r="AC55" s="468">
        <v>0</v>
      </c>
      <c r="AD55" s="468">
        <v>0</v>
      </c>
      <c r="AE55" s="468">
        <v>0</v>
      </c>
      <c r="AF55" s="468">
        <v>0</v>
      </c>
      <c r="AG55" s="468">
        <v>0</v>
      </c>
      <c r="AH55" s="468">
        <v>0</v>
      </c>
    </row>
    <row r="56" spans="2:34" x14ac:dyDescent="0.2">
      <c r="B56" s="483" t="s">
        <v>331</v>
      </c>
      <c r="C56" s="895" t="s">
        <v>332</v>
      </c>
      <c r="D56" s="895"/>
      <c r="E56" s="895"/>
      <c r="F56" s="895"/>
      <c r="G56" s="1040">
        <f t="shared" si="0"/>
        <v>28532.61297497683</v>
      </c>
      <c r="H56" s="1041"/>
      <c r="I56" s="484">
        <v>28274.718595627503</v>
      </c>
      <c r="J56" s="485">
        <v>0</v>
      </c>
      <c r="K56" s="485">
        <v>0</v>
      </c>
      <c r="L56" s="485">
        <v>0</v>
      </c>
      <c r="M56" s="485">
        <v>0</v>
      </c>
      <c r="N56" s="485">
        <v>0</v>
      </c>
      <c r="O56" s="485">
        <v>0</v>
      </c>
      <c r="P56" s="485">
        <v>0</v>
      </c>
      <c r="Q56" s="485">
        <v>0</v>
      </c>
      <c r="R56" s="485">
        <v>0</v>
      </c>
      <c r="S56" s="485">
        <v>0</v>
      </c>
      <c r="T56" s="485">
        <v>0</v>
      </c>
      <c r="U56" s="486">
        <v>257.89437934932744</v>
      </c>
      <c r="Y56" s="468">
        <v>0</v>
      </c>
      <c r="Z56" s="468">
        <v>0</v>
      </c>
      <c r="AA56" s="468">
        <v>0</v>
      </c>
      <c r="AB56" s="468">
        <v>0</v>
      </c>
      <c r="AC56" s="468">
        <v>0</v>
      </c>
      <c r="AD56" s="468">
        <v>0</v>
      </c>
      <c r="AE56" s="468">
        <v>0</v>
      </c>
      <c r="AF56" s="468">
        <v>0</v>
      </c>
      <c r="AG56" s="468">
        <v>0</v>
      </c>
      <c r="AH56" s="468">
        <v>0</v>
      </c>
    </row>
    <row r="57" spans="2:34" x14ac:dyDescent="0.2">
      <c r="B57" s="483" t="s">
        <v>333</v>
      </c>
      <c r="C57" s="895" t="s">
        <v>334</v>
      </c>
      <c r="D57" s="895"/>
      <c r="E57" s="895"/>
      <c r="F57" s="895"/>
      <c r="G57" s="1040">
        <f t="shared" si="0"/>
        <v>0</v>
      </c>
      <c r="H57" s="1041"/>
      <c r="I57" s="484">
        <v>0</v>
      </c>
      <c r="J57" s="485">
        <v>0</v>
      </c>
      <c r="K57" s="485">
        <v>0</v>
      </c>
      <c r="L57" s="485">
        <v>0</v>
      </c>
      <c r="M57" s="485">
        <v>0</v>
      </c>
      <c r="N57" s="485">
        <v>0</v>
      </c>
      <c r="O57" s="485">
        <v>0</v>
      </c>
      <c r="P57" s="485">
        <v>0</v>
      </c>
      <c r="Q57" s="485">
        <v>0</v>
      </c>
      <c r="R57" s="485">
        <v>0</v>
      </c>
      <c r="S57" s="485">
        <v>0</v>
      </c>
      <c r="T57" s="485">
        <v>0</v>
      </c>
      <c r="U57" s="486">
        <v>0</v>
      </c>
      <c r="Y57" s="468">
        <v>0</v>
      </c>
      <c r="Z57" s="468">
        <v>0</v>
      </c>
      <c r="AA57" s="468">
        <v>0</v>
      </c>
      <c r="AB57" s="468">
        <v>0</v>
      </c>
      <c r="AC57" s="468">
        <v>0</v>
      </c>
      <c r="AD57" s="468">
        <v>0</v>
      </c>
      <c r="AE57" s="468">
        <v>0</v>
      </c>
      <c r="AF57" s="468">
        <v>0</v>
      </c>
      <c r="AG57" s="468">
        <v>0</v>
      </c>
      <c r="AH57" s="468">
        <v>0</v>
      </c>
    </row>
    <row r="58" spans="2:34" x14ac:dyDescent="0.2">
      <c r="B58" s="483" t="s">
        <v>335</v>
      </c>
      <c r="C58" s="895" t="s">
        <v>336</v>
      </c>
      <c r="D58" s="895"/>
      <c r="E58" s="895"/>
      <c r="F58" s="895"/>
      <c r="G58" s="1040">
        <f t="shared" si="0"/>
        <v>0</v>
      </c>
      <c r="H58" s="1041"/>
      <c r="I58" s="484">
        <v>0</v>
      </c>
      <c r="J58" s="485">
        <v>0</v>
      </c>
      <c r="K58" s="485">
        <v>0</v>
      </c>
      <c r="L58" s="485">
        <v>0</v>
      </c>
      <c r="M58" s="485">
        <v>0</v>
      </c>
      <c r="N58" s="485">
        <v>0</v>
      </c>
      <c r="O58" s="485">
        <v>0</v>
      </c>
      <c r="P58" s="485">
        <v>0</v>
      </c>
      <c r="Q58" s="485">
        <v>0</v>
      </c>
      <c r="R58" s="485">
        <v>0</v>
      </c>
      <c r="S58" s="485">
        <v>0</v>
      </c>
      <c r="T58" s="485">
        <v>0</v>
      </c>
      <c r="U58" s="486">
        <v>0</v>
      </c>
      <c r="Y58" s="468">
        <v>0</v>
      </c>
      <c r="Z58" s="468">
        <v>0</v>
      </c>
      <c r="AA58" s="468">
        <v>0</v>
      </c>
      <c r="AB58" s="468">
        <v>0</v>
      </c>
      <c r="AC58" s="468">
        <v>0</v>
      </c>
      <c r="AD58" s="468">
        <v>0</v>
      </c>
      <c r="AE58" s="468">
        <v>0</v>
      </c>
      <c r="AF58" s="468">
        <v>0</v>
      </c>
      <c r="AG58" s="468">
        <v>13300</v>
      </c>
      <c r="AH58" s="468">
        <v>13300</v>
      </c>
    </row>
    <row r="59" spans="2:34" x14ac:dyDescent="0.2">
      <c r="B59" s="483" t="s">
        <v>337</v>
      </c>
      <c r="C59" s="895" t="s">
        <v>338</v>
      </c>
      <c r="D59" s="895"/>
      <c r="E59" s="895"/>
      <c r="F59" s="895"/>
      <c r="G59" s="1040">
        <f t="shared" si="0"/>
        <v>200.9137511584801</v>
      </c>
      <c r="H59" s="1041"/>
      <c r="I59" s="484">
        <v>199.09777562188262</v>
      </c>
      <c r="J59" s="485">
        <v>0</v>
      </c>
      <c r="K59" s="485">
        <v>0</v>
      </c>
      <c r="L59" s="485">
        <v>0</v>
      </c>
      <c r="M59" s="485">
        <v>0</v>
      </c>
      <c r="N59" s="485">
        <v>0</v>
      </c>
      <c r="O59" s="485">
        <v>0</v>
      </c>
      <c r="P59" s="485">
        <v>0</v>
      </c>
      <c r="Q59" s="485">
        <v>0</v>
      </c>
      <c r="R59" s="485">
        <v>0</v>
      </c>
      <c r="S59" s="485">
        <v>0</v>
      </c>
      <c r="T59" s="485">
        <v>0</v>
      </c>
      <c r="U59" s="486">
        <v>1.8159755365974684</v>
      </c>
      <c r="Y59" s="468">
        <v>0</v>
      </c>
      <c r="Z59" s="468">
        <v>0</v>
      </c>
      <c r="AA59" s="468">
        <v>0</v>
      </c>
      <c r="AB59" s="468">
        <v>0</v>
      </c>
      <c r="AC59" s="468">
        <v>0</v>
      </c>
      <c r="AD59" s="468">
        <v>0</v>
      </c>
      <c r="AE59" s="468">
        <v>0</v>
      </c>
      <c r="AF59" s="468">
        <v>0</v>
      </c>
      <c r="AG59" s="468">
        <v>0</v>
      </c>
      <c r="AH59" s="468">
        <v>0</v>
      </c>
    </row>
    <row r="60" spans="2:34" x14ac:dyDescent="0.2">
      <c r="B60" s="483" t="s">
        <v>339</v>
      </c>
      <c r="C60" s="1049" t="s">
        <v>340</v>
      </c>
      <c r="D60" s="895"/>
      <c r="E60" s="895"/>
      <c r="F60" s="895"/>
      <c r="G60" s="1040">
        <f t="shared" si="0"/>
        <v>592.9446632684585</v>
      </c>
      <c r="H60" s="1041"/>
      <c r="I60" s="484">
        <v>587.58528394851248</v>
      </c>
      <c r="J60" s="485">
        <v>0</v>
      </c>
      <c r="K60" s="485">
        <v>0</v>
      </c>
      <c r="L60" s="485">
        <v>0</v>
      </c>
      <c r="M60" s="485">
        <v>0</v>
      </c>
      <c r="N60" s="485">
        <v>0</v>
      </c>
      <c r="O60" s="485">
        <v>0</v>
      </c>
      <c r="P60" s="485">
        <v>0</v>
      </c>
      <c r="Q60" s="485">
        <v>0</v>
      </c>
      <c r="R60" s="485">
        <v>0</v>
      </c>
      <c r="S60" s="485">
        <v>0</v>
      </c>
      <c r="T60" s="485">
        <v>0</v>
      </c>
      <c r="U60" s="486">
        <v>5.3593793199460462</v>
      </c>
      <c r="Y60" s="468">
        <v>0</v>
      </c>
      <c r="Z60" s="468">
        <v>0</v>
      </c>
      <c r="AA60" s="468">
        <v>0</v>
      </c>
      <c r="AB60" s="468">
        <v>0</v>
      </c>
      <c r="AC60" s="468">
        <v>0</v>
      </c>
      <c r="AD60" s="468">
        <v>0</v>
      </c>
      <c r="AE60" s="468">
        <v>0</v>
      </c>
      <c r="AF60" s="468">
        <v>0</v>
      </c>
      <c r="AG60" s="468">
        <v>0</v>
      </c>
      <c r="AH60" s="468">
        <v>0</v>
      </c>
    </row>
    <row r="61" spans="2:34" x14ac:dyDescent="0.2">
      <c r="B61" s="483" t="s">
        <v>341</v>
      </c>
      <c r="C61" s="1049" t="s">
        <v>342</v>
      </c>
      <c r="D61" s="895"/>
      <c r="E61" s="895"/>
      <c r="F61" s="895"/>
      <c r="G61" s="1040">
        <f t="shared" si="0"/>
        <v>0</v>
      </c>
      <c r="H61" s="1041"/>
      <c r="I61" s="484">
        <v>0</v>
      </c>
      <c r="J61" s="485">
        <v>0</v>
      </c>
      <c r="K61" s="485">
        <v>0</v>
      </c>
      <c r="L61" s="485">
        <v>0</v>
      </c>
      <c r="M61" s="485">
        <v>0</v>
      </c>
      <c r="N61" s="485">
        <v>0</v>
      </c>
      <c r="O61" s="485">
        <v>0</v>
      </c>
      <c r="P61" s="485">
        <v>0</v>
      </c>
      <c r="Q61" s="485">
        <v>0</v>
      </c>
      <c r="R61" s="485">
        <v>0</v>
      </c>
      <c r="S61" s="485">
        <v>0</v>
      </c>
      <c r="T61" s="485">
        <v>0</v>
      </c>
      <c r="U61" s="486">
        <v>0</v>
      </c>
      <c r="Y61" s="468">
        <v>0</v>
      </c>
      <c r="Z61" s="468">
        <v>0</v>
      </c>
      <c r="AA61" s="468">
        <v>0</v>
      </c>
      <c r="AB61" s="468">
        <v>0</v>
      </c>
      <c r="AC61" s="468">
        <v>0</v>
      </c>
      <c r="AD61" s="468">
        <v>0</v>
      </c>
      <c r="AE61" s="468">
        <v>0</v>
      </c>
      <c r="AF61" s="468">
        <v>0</v>
      </c>
      <c r="AG61" s="468">
        <v>0</v>
      </c>
      <c r="AH61" s="468">
        <v>0</v>
      </c>
    </row>
    <row r="62" spans="2:34" x14ac:dyDescent="0.2">
      <c r="B62" s="483" t="s">
        <v>343</v>
      </c>
      <c r="C62" s="1049" t="s">
        <v>344</v>
      </c>
      <c r="D62" s="895"/>
      <c r="E62" s="895"/>
      <c r="F62" s="895"/>
      <c r="G62" s="1040">
        <f t="shared" si="0"/>
        <v>0</v>
      </c>
      <c r="H62" s="1041"/>
      <c r="I62" s="484">
        <v>0</v>
      </c>
      <c r="J62" s="485">
        <v>0</v>
      </c>
      <c r="K62" s="485">
        <v>0</v>
      </c>
      <c r="L62" s="485">
        <v>0</v>
      </c>
      <c r="M62" s="485">
        <v>0</v>
      </c>
      <c r="N62" s="485">
        <v>0</v>
      </c>
      <c r="O62" s="485">
        <v>0</v>
      </c>
      <c r="P62" s="485">
        <v>0</v>
      </c>
      <c r="Q62" s="485">
        <v>0</v>
      </c>
      <c r="R62" s="485">
        <v>0</v>
      </c>
      <c r="S62" s="485">
        <v>0</v>
      </c>
      <c r="T62" s="485">
        <v>0</v>
      </c>
      <c r="U62" s="486">
        <v>0</v>
      </c>
      <c r="Y62" s="468">
        <v>4366973.521934608</v>
      </c>
      <c r="Z62" s="468">
        <v>1547030.728399188</v>
      </c>
      <c r="AA62" s="468">
        <v>88997.996028377005</v>
      </c>
      <c r="AB62" s="468">
        <v>0</v>
      </c>
      <c r="AC62" s="468">
        <v>242790.93416859256</v>
      </c>
      <c r="AD62" s="468">
        <v>0</v>
      </c>
      <c r="AE62" s="468">
        <v>2141134.7668158631</v>
      </c>
      <c r="AF62" s="468">
        <v>248699.40265337221</v>
      </c>
      <c r="AG62" s="468">
        <v>102210</v>
      </c>
      <c r="AH62" s="468">
        <v>8737837.3500000015</v>
      </c>
    </row>
    <row r="63" spans="2:34" x14ac:dyDescent="0.2">
      <c r="B63" s="483" t="s">
        <v>345</v>
      </c>
      <c r="C63" s="895" t="s">
        <v>346</v>
      </c>
      <c r="D63" s="895"/>
      <c r="E63" s="895"/>
      <c r="F63" s="895"/>
      <c r="G63" s="1040">
        <f t="shared" si="0"/>
        <v>0</v>
      </c>
      <c r="H63" s="1041"/>
      <c r="I63" s="484">
        <v>0</v>
      </c>
      <c r="J63" s="485">
        <v>0</v>
      </c>
      <c r="K63" s="485">
        <v>0</v>
      </c>
      <c r="L63" s="485">
        <v>0</v>
      </c>
      <c r="M63" s="485">
        <v>0</v>
      </c>
      <c r="N63" s="485">
        <v>0</v>
      </c>
      <c r="O63" s="485">
        <v>0</v>
      </c>
      <c r="P63" s="485">
        <v>0</v>
      </c>
      <c r="Q63" s="485">
        <v>0</v>
      </c>
      <c r="R63" s="485">
        <v>0</v>
      </c>
      <c r="S63" s="485">
        <v>0</v>
      </c>
      <c r="T63" s="485">
        <v>0</v>
      </c>
      <c r="U63" s="486">
        <v>0</v>
      </c>
      <c r="Y63" s="468">
        <v>2168279.196328904</v>
      </c>
      <c r="Z63" s="468">
        <v>790246.70217118307</v>
      </c>
      <c r="AA63" s="468">
        <v>45430.611732605605</v>
      </c>
      <c r="AB63" s="468">
        <v>0</v>
      </c>
      <c r="AC63" s="468">
        <v>160369.54515451437</v>
      </c>
      <c r="AD63" s="468">
        <v>0</v>
      </c>
      <c r="AE63" s="468">
        <v>1050630.5860842098</v>
      </c>
      <c r="AF63" s="468">
        <v>113030.2285285835</v>
      </c>
      <c r="AG63" s="468">
        <v>102210</v>
      </c>
      <c r="AH63" s="468">
        <v>4430196.87</v>
      </c>
    </row>
    <row r="64" spans="2:34" x14ac:dyDescent="0.2">
      <c r="B64" s="483" t="s">
        <v>347</v>
      </c>
      <c r="C64" s="895" t="s">
        <v>348</v>
      </c>
      <c r="D64" s="895"/>
      <c r="E64" s="895"/>
      <c r="F64" s="895"/>
      <c r="G64" s="1040">
        <f t="shared" si="0"/>
        <v>1691.6717632955383</v>
      </c>
      <c r="H64" s="1041"/>
      <c r="I64" s="484">
        <v>1676.3814483201627</v>
      </c>
      <c r="J64" s="485">
        <v>0</v>
      </c>
      <c r="K64" s="485">
        <v>0</v>
      </c>
      <c r="L64" s="485">
        <v>0</v>
      </c>
      <c r="M64" s="485">
        <v>0</v>
      </c>
      <c r="N64" s="485">
        <v>0</v>
      </c>
      <c r="O64" s="485">
        <v>0</v>
      </c>
      <c r="P64" s="485">
        <v>0</v>
      </c>
      <c r="Q64" s="485">
        <v>0</v>
      </c>
      <c r="R64" s="485">
        <v>0</v>
      </c>
      <c r="S64" s="485">
        <v>0</v>
      </c>
      <c r="T64" s="485">
        <v>0</v>
      </c>
      <c r="U64" s="486">
        <v>15.29031497537563</v>
      </c>
      <c r="Y64" s="468">
        <v>0</v>
      </c>
      <c r="Z64" s="468">
        <v>1406.0802686675254</v>
      </c>
      <c r="AA64" s="468">
        <v>0</v>
      </c>
      <c r="AB64" s="468">
        <v>0</v>
      </c>
      <c r="AC64" s="468">
        <v>83736.991202748759</v>
      </c>
      <c r="AD64" s="468">
        <v>0</v>
      </c>
      <c r="AE64" s="468">
        <v>0</v>
      </c>
      <c r="AF64" s="468">
        <v>113030.2285285835</v>
      </c>
      <c r="AG64" s="468">
        <v>102210</v>
      </c>
      <c r="AH64" s="468">
        <v>300383.29999999981</v>
      </c>
    </row>
    <row r="65" spans="2:34" x14ac:dyDescent="0.2">
      <c r="B65" s="483" t="s">
        <v>349</v>
      </c>
      <c r="C65" s="895" t="s">
        <v>350</v>
      </c>
      <c r="D65" s="895"/>
      <c r="E65" s="895"/>
      <c r="F65" s="895"/>
      <c r="G65" s="1040">
        <f t="shared" si="0"/>
        <v>10.166716677892436</v>
      </c>
      <c r="H65" s="1041"/>
      <c r="I65" s="484">
        <v>10.074823969363955</v>
      </c>
      <c r="J65" s="485">
        <v>0</v>
      </c>
      <c r="K65" s="485">
        <v>0</v>
      </c>
      <c r="L65" s="485">
        <v>0</v>
      </c>
      <c r="M65" s="485">
        <v>0</v>
      </c>
      <c r="N65" s="485">
        <v>0</v>
      </c>
      <c r="O65" s="485">
        <v>0</v>
      </c>
      <c r="P65" s="485">
        <v>0</v>
      </c>
      <c r="Q65" s="485">
        <v>0</v>
      </c>
      <c r="R65" s="485">
        <v>0</v>
      </c>
      <c r="S65" s="485">
        <v>0</v>
      </c>
      <c r="T65" s="485">
        <v>0</v>
      </c>
      <c r="U65" s="486">
        <v>9.1892708528481873E-2</v>
      </c>
      <c r="Y65" s="468">
        <v>0</v>
      </c>
      <c r="Z65" s="468">
        <v>1406.0802686675254</v>
      </c>
      <c r="AA65" s="468">
        <v>0</v>
      </c>
      <c r="AB65" s="468">
        <v>0</v>
      </c>
      <c r="AC65" s="468">
        <v>83736.991202748759</v>
      </c>
      <c r="AD65" s="468">
        <v>0</v>
      </c>
      <c r="AE65" s="468">
        <v>0</v>
      </c>
      <c r="AF65" s="468">
        <v>113030.2285285835</v>
      </c>
      <c r="AG65" s="468">
        <v>0</v>
      </c>
      <c r="AH65" s="468">
        <v>198173.29999999978</v>
      </c>
    </row>
    <row r="66" spans="2:34" x14ac:dyDescent="0.2">
      <c r="B66" s="483" t="s">
        <v>351</v>
      </c>
      <c r="C66" s="895" t="s">
        <v>352</v>
      </c>
      <c r="D66" s="895"/>
      <c r="E66" s="895"/>
      <c r="F66" s="895"/>
      <c r="G66" s="1040">
        <f t="shared" si="0"/>
        <v>14694.513148748843</v>
      </c>
      <c r="H66" s="1041"/>
      <c r="I66" s="484">
        <v>14561.695577793787</v>
      </c>
      <c r="J66" s="485">
        <v>0</v>
      </c>
      <c r="K66" s="485">
        <v>0</v>
      </c>
      <c r="L66" s="485">
        <v>0</v>
      </c>
      <c r="M66" s="485">
        <v>0</v>
      </c>
      <c r="N66" s="485">
        <v>0</v>
      </c>
      <c r="O66" s="485">
        <v>0</v>
      </c>
      <c r="P66" s="485">
        <v>0</v>
      </c>
      <c r="Q66" s="485">
        <v>0</v>
      </c>
      <c r="R66" s="485">
        <v>0</v>
      </c>
      <c r="S66" s="485">
        <v>0</v>
      </c>
      <c r="T66" s="485">
        <v>0</v>
      </c>
      <c r="U66" s="486">
        <v>132.8175709550552</v>
      </c>
      <c r="Y66" s="468">
        <v>0</v>
      </c>
      <c r="Z66" s="468">
        <v>0</v>
      </c>
      <c r="AA66" s="468">
        <v>0</v>
      </c>
      <c r="AB66" s="468">
        <v>0</v>
      </c>
      <c r="AC66" s="468">
        <v>0</v>
      </c>
      <c r="AD66" s="468">
        <v>0</v>
      </c>
      <c r="AE66" s="468">
        <v>0</v>
      </c>
      <c r="AF66" s="468">
        <v>0</v>
      </c>
      <c r="AG66" s="468">
        <v>0</v>
      </c>
      <c r="AH66" s="468">
        <v>0</v>
      </c>
    </row>
    <row r="67" spans="2:34" x14ac:dyDescent="0.2">
      <c r="B67" s="483" t="s">
        <v>353</v>
      </c>
      <c r="C67" s="895" t="s">
        <v>354</v>
      </c>
      <c r="D67" s="895"/>
      <c r="E67" s="895"/>
      <c r="F67" s="895"/>
      <c r="G67" s="1040">
        <f t="shared" si="0"/>
        <v>5375.1395968489342</v>
      </c>
      <c r="H67" s="1041"/>
      <c r="I67" s="484">
        <v>5326.5559535821549</v>
      </c>
      <c r="J67" s="485">
        <v>0</v>
      </c>
      <c r="K67" s="485">
        <v>0</v>
      </c>
      <c r="L67" s="485">
        <v>0</v>
      </c>
      <c r="M67" s="485">
        <v>0</v>
      </c>
      <c r="N67" s="485">
        <v>0</v>
      </c>
      <c r="O67" s="485">
        <v>0</v>
      </c>
      <c r="P67" s="485">
        <v>0</v>
      </c>
      <c r="Q67" s="485">
        <v>0</v>
      </c>
      <c r="R67" s="485">
        <v>0</v>
      </c>
      <c r="S67" s="485">
        <v>0</v>
      </c>
      <c r="T67" s="485">
        <v>0</v>
      </c>
      <c r="U67" s="486">
        <v>48.583643266779198</v>
      </c>
      <c r="Y67" s="468">
        <v>0</v>
      </c>
      <c r="Z67" s="468">
        <v>0</v>
      </c>
      <c r="AA67" s="468">
        <v>0</v>
      </c>
      <c r="AB67" s="468">
        <v>0</v>
      </c>
      <c r="AC67" s="468">
        <v>0</v>
      </c>
      <c r="AD67" s="468">
        <v>0</v>
      </c>
      <c r="AE67" s="468">
        <v>0</v>
      </c>
      <c r="AF67" s="468">
        <v>0</v>
      </c>
      <c r="AG67" s="468">
        <v>0</v>
      </c>
      <c r="AH67" s="468">
        <v>0</v>
      </c>
    </row>
    <row r="68" spans="2:34" x14ac:dyDescent="0.2">
      <c r="B68" s="483" t="s">
        <v>353</v>
      </c>
      <c r="C68" s="895" t="s">
        <v>355</v>
      </c>
      <c r="D68" s="895"/>
      <c r="E68" s="895"/>
      <c r="F68" s="895"/>
      <c r="G68" s="1040">
        <f t="shared" si="0"/>
        <v>1031.9504749768305</v>
      </c>
      <c r="H68" s="1041"/>
      <c r="I68" s="484">
        <v>1022.6231053630908</v>
      </c>
      <c r="J68" s="485">
        <v>0</v>
      </c>
      <c r="K68" s="485">
        <v>0</v>
      </c>
      <c r="L68" s="485">
        <v>0</v>
      </c>
      <c r="M68" s="485">
        <v>0</v>
      </c>
      <c r="N68" s="485">
        <v>0</v>
      </c>
      <c r="O68" s="485">
        <v>0</v>
      </c>
      <c r="P68" s="485">
        <v>0</v>
      </c>
      <c r="Q68" s="485">
        <v>0</v>
      </c>
      <c r="R68" s="485">
        <v>0</v>
      </c>
      <c r="S68" s="485">
        <v>0</v>
      </c>
      <c r="T68" s="485">
        <v>0</v>
      </c>
      <c r="U68" s="486">
        <v>9.3273696137396769</v>
      </c>
      <c r="Y68" s="468">
        <v>0</v>
      </c>
      <c r="Z68" s="468">
        <v>0</v>
      </c>
      <c r="AA68" s="468">
        <v>0</v>
      </c>
      <c r="AB68" s="468">
        <v>0</v>
      </c>
      <c r="AC68" s="468">
        <v>0</v>
      </c>
      <c r="AD68" s="468">
        <v>0</v>
      </c>
      <c r="AE68" s="468">
        <v>0</v>
      </c>
      <c r="AF68" s="468">
        <v>0</v>
      </c>
      <c r="AG68" s="468">
        <v>102210</v>
      </c>
      <c r="AH68" s="468">
        <v>102210</v>
      </c>
    </row>
    <row r="69" spans="2:34" x14ac:dyDescent="0.2">
      <c r="B69" s="483" t="s">
        <v>356</v>
      </c>
      <c r="C69" s="895" t="s">
        <v>357</v>
      </c>
      <c r="D69" s="895"/>
      <c r="E69" s="895"/>
      <c r="F69" s="895"/>
      <c r="G69" s="1040">
        <f t="shared" si="0"/>
        <v>0</v>
      </c>
      <c r="H69" s="1041"/>
      <c r="I69" s="484">
        <v>0</v>
      </c>
      <c r="J69" s="485">
        <v>0</v>
      </c>
      <c r="K69" s="485">
        <v>0</v>
      </c>
      <c r="L69" s="485">
        <v>0</v>
      </c>
      <c r="M69" s="485">
        <v>0</v>
      </c>
      <c r="N69" s="485">
        <v>0</v>
      </c>
      <c r="O69" s="485">
        <v>0</v>
      </c>
      <c r="P69" s="485">
        <v>0</v>
      </c>
      <c r="Q69" s="485">
        <v>0</v>
      </c>
      <c r="R69" s="485">
        <v>0</v>
      </c>
      <c r="S69" s="485">
        <v>0</v>
      </c>
      <c r="T69" s="485">
        <v>0</v>
      </c>
      <c r="U69" s="486">
        <v>0</v>
      </c>
      <c r="Y69" s="468">
        <v>0</v>
      </c>
      <c r="Z69" s="468">
        <v>0</v>
      </c>
      <c r="AA69" s="468">
        <v>0</v>
      </c>
      <c r="AB69" s="468">
        <v>0</v>
      </c>
      <c r="AC69" s="468">
        <v>0</v>
      </c>
      <c r="AD69" s="468">
        <v>0</v>
      </c>
      <c r="AE69" s="468">
        <v>0</v>
      </c>
      <c r="AF69" s="468">
        <v>0</v>
      </c>
      <c r="AG69" s="468">
        <v>0</v>
      </c>
      <c r="AH69" s="468">
        <v>0</v>
      </c>
    </row>
    <row r="70" spans="2:34" x14ac:dyDescent="0.2">
      <c r="B70" s="483" t="s">
        <v>358</v>
      </c>
      <c r="C70" s="895" t="s">
        <v>359</v>
      </c>
      <c r="D70" s="895"/>
      <c r="E70" s="895"/>
      <c r="F70" s="895"/>
      <c r="G70" s="1040">
        <f t="shared" si="0"/>
        <v>1132.3227388964444</v>
      </c>
      <c r="H70" s="1041"/>
      <c r="I70" s="484">
        <v>1122.0881462838811</v>
      </c>
      <c r="J70" s="485">
        <v>0</v>
      </c>
      <c r="K70" s="485">
        <v>0</v>
      </c>
      <c r="L70" s="485">
        <v>0</v>
      </c>
      <c r="M70" s="485">
        <v>0</v>
      </c>
      <c r="N70" s="485">
        <v>0</v>
      </c>
      <c r="O70" s="485">
        <v>0</v>
      </c>
      <c r="P70" s="485">
        <v>0</v>
      </c>
      <c r="Q70" s="485">
        <v>0</v>
      </c>
      <c r="R70" s="485">
        <v>0</v>
      </c>
      <c r="S70" s="485">
        <v>0</v>
      </c>
      <c r="T70" s="485">
        <v>0</v>
      </c>
      <c r="U70" s="486">
        <v>10.234592612563421</v>
      </c>
      <c r="Y70" s="468">
        <v>2168279.196328904</v>
      </c>
      <c r="Z70" s="468">
        <v>788840.62190251553</v>
      </c>
      <c r="AA70" s="468">
        <v>45430.611732605605</v>
      </c>
      <c r="AB70" s="468">
        <v>0</v>
      </c>
      <c r="AC70" s="468">
        <v>76632.5539517656</v>
      </c>
      <c r="AD70" s="468">
        <v>0</v>
      </c>
      <c r="AE70" s="468">
        <v>1050630.5860842098</v>
      </c>
      <c r="AF70" s="468">
        <v>0</v>
      </c>
      <c r="AG70" s="468">
        <v>0</v>
      </c>
      <c r="AH70" s="468">
        <v>4129813.5700000003</v>
      </c>
    </row>
    <row r="71" spans="2:34" x14ac:dyDescent="0.2">
      <c r="B71" s="483" t="s">
        <v>360</v>
      </c>
      <c r="C71" s="895" t="s">
        <v>361</v>
      </c>
      <c r="D71" s="895"/>
      <c r="E71" s="895"/>
      <c r="F71" s="895"/>
      <c r="G71" s="1040">
        <f t="shared" si="0"/>
        <v>3005.0736262614737</v>
      </c>
      <c r="H71" s="1041"/>
      <c r="I71" s="484">
        <v>2977.9120200523471</v>
      </c>
      <c r="J71" s="485">
        <v>0</v>
      </c>
      <c r="K71" s="485">
        <v>0</v>
      </c>
      <c r="L71" s="485">
        <v>0</v>
      </c>
      <c r="M71" s="485">
        <v>0</v>
      </c>
      <c r="N71" s="485">
        <v>0</v>
      </c>
      <c r="O71" s="485">
        <v>0</v>
      </c>
      <c r="P71" s="485">
        <v>0</v>
      </c>
      <c r="Q71" s="485">
        <v>0</v>
      </c>
      <c r="R71" s="485">
        <v>0</v>
      </c>
      <c r="S71" s="485">
        <v>0</v>
      </c>
      <c r="T71" s="485">
        <v>0</v>
      </c>
      <c r="U71" s="486">
        <v>27.161606209126553</v>
      </c>
      <c r="Y71" s="468">
        <v>0</v>
      </c>
      <c r="Z71" s="468">
        <v>0</v>
      </c>
      <c r="AA71" s="468">
        <v>0</v>
      </c>
      <c r="AB71" s="468">
        <v>0</v>
      </c>
      <c r="AC71" s="468">
        <v>0</v>
      </c>
      <c r="AD71" s="468">
        <v>0</v>
      </c>
      <c r="AE71" s="468">
        <v>0</v>
      </c>
      <c r="AF71" s="468">
        <v>0</v>
      </c>
      <c r="AG71" s="468">
        <v>0</v>
      </c>
      <c r="AH71" s="468">
        <v>0</v>
      </c>
    </row>
    <row r="72" spans="2:34" x14ac:dyDescent="0.2">
      <c r="B72" s="483" t="s">
        <v>362</v>
      </c>
      <c r="C72" s="895" t="s">
        <v>363</v>
      </c>
      <c r="D72" s="895"/>
      <c r="E72" s="895"/>
      <c r="F72" s="895"/>
      <c r="G72" s="1040">
        <f t="shared" si="0"/>
        <v>0</v>
      </c>
      <c r="H72" s="1041"/>
      <c r="I72" s="484">
        <v>0</v>
      </c>
      <c r="J72" s="485">
        <v>0</v>
      </c>
      <c r="K72" s="485">
        <v>0</v>
      </c>
      <c r="L72" s="485">
        <v>0</v>
      </c>
      <c r="M72" s="485">
        <v>0</v>
      </c>
      <c r="N72" s="485">
        <v>0</v>
      </c>
      <c r="O72" s="485">
        <v>0</v>
      </c>
      <c r="P72" s="485">
        <v>0</v>
      </c>
      <c r="Q72" s="485">
        <v>0</v>
      </c>
      <c r="R72" s="485">
        <v>0</v>
      </c>
      <c r="S72" s="485">
        <v>0</v>
      </c>
      <c r="T72" s="485">
        <v>0</v>
      </c>
      <c r="U72" s="486">
        <v>0</v>
      </c>
      <c r="Y72" s="468">
        <v>1969421.1514961582</v>
      </c>
      <c r="Z72" s="468">
        <v>716494.1713062214</v>
      </c>
      <c r="AA72" s="468">
        <v>41264.062221824264</v>
      </c>
      <c r="AB72" s="468">
        <v>0</v>
      </c>
      <c r="AC72" s="468">
        <v>69604.400070480828</v>
      </c>
      <c r="AD72" s="468">
        <v>0</v>
      </c>
      <c r="AE72" s="468">
        <v>954274.75490531046</v>
      </c>
      <c r="AF72" s="468">
        <v>0</v>
      </c>
      <c r="AG72" s="468">
        <v>0</v>
      </c>
      <c r="AH72" s="468">
        <v>3751058.5399999954</v>
      </c>
    </row>
    <row r="73" spans="2:34" x14ac:dyDescent="0.2">
      <c r="B73" s="483" t="s">
        <v>364</v>
      </c>
      <c r="C73" s="895" t="s">
        <v>365</v>
      </c>
      <c r="D73" s="895"/>
      <c r="E73" s="895"/>
      <c r="F73" s="895"/>
      <c r="G73" s="1040">
        <f t="shared" si="0"/>
        <v>4881.112124321462</v>
      </c>
      <c r="H73" s="1041"/>
      <c r="I73" s="484">
        <v>4836.9937891749287</v>
      </c>
      <c r="J73" s="485">
        <v>0</v>
      </c>
      <c r="K73" s="485">
        <v>0</v>
      </c>
      <c r="L73" s="485">
        <v>0</v>
      </c>
      <c r="M73" s="485">
        <v>0</v>
      </c>
      <c r="N73" s="485">
        <v>0</v>
      </c>
      <c r="O73" s="485">
        <v>0</v>
      </c>
      <c r="P73" s="485">
        <v>0</v>
      </c>
      <c r="Q73" s="485">
        <v>0</v>
      </c>
      <c r="R73" s="485">
        <v>0</v>
      </c>
      <c r="S73" s="485">
        <v>0</v>
      </c>
      <c r="T73" s="485">
        <v>0</v>
      </c>
      <c r="U73" s="486">
        <v>44.118335146533589</v>
      </c>
      <c r="Y73" s="468">
        <v>1619176.7479105126</v>
      </c>
      <c r="Z73" s="468">
        <v>589071.92162077699</v>
      </c>
      <c r="AA73" s="468">
        <v>33925.608051458359</v>
      </c>
      <c r="AB73" s="468">
        <v>0</v>
      </c>
      <c r="AC73" s="468">
        <v>57225.863579643425</v>
      </c>
      <c r="AD73" s="468">
        <v>0</v>
      </c>
      <c r="AE73" s="468">
        <v>784565.29883760423</v>
      </c>
      <c r="AF73" s="468">
        <v>0</v>
      </c>
      <c r="AG73" s="468">
        <v>0</v>
      </c>
      <c r="AH73" s="468">
        <v>3083965.4399999958</v>
      </c>
    </row>
    <row r="74" spans="2:34" x14ac:dyDescent="0.2">
      <c r="B74" s="483" t="s">
        <v>366</v>
      </c>
      <c r="C74" s="895" t="s">
        <v>367</v>
      </c>
      <c r="D74" s="895"/>
      <c r="E74" s="895"/>
      <c r="F74" s="895"/>
      <c r="G74" s="1040">
        <f t="shared" si="0"/>
        <v>2333.062594628766</v>
      </c>
      <c r="H74" s="1041"/>
      <c r="I74" s="484">
        <v>2311.9750156414298</v>
      </c>
      <c r="J74" s="485">
        <v>0</v>
      </c>
      <c r="K74" s="485">
        <v>0</v>
      </c>
      <c r="L74" s="485">
        <v>0</v>
      </c>
      <c r="M74" s="485">
        <v>0</v>
      </c>
      <c r="N74" s="485">
        <v>0</v>
      </c>
      <c r="O74" s="485">
        <v>0</v>
      </c>
      <c r="P74" s="485">
        <v>0</v>
      </c>
      <c r="Q74" s="485">
        <v>0</v>
      </c>
      <c r="R74" s="485">
        <v>0</v>
      </c>
      <c r="S74" s="485">
        <v>0</v>
      </c>
      <c r="T74" s="485">
        <v>0</v>
      </c>
      <c r="U74" s="486">
        <v>21.087578987336183</v>
      </c>
      <c r="Y74" s="468">
        <v>0</v>
      </c>
      <c r="Z74" s="468">
        <v>0</v>
      </c>
      <c r="AA74" s="468">
        <v>0</v>
      </c>
      <c r="AB74" s="468">
        <v>0</v>
      </c>
      <c r="AC74" s="468">
        <v>0</v>
      </c>
      <c r="AD74" s="468">
        <v>0</v>
      </c>
      <c r="AE74" s="468">
        <v>0</v>
      </c>
      <c r="AF74" s="468">
        <v>0</v>
      </c>
      <c r="AG74" s="468">
        <v>0</v>
      </c>
      <c r="AH74" s="468">
        <v>0</v>
      </c>
    </row>
    <row r="75" spans="2:34" x14ac:dyDescent="0.2">
      <c r="B75" s="483" t="s">
        <v>368</v>
      </c>
      <c r="C75" s="895" t="s">
        <v>369</v>
      </c>
      <c r="D75" s="895"/>
      <c r="E75" s="895"/>
      <c r="F75" s="895"/>
      <c r="G75" s="1040">
        <f t="shared" si="0"/>
        <v>141.36555870035031</v>
      </c>
      <c r="H75" s="1041"/>
      <c r="I75" s="484">
        <v>140.08781442034444</v>
      </c>
      <c r="J75" s="485">
        <v>0</v>
      </c>
      <c r="K75" s="485">
        <v>0</v>
      </c>
      <c r="L75" s="485">
        <v>0</v>
      </c>
      <c r="M75" s="485">
        <v>0</v>
      </c>
      <c r="N75" s="485">
        <v>0</v>
      </c>
      <c r="O75" s="485">
        <v>0</v>
      </c>
      <c r="P75" s="485">
        <v>0</v>
      </c>
      <c r="Q75" s="485">
        <v>0</v>
      </c>
      <c r="R75" s="485">
        <v>0</v>
      </c>
      <c r="S75" s="485">
        <v>0</v>
      </c>
      <c r="T75" s="485">
        <v>0</v>
      </c>
      <c r="U75" s="486">
        <v>1.2777442800058645</v>
      </c>
      <c r="Y75" s="468">
        <v>350244.4035856456</v>
      </c>
      <c r="Z75" s="468">
        <v>127422.24968544439</v>
      </c>
      <c r="AA75" s="468">
        <v>7338.4541703659079</v>
      </c>
      <c r="AB75" s="468">
        <v>0</v>
      </c>
      <c r="AC75" s="468">
        <v>12378.53649083741</v>
      </c>
      <c r="AD75" s="468">
        <v>0</v>
      </c>
      <c r="AE75" s="468">
        <v>169709.45606770617</v>
      </c>
      <c r="AF75" s="468">
        <v>0</v>
      </c>
      <c r="AG75" s="468">
        <v>0</v>
      </c>
      <c r="AH75" s="468">
        <v>667093.09999999951</v>
      </c>
    </row>
    <row r="76" spans="2:34" x14ac:dyDescent="0.2">
      <c r="B76" s="483" t="s">
        <v>370</v>
      </c>
      <c r="C76" s="895" t="s">
        <v>371</v>
      </c>
      <c r="D76" s="895"/>
      <c r="E76" s="895"/>
      <c r="F76" s="895"/>
      <c r="G76" s="1040">
        <f t="shared" si="0"/>
        <v>0</v>
      </c>
      <c r="H76" s="1041"/>
      <c r="I76" s="484">
        <v>0</v>
      </c>
      <c r="J76" s="485">
        <v>0</v>
      </c>
      <c r="K76" s="485">
        <v>0</v>
      </c>
      <c r="L76" s="485">
        <v>0</v>
      </c>
      <c r="M76" s="485">
        <v>0</v>
      </c>
      <c r="N76" s="485">
        <v>0</v>
      </c>
      <c r="O76" s="485">
        <v>0</v>
      </c>
      <c r="P76" s="485">
        <v>0</v>
      </c>
      <c r="Q76" s="485">
        <v>0</v>
      </c>
      <c r="R76" s="485">
        <v>0</v>
      </c>
      <c r="S76" s="485">
        <v>0</v>
      </c>
      <c r="T76" s="485">
        <v>0</v>
      </c>
      <c r="U76" s="486">
        <v>0</v>
      </c>
      <c r="Y76" s="468">
        <v>0</v>
      </c>
      <c r="Z76" s="468">
        <v>0</v>
      </c>
      <c r="AA76" s="468">
        <v>0</v>
      </c>
      <c r="AB76" s="468">
        <v>0</v>
      </c>
      <c r="AC76" s="468">
        <v>0</v>
      </c>
      <c r="AD76" s="468">
        <v>0</v>
      </c>
      <c r="AE76" s="468">
        <v>0</v>
      </c>
      <c r="AF76" s="468">
        <v>0</v>
      </c>
      <c r="AG76" s="468">
        <v>0</v>
      </c>
      <c r="AH76" s="468">
        <v>0</v>
      </c>
    </row>
    <row r="77" spans="2:34" x14ac:dyDescent="0.2">
      <c r="B77" s="483" t="s">
        <v>372</v>
      </c>
      <c r="C77" s="895" t="s">
        <v>373</v>
      </c>
      <c r="D77" s="895"/>
      <c r="E77" s="895"/>
      <c r="F77" s="895"/>
      <c r="G77" s="1040">
        <f t="shared" si="0"/>
        <v>0</v>
      </c>
      <c r="H77" s="1041"/>
      <c r="I77" s="484">
        <v>0</v>
      </c>
      <c r="J77" s="485">
        <v>0</v>
      </c>
      <c r="K77" s="485">
        <v>0</v>
      </c>
      <c r="L77" s="485">
        <v>0</v>
      </c>
      <c r="M77" s="485">
        <v>0</v>
      </c>
      <c r="N77" s="485">
        <v>0</v>
      </c>
      <c r="O77" s="485">
        <v>0</v>
      </c>
      <c r="P77" s="485">
        <v>0</v>
      </c>
      <c r="Q77" s="485">
        <v>0</v>
      </c>
      <c r="R77" s="485">
        <v>0</v>
      </c>
      <c r="S77" s="485">
        <v>0</v>
      </c>
      <c r="T77" s="485">
        <v>0</v>
      </c>
      <c r="U77" s="486">
        <v>0</v>
      </c>
      <c r="Y77" s="468">
        <v>0</v>
      </c>
      <c r="Z77" s="468">
        <v>0</v>
      </c>
      <c r="AA77" s="468">
        <v>0</v>
      </c>
      <c r="AB77" s="468">
        <v>0</v>
      </c>
      <c r="AC77" s="468">
        <v>0</v>
      </c>
      <c r="AD77" s="468">
        <v>0</v>
      </c>
      <c r="AE77" s="468">
        <v>0</v>
      </c>
      <c r="AF77" s="468">
        <v>0</v>
      </c>
      <c r="AG77" s="468">
        <v>0</v>
      </c>
      <c r="AH77" s="468">
        <v>0</v>
      </c>
    </row>
    <row r="78" spans="2:34" x14ac:dyDescent="0.2">
      <c r="B78" s="479" t="s">
        <v>374</v>
      </c>
      <c r="C78" s="897" t="s">
        <v>375</v>
      </c>
      <c r="D78" s="897"/>
      <c r="E78" s="897"/>
      <c r="F78" s="897"/>
      <c r="G78" s="1040">
        <f t="shared" si="0"/>
        <v>0</v>
      </c>
      <c r="H78" s="1041"/>
      <c r="I78" s="484">
        <v>0</v>
      </c>
      <c r="J78" s="485">
        <v>0</v>
      </c>
      <c r="K78" s="485">
        <v>0</v>
      </c>
      <c r="L78" s="485">
        <v>0</v>
      </c>
      <c r="M78" s="485">
        <v>0</v>
      </c>
      <c r="N78" s="485">
        <v>0</v>
      </c>
      <c r="O78" s="485">
        <v>0</v>
      </c>
      <c r="P78" s="485">
        <v>0</v>
      </c>
      <c r="Q78" s="485">
        <v>0</v>
      </c>
      <c r="R78" s="485">
        <v>0</v>
      </c>
      <c r="S78" s="485">
        <v>0</v>
      </c>
      <c r="T78" s="485">
        <v>0</v>
      </c>
      <c r="U78" s="486">
        <v>0</v>
      </c>
      <c r="Y78" s="468">
        <v>0</v>
      </c>
      <c r="Z78" s="468">
        <v>0</v>
      </c>
      <c r="AA78" s="468">
        <v>0</v>
      </c>
      <c r="AB78" s="468">
        <v>0</v>
      </c>
      <c r="AC78" s="468">
        <v>0</v>
      </c>
      <c r="AD78" s="468">
        <v>0</v>
      </c>
      <c r="AE78" s="468">
        <v>0</v>
      </c>
      <c r="AF78" s="468">
        <v>0</v>
      </c>
      <c r="AG78" s="468">
        <v>0</v>
      </c>
      <c r="AH78" s="468">
        <v>0</v>
      </c>
    </row>
    <row r="79" spans="2:34" x14ac:dyDescent="0.2">
      <c r="B79" s="483" t="s">
        <v>376</v>
      </c>
      <c r="C79" s="895" t="s">
        <v>377</v>
      </c>
      <c r="D79" s="895"/>
      <c r="E79" s="895"/>
      <c r="F79" s="895"/>
      <c r="G79" s="1040">
        <f t="shared" si="0"/>
        <v>252.44</v>
      </c>
      <c r="H79" s="1041"/>
      <c r="I79" s="484">
        <v>250.15830020685314</v>
      </c>
      <c r="J79" s="485">
        <v>0</v>
      </c>
      <c r="K79" s="485">
        <v>0</v>
      </c>
      <c r="L79" s="485">
        <v>0</v>
      </c>
      <c r="M79" s="485">
        <v>0</v>
      </c>
      <c r="N79" s="485">
        <v>0</v>
      </c>
      <c r="O79" s="485">
        <v>0</v>
      </c>
      <c r="P79" s="485">
        <v>0</v>
      </c>
      <c r="Q79" s="485">
        <v>0</v>
      </c>
      <c r="R79" s="485">
        <v>0</v>
      </c>
      <c r="S79" s="485">
        <v>0</v>
      </c>
      <c r="T79" s="485">
        <v>0</v>
      </c>
      <c r="U79" s="486">
        <v>2.2816997931468661</v>
      </c>
      <c r="Y79" s="468">
        <v>0</v>
      </c>
      <c r="Z79" s="468">
        <v>0</v>
      </c>
      <c r="AA79" s="468">
        <v>0</v>
      </c>
      <c r="AB79" s="468">
        <v>0</v>
      </c>
      <c r="AC79" s="468">
        <v>0</v>
      </c>
      <c r="AD79" s="468">
        <v>0</v>
      </c>
      <c r="AE79" s="468">
        <v>0</v>
      </c>
      <c r="AF79" s="468">
        <v>0</v>
      </c>
      <c r="AG79" s="468">
        <v>0</v>
      </c>
      <c r="AH79" s="468">
        <v>0</v>
      </c>
    </row>
    <row r="80" spans="2:34" x14ac:dyDescent="0.2">
      <c r="B80" s="483" t="s">
        <v>378</v>
      </c>
      <c r="C80" s="895" t="s">
        <v>379</v>
      </c>
      <c r="D80" s="895"/>
      <c r="E80" s="895"/>
      <c r="F80" s="895"/>
      <c r="G80" s="1040">
        <f t="shared" si="0"/>
        <v>0</v>
      </c>
      <c r="H80" s="1041"/>
      <c r="I80" s="484">
        <v>0</v>
      </c>
      <c r="J80" s="485">
        <v>0</v>
      </c>
      <c r="K80" s="485">
        <v>0</v>
      </c>
      <c r="L80" s="485">
        <v>0</v>
      </c>
      <c r="M80" s="485">
        <v>0</v>
      </c>
      <c r="N80" s="485">
        <v>0</v>
      </c>
      <c r="O80" s="485">
        <v>0</v>
      </c>
      <c r="P80" s="485">
        <v>0</v>
      </c>
      <c r="Q80" s="485">
        <v>0</v>
      </c>
      <c r="R80" s="485">
        <v>0</v>
      </c>
      <c r="S80" s="485">
        <v>0</v>
      </c>
      <c r="T80" s="485">
        <v>0</v>
      </c>
      <c r="U80" s="486">
        <v>0</v>
      </c>
      <c r="Y80" s="468">
        <v>229273.17410954557</v>
      </c>
      <c r="Z80" s="468">
        <v>40289.854921783626</v>
      </c>
      <c r="AA80" s="468">
        <v>2303.3220739471417</v>
      </c>
      <c r="AB80" s="468">
        <v>0</v>
      </c>
      <c r="AC80" s="468">
        <v>12816.988943597349</v>
      </c>
      <c r="AD80" s="468">
        <v>0</v>
      </c>
      <c r="AE80" s="468">
        <v>136229.42582634292</v>
      </c>
      <c r="AF80" s="468">
        <v>135669.17412478873</v>
      </c>
      <c r="AG80" s="468">
        <v>0</v>
      </c>
      <c r="AH80" s="468">
        <v>556581.9400000053</v>
      </c>
    </row>
    <row r="81" spans="2:34" x14ac:dyDescent="0.2">
      <c r="B81" s="483" t="s">
        <v>380</v>
      </c>
      <c r="C81" s="895" t="s">
        <v>381</v>
      </c>
      <c r="D81" s="895"/>
      <c r="E81" s="895"/>
      <c r="F81" s="895"/>
      <c r="G81" s="1040">
        <f t="shared" si="0"/>
        <v>33652.249999999993</v>
      </c>
      <c r="H81" s="1041"/>
      <c r="I81" s="484">
        <v>33348.08135848547</v>
      </c>
      <c r="J81" s="485">
        <v>0</v>
      </c>
      <c r="K81" s="485">
        <v>0</v>
      </c>
      <c r="L81" s="485">
        <v>0</v>
      </c>
      <c r="M81" s="485">
        <v>0</v>
      </c>
      <c r="N81" s="485">
        <v>0</v>
      </c>
      <c r="O81" s="485">
        <v>0</v>
      </c>
      <c r="P81" s="485">
        <v>0</v>
      </c>
      <c r="Q81" s="485">
        <v>0</v>
      </c>
      <c r="R81" s="485">
        <v>0</v>
      </c>
      <c r="S81" s="485">
        <v>0</v>
      </c>
      <c r="T81" s="485">
        <v>0</v>
      </c>
      <c r="U81" s="486">
        <v>304.16864151452467</v>
      </c>
      <c r="Y81" s="468">
        <v>6972426.7500443012</v>
      </c>
      <c r="Z81" s="468">
        <v>5882543.1076983232</v>
      </c>
      <c r="AA81" s="468">
        <v>92631.941196293134</v>
      </c>
      <c r="AB81" s="468">
        <v>0</v>
      </c>
      <c r="AC81" s="468">
        <v>263012.26385828009</v>
      </c>
      <c r="AD81" s="468">
        <v>0</v>
      </c>
      <c r="AE81" s="468">
        <v>4697644.2530685533</v>
      </c>
      <c r="AF81" s="468">
        <v>527579.3914481838</v>
      </c>
      <c r="AG81" s="468">
        <v>13466933.489999998</v>
      </c>
      <c r="AH81" s="468">
        <v>31902771.197313931</v>
      </c>
    </row>
    <row r="82" spans="2:34" x14ac:dyDescent="0.2">
      <c r="B82" s="483" t="s">
        <v>382</v>
      </c>
      <c r="C82" s="895" t="s">
        <v>383</v>
      </c>
      <c r="D82" s="895"/>
      <c r="E82" s="895"/>
      <c r="F82" s="895"/>
      <c r="G82" s="1040">
        <f t="shared" si="0"/>
        <v>0</v>
      </c>
      <c r="H82" s="1041"/>
      <c r="I82" s="484">
        <v>0</v>
      </c>
      <c r="J82" s="485">
        <v>0</v>
      </c>
      <c r="K82" s="485">
        <v>0</v>
      </c>
      <c r="L82" s="485">
        <v>0</v>
      </c>
      <c r="M82" s="485">
        <v>0</v>
      </c>
      <c r="N82" s="485">
        <v>0</v>
      </c>
      <c r="O82" s="485">
        <v>0</v>
      </c>
      <c r="P82" s="485">
        <v>0</v>
      </c>
      <c r="Q82" s="485">
        <v>0</v>
      </c>
      <c r="R82" s="485">
        <v>0</v>
      </c>
      <c r="S82" s="485">
        <v>0</v>
      </c>
      <c r="T82" s="485">
        <v>0</v>
      </c>
      <c r="U82" s="486">
        <v>0</v>
      </c>
      <c r="Y82" s="468">
        <v>1076199.8550607646</v>
      </c>
      <c r="Z82" s="468">
        <v>-1202682.1693198089</v>
      </c>
      <c r="AA82" s="468">
        <v>84626.738259676174</v>
      </c>
      <c r="AB82" s="468">
        <v>0</v>
      </c>
      <c r="AC82" s="468">
        <v>184535.42199444206</v>
      </c>
      <c r="AD82" s="468">
        <v>0</v>
      </c>
      <c r="AE82" s="468">
        <v>-10309503.760519771</v>
      </c>
      <c r="AF82" s="468">
        <v>-4457173.2878821604</v>
      </c>
      <c r="AG82" s="468">
        <v>13457856.779720776</v>
      </c>
      <c r="AH82" s="468">
        <v>-1166140.4226860814</v>
      </c>
    </row>
    <row r="83" spans="2:34" x14ac:dyDescent="0.2">
      <c r="B83" s="483" t="s">
        <v>384</v>
      </c>
      <c r="C83" s="895" t="s">
        <v>385</v>
      </c>
      <c r="D83" s="895"/>
      <c r="E83" s="895"/>
      <c r="F83" s="895"/>
      <c r="G83" s="1040">
        <f t="shared" si="0"/>
        <v>0</v>
      </c>
      <c r="H83" s="1041"/>
      <c r="I83" s="484">
        <v>0</v>
      </c>
      <c r="J83" s="485">
        <v>0</v>
      </c>
      <c r="K83" s="485">
        <v>0</v>
      </c>
      <c r="L83" s="485">
        <v>0</v>
      </c>
      <c r="M83" s="485">
        <v>0</v>
      </c>
      <c r="N83" s="485">
        <v>0</v>
      </c>
      <c r="O83" s="485">
        <v>0</v>
      </c>
      <c r="P83" s="485">
        <v>0</v>
      </c>
      <c r="Q83" s="485">
        <v>0</v>
      </c>
      <c r="R83" s="485">
        <v>0</v>
      </c>
      <c r="S83" s="485">
        <v>0</v>
      </c>
      <c r="T83" s="485">
        <v>0</v>
      </c>
      <c r="U83" s="486">
        <v>0</v>
      </c>
      <c r="Y83" s="468">
        <v>3023628.6733503337</v>
      </c>
      <c r="Z83" s="468">
        <v>710823.62175758881</v>
      </c>
      <c r="AA83" s="468">
        <v>124193.31833686521</v>
      </c>
      <c r="AB83" s="468">
        <v>0</v>
      </c>
      <c r="AC83" s="468">
        <v>277753.24619616679</v>
      </c>
      <c r="AD83" s="468">
        <v>0</v>
      </c>
      <c r="AE83" s="468">
        <v>-13437085.124134969</v>
      </c>
      <c r="AF83" s="468">
        <v>-6275699.4438394904</v>
      </c>
      <c r="AG83" s="468">
        <v>26965985.708333522</v>
      </c>
      <c r="AH83" s="468">
        <v>11389600.000000017</v>
      </c>
    </row>
    <row r="84" spans="2:34" x14ac:dyDescent="0.2">
      <c r="B84" s="483" t="s">
        <v>386</v>
      </c>
      <c r="C84" s="895" t="s">
        <v>387</v>
      </c>
      <c r="D84" s="895"/>
      <c r="E84" s="895"/>
      <c r="F84" s="895"/>
      <c r="G84" s="1040">
        <f t="shared" si="0"/>
        <v>0</v>
      </c>
      <c r="H84" s="1041"/>
      <c r="I84" s="484">
        <v>0</v>
      </c>
      <c r="J84" s="485">
        <v>0</v>
      </c>
      <c r="K84" s="485">
        <v>0</v>
      </c>
      <c r="L84" s="485">
        <v>0</v>
      </c>
      <c r="M84" s="485">
        <v>0</v>
      </c>
      <c r="N84" s="485">
        <v>0</v>
      </c>
      <c r="O84" s="485">
        <v>0</v>
      </c>
      <c r="P84" s="485">
        <v>0</v>
      </c>
      <c r="Q84" s="485">
        <v>0</v>
      </c>
      <c r="R84" s="485">
        <v>0</v>
      </c>
      <c r="S84" s="485">
        <v>0</v>
      </c>
      <c r="T84" s="485">
        <v>0</v>
      </c>
      <c r="U84" s="486">
        <v>0</v>
      </c>
      <c r="Y84" s="468">
        <v>0</v>
      </c>
      <c r="Z84" s="468">
        <v>0</v>
      </c>
      <c r="AA84" s="468">
        <v>0</v>
      </c>
      <c r="AB84" s="468">
        <v>0</v>
      </c>
      <c r="AC84" s="468">
        <v>0</v>
      </c>
      <c r="AD84" s="468">
        <v>0</v>
      </c>
      <c r="AE84" s="468">
        <v>0</v>
      </c>
      <c r="AF84" s="468">
        <v>0</v>
      </c>
      <c r="AG84" s="468">
        <v>0</v>
      </c>
      <c r="AH84" s="468">
        <v>0</v>
      </c>
    </row>
    <row r="85" spans="2:34" x14ac:dyDescent="0.2">
      <c r="B85" s="483" t="s">
        <v>388</v>
      </c>
      <c r="C85" s="895" t="s">
        <v>389</v>
      </c>
      <c r="D85" s="895"/>
      <c r="E85" s="895"/>
      <c r="F85" s="895"/>
      <c r="G85" s="1040">
        <f t="shared" si="0"/>
        <v>0</v>
      </c>
      <c r="H85" s="1041"/>
      <c r="I85" s="484">
        <v>0</v>
      </c>
      <c r="J85" s="485">
        <v>0</v>
      </c>
      <c r="K85" s="485">
        <v>0</v>
      </c>
      <c r="L85" s="485">
        <v>0</v>
      </c>
      <c r="M85" s="485">
        <v>0</v>
      </c>
      <c r="N85" s="485">
        <v>0</v>
      </c>
      <c r="O85" s="485">
        <v>0</v>
      </c>
      <c r="P85" s="485">
        <v>0</v>
      </c>
      <c r="Q85" s="485">
        <v>0</v>
      </c>
      <c r="R85" s="485">
        <v>0</v>
      </c>
      <c r="S85" s="485">
        <v>0</v>
      </c>
      <c r="T85" s="485">
        <v>0</v>
      </c>
      <c r="U85" s="486">
        <v>0</v>
      </c>
      <c r="Y85" s="468">
        <v>5143.9331485893035</v>
      </c>
      <c r="Z85" s="468">
        <v>1209.2851291516752</v>
      </c>
      <c r="AA85" s="468">
        <v>211.28326128698714</v>
      </c>
      <c r="AB85" s="468">
        <v>0</v>
      </c>
      <c r="AC85" s="468">
        <v>472.52632005689628</v>
      </c>
      <c r="AD85" s="468">
        <v>0</v>
      </c>
      <c r="AE85" s="468">
        <v>-22859.773820661059</v>
      </c>
      <c r="AF85" s="468">
        <v>-10676.502271682577</v>
      </c>
      <c r="AG85" s="468">
        <v>45875.748233258804</v>
      </c>
      <c r="AH85" s="468">
        <v>19376.500000000029</v>
      </c>
    </row>
    <row r="86" spans="2:34" x14ac:dyDescent="0.2">
      <c r="B86" s="483" t="s">
        <v>390</v>
      </c>
      <c r="C86" s="895" t="s">
        <v>391</v>
      </c>
      <c r="D86" s="895"/>
      <c r="E86" s="895"/>
      <c r="F86" s="895"/>
      <c r="G86" s="1040">
        <f t="shared" si="0"/>
        <v>0</v>
      </c>
      <c r="H86" s="1041"/>
      <c r="I86" s="484">
        <v>0</v>
      </c>
      <c r="J86" s="485">
        <v>0</v>
      </c>
      <c r="K86" s="485">
        <v>0</v>
      </c>
      <c r="L86" s="485">
        <v>0</v>
      </c>
      <c r="M86" s="485">
        <v>0</v>
      </c>
      <c r="N86" s="485">
        <v>0</v>
      </c>
      <c r="O86" s="485">
        <v>0</v>
      </c>
      <c r="P86" s="485">
        <v>0</v>
      </c>
      <c r="Q86" s="485">
        <v>0</v>
      </c>
      <c r="R86" s="485">
        <v>0</v>
      </c>
      <c r="S86" s="485">
        <v>0</v>
      </c>
      <c r="T86" s="485">
        <v>0</v>
      </c>
      <c r="U86" s="486">
        <v>0</v>
      </c>
      <c r="Y86" s="468">
        <v>5143.9331485893035</v>
      </c>
      <c r="Z86" s="468">
        <v>1209.2851291516752</v>
      </c>
      <c r="AA86" s="468">
        <v>211.28326128698714</v>
      </c>
      <c r="AB86" s="468">
        <v>0</v>
      </c>
      <c r="AC86" s="468">
        <v>472.52632005689628</v>
      </c>
      <c r="AD86" s="468">
        <v>0</v>
      </c>
      <c r="AE86" s="468">
        <v>-22859.773820661059</v>
      </c>
      <c r="AF86" s="468">
        <v>-10676.502271682577</v>
      </c>
      <c r="AG86" s="468">
        <v>45875.748233258804</v>
      </c>
      <c r="AH86" s="468">
        <v>19376.500000000029</v>
      </c>
    </row>
    <row r="87" spans="2:34" x14ac:dyDescent="0.2">
      <c r="B87" s="483" t="s">
        <v>392</v>
      </c>
      <c r="C87" s="895" t="s">
        <v>393</v>
      </c>
      <c r="D87" s="895"/>
      <c r="E87" s="895"/>
      <c r="F87" s="895"/>
      <c r="G87" s="1040">
        <f t="shared" si="0"/>
        <v>0</v>
      </c>
      <c r="H87" s="1041"/>
      <c r="I87" s="484">
        <v>0</v>
      </c>
      <c r="J87" s="485">
        <v>0</v>
      </c>
      <c r="K87" s="485">
        <v>0</v>
      </c>
      <c r="L87" s="485">
        <v>0</v>
      </c>
      <c r="M87" s="485">
        <v>0</v>
      </c>
      <c r="N87" s="485">
        <v>0</v>
      </c>
      <c r="O87" s="485">
        <v>0</v>
      </c>
      <c r="P87" s="485">
        <v>0</v>
      </c>
      <c r="Q87" s="485">
        <v>0</v>
      </c>
      <c r="R87" s="485">
        <v>0</v>
      </c>
      <c r="S87" s="485">
        <v>0</v>
      </c>
      <c r="T87" s="485">
        <v>0</v>
      </c>
      <c r="U87" s="486">
        <v>0</v>
      </c>
      <c r="Y87" s="468">
        <v>0</v>
      </c>
      <c r="Z87" s="468">
        <v>0</v>
      </c>
      <c r="AA87" s="468">
        <v>0</v>
      </c>
      <c r="AB87" s="468">
        <v>0</v>
      </c>
      <c r="AC87" s="468">
        <v>0</v>
      </c>
      <c r="AD87" s="468">
        <v>0</v>
      </c>
      <c r="AE87" s="468">
        <v>0</v>
      </c>
      <c r="AF87" s="468">
        <v>0</v>
      </c>
      <c r="AG87" s="468">
        <v>0</v>
      </c>
      <c r="AH87" s="468">
        <v>0</v>
      </c>
    </row>
    <row r="88" spans="2:34" x14ac:dyDescent="0.2">
      <c r="B88" s="483" t="s">
        <v>394</v>
      </c>
      <c r="C88" s="895" t="s">
        <v>395</v>
      </c>
      <c r="D88" s="895"/>
      <c r="E88" s="895"/>
      <c r="F88" s="895"/>
      <c r="G88" s="1040">
        <f t="shared" si="0"/>
        <v>0</v>
      </c>
      <c r="H88" s="1041"/>
      <c r="I88" s="484">
        <v>0</v>
      </c>
      <c r="J88" s="485">
        <v>0</v>
      </c>
      <c r="K88" s="485">
        <v>0</v>
      </c>
      <c r="L88" s="485">
        <v>0</v>
      </c>
      <c r="M88" s="485">
        <v>0</v>
      </c>
      <c r="N88" s="485">
        <v>0</v>
      </c>
      <c r="O88" s="485">
        <v>0</v>
      </c>
      <c r="P88" s="485">
        <v>0</v>
      </c>
      <c r="Q88" s="485">
        <v>0</v>
      </c>
      <c r="R88" s="485">
        <v>0</v>
      </c>
      <c r="S88" s="485">
        <v>0</v>
      </c>
      <c r="T88" s="485">
        <v>0</v>
      </c>
      <c r="U88" s="486">
        <v>0</v>
      </c>
      <c r="Y88" s="468">
        <v>-1952572.7514381586</v>
      </c>
      <c r="Z88" s="468">
        <v>-1914715.0762065493</v>
      </c>
      <c r="AA88" s="468">
        <v>-39777.863338476018</v>
      </c>
      <c r="AB88" s="468">
        <v>0</v>
      </c>
      <c r="AC88" s="468">
        <v>-93690.350521781613</v>
      </c>
      <c r="AD88" s="468">
        <v>0</v>
      </c>
      <c r="AE88" s="468">
        <v>3150441.1374358591</v>
      </c>
      <c r="AF88" s="468">
        <v>1829202.6582290134</v>
      </c>
      <c r="AG88" s="468">
        <v>-13554004.676846005</v>
      </c>
      <c r="AH88" s="468">
        <v>-12575116.922686098</v>
      </c>
    </row>
    <row r="89" spans="2:34" x14ac:dyDescent="0.2">
      <c r="B89" s="483" t="s">
        <v>396</v>
      </c>
      <c r="C89" s="1049" t="s">
        <v>397</v>
      </c>
      <c r="D89" s="895"/>
      <c r="E89" s="895"/>
      <c r="F89" s="895"/>
      <c r="G89" s="1040">
        <f t="shared" si="0"/>
        <v>0</v>
      </c>
      <c r="H89" s="1041"/>
      <c r="I89" s="484">
        <v>0</v>
      </c>
      <c r="J89" s="485">
        <v>0</v>
      </c>
      <c r="K89" s="485">
        <v>0</v>
      </c>
      <c r="L89" s="485">
        <v>0</v>
      </c>
      <c r="M89" s="485">
        <v>0</v>
      </c>
      <c r="N89" s="485">
        <v>0</v>
      </c>
      <c r="O89" s="485">
        <v>0</v>
      </c>
      <c r="P89" s="485">
        <v>0</v>
      </c>
      <c r="Q89" s="485">
        <v>0</v>
      </c>
      <c r="R89" s="485">
        <v>0</v>
      </c>
      <c r="S89" s="485">
        <v>0</v>
      </c>
      <c r="T89" s="485">
        <v>0</v>
      </c>
      <c r="U89" s="486">
        <v>0</v>
      </c>
      <c r="Y89" s="468">
        <v>-884302.78204432875</v>
      </c>
      <c r="Z89" s="468">
        <v>-207890.37748030064</v>
      </c>
      <c r="AA89" s="468">
        <v>-36322.084746906359</v>
      </c>
      <c r="AB89" s="468">
        <v>0</v>
      </c>
      <c r="AC89" s="468">
        <v>-81232.847967722351</v>
      </c>
      <c r="AD89" s="468">
        <v>0</v>
      </c>
      <c r="AE89" s="468">
        <v>3929864.7557382304</v>
      </c>
      <c r="AF89" s="468">
        <v>1835416.6721510978</v>
      </c>
      <c r="AG89" s="468">
        <v>-7886582.2356500747</v>
      </c>
      <c r="AH89" s="468">
        <v>-3331048.9000000041</v>
      </c>
    </row>
    <row r="90" spans="2:34" x14ac:dyDescent="0.2">
      <c r="B90" s="483" t="s">
        <v>398</v>
      </c>
      <c r="C90" s="1051" t="s">
        <v>399</v>
      </c>
      <c r="D90" s="1050"/>
      <c r="E90" s="1050"/>
      <c r="F90" s="1050"/>
      <c r="G90" s="1040">
        <f t="shared" si="0"/>
        <v>0</v>
      </c>
      <c r="H90" s="1041"/>
      <c r="I90" s="484">
        <v>0</v>
      </c>
      <c r="J90" s="485">
        <v>0</v>
      </c>
      <c r="K90" s="485">
        <v>0</v>
      </c>
      <c r="L90" s="485">
        <v>0</v>
      </c>
      <c r="M90" s="485">
        <v>0</v>
      </c>
      <c r="N90" s="485">
        <v>0</v>
      </c>
      <c r="O90" s="485">
        <v>0</v>
      </c>
      <c r="P90" s="485">
        <v>0</v>
      </c>
      <c r="Q90" s="485">
        <v>0</v>
      </c>
      <c r="R90" s="485">
        <v>0</v>
      </c>
      <c r="S90" s="485">
        <v>0</v>
      </c>
      <c r="T90" s="485">
        <v>0</v>
      </c>
      <c r="U90" s="486">
        <v>0</v>
      </c>
      <c r="Y90" s="468">
        <v>-49542.272873443748</v>
      </c>
      <c r="Z90" s="468">
        <v>-11646.872562226075</v>
      </c>
      <c r="AA90" s="468">
        <v>-2034.9123291273086</v>
      </c>
      <c r="AB90" s="468">
        <v>0</v>
      </c>
      <c r="AC90" s="468">
        <v>-4550.9976922159349</v>
      </c>
      <c r="AD90" s="468">
        <v>0</v>
      </c>
      <c r="AE90" s="468">
        <v>220167.15997932144</v>
      </c>
      <c r="AF90" s="468">
        <v>102827.57835270444</v>
      </c>
      <c r="AG90" s="468">
        <v>-441838.71982644504</v>
      </c>
      <c r="AH90" s="468">
        <v>-186619.03695143221</v>
      </c>
    </row>
    <row r="91" spans="2:34" x14ac:dyDescent="0.2">
      <c r="B91" s="483" t="s">
        <v>400</v>
      </c>
      <c r="C91" s="895" t="s">
        <v>401</v>
      </c>
      <c r="D91" s="895"/>
      <c r="E91" s="895"/>
      <c r="F91" s="895"/>
      <c r="G91" s="1040">
        <f t="shared" si="0"/>
        <v>0</v>
      </c>
      <c r="H91" s="1041"/>
      <c r="I91" s="484">
        <v>0</v>
      </c>
      <c r="J91" s="485">
        <v>0</v>
      </c>
      <c r="K91" s="485">
        <v>0</v>
      </c>
      <c r="L91" s="485">
        <v>0</v>
      </c>
      <c r="M91" s="485">
        <v>0</v>
      </c>
      <c r="N91" s="485">
        <v>0</v>
      </c>
      <c r="O91" s="485">
        <v>0</v>
      </c>
      <c r="P91" s="485">
        <v>0</v>
      </c>
      <c r="Q91" s="485">
        <v>0</v>
      </c>
      <c r="R91" s="485">
        <v>0</v>
      </c>
      <c r="S91" s="485">
        <v>0</v>
      </c>
      <c r="T91" s="485">
        <v>0</v>
      </c>
      <c r="U91" s="486">
        <v>0</v>
      </c>
      <c r="Y91" s="468">
        <v>-1018727.696520386</v>
      </c>
      <c r="Z91" s="468">
        <v>-1695177.8261640226</v>
      </c>
      <c r="AA91" s="468">
        <v>-1420.8662624423532</v>
      </c>
      <c r="AB91" s="468">
        <v>0</v>
      </c>
      <c r="AC91" s="468">
        <v>-7906.5048618433266</v>
      </c>
      <c r="AD91" s="468">
        <v>0</v>
      </c>
      <c r="AE91" s="468">
        <v>-999590.778281693</v>
      </c>
      <c r="AF91" s="468">
        <v>-109041.59227478878</v>
      </c>
      <c r="AG91" s="468">
        <v>-5225583.7213694854</v>
      </c>
      <c r="AH91" s="468">
        <v>-9057448.9857346602</v>
      </c>
    </row>
    <row r="92" spans="2:34" x14ac:dyDescent="0.2">
      <c r="B92" s="483" t="s">
        <v>402</v>
      </c>
      <c r="C92" s="1051" t="s">
        <v>403</v>
      </c>
      <c r="D92" s="1050"/>
      <c r="E92" s="1050"/>
      <c r="F92" s="1050"/>
      <c r="G92" s="1040">
        <f t="shared" si="0"/>
        <v>0</v>
      </c>
      <c r="H92" s="1041"/>
      <c r="I92" s="484">
        <v>0</v>
      </c>
      <c r="J92" s="485">
        <v>0</v>
      </c>
      <c r="K92" s="485">
        <v>0</v>
      </c>
      <c r="L92" s="485">
        <v>0</v>
      </c>
      <c r="M92" s="485">
        <v>0</v>
      </c>
      <c r="N92" s="485">
        <v>0</v>
      </c>
      <c r="O92" s="485">
        <v>0</v>
      </c>
      <c r="P92" s="485">
        <v>0</v>
      </c>
      <c r="Q92" s="485">
        <v>0</v>
      </c>
      <c r="R92" s="485">
        <v>0</v>
      </c>
      <c r="S92" s="485">
        <v>0</v>
      </c>
      <c r="T92" s="485">
        <v>0</v>
      </c>
      <c r="U92" s="486">
        <v>0</v>
      </c>
      <c r="Y92" s="468">
        <v>3065001.4962429958</v>
      </c>
      <c r="Z92" s="468">
        <v>6972910.2147057541</v>
      </c>
      <c r="AA92" s="468">
        <v>0</v>
      </c>
      <c r="AB92" s="468">
        <v>0</v>
      </c>
      <c r="AC92" s="468">
        <v>0</v>
      </c>
      <c r="AD92" s="468">
        <v>0</v>
      </c>
      <c r="AE92" s="468">
        <v>14057242.612767091</v>
      </c>
      <c r="AF92" s="468">
        <v>3595606.5862841541</v>
      </c>
      <c r="AG92" s="468">
        <v>0</v>
      </c>
      <c r="AH92" s="468">
        <v>27690760.909999996</v>
      </c>
    </row>
    <row r="93" spans="2:34" x14ac:dyDescent="0.2">
      <c r="B93" s="483" t="s">
        <v>404</v>
      </c>
      <c r="C93" s="895" t="s">
        <v>405</v>
      </c>
      <c r="D93" s="895"/>
      <c r="E93" s="895"/>
      <c r="F93" s="895"/>
      <c r="G93" s="1040">
        <f t="shared" si="0"/>
        <v>0</v>
      </c>
      <c r="H93" s="1041"/>
      <c r="I93" s="484">
        <v>0</v>
      </c>
      <c r="J93" s="485">
        <v>0</v>
      </c>
      <c r="K93" s="485">
        <v>0</v>
      </c>
      <c r="L93" s="485">
        <v>0</v>
      </c>
      <c r="M93" s="485">
        <v>0</v>
      </c>
      <c r="N93" s="485">
        <v>0</v>
      </c>
      <c r="O93" s="485">
        <v>0</v>
      </c>
      <c r="P93" s="485">
        <v>0</v>
      </c>
      <c r="Q93" s="485">
        <v>0</v>
      </c>
      <c r="R93" s="485">
        <v>0</v>
      </c>
      <c r="S93" s="485">
        <v>0</v>
      </c>
      <c r="T93" s="485">
        <v>0</v>
      </c>
      <c r="U93" s="486">
        <v>0</v>
      </c>
      <c r="Y93" s="468">
        <v>2831225.3190987045</v>
      </c>
      <c r="Z93" s="468">
        <v>112315.0435894113</v>
      </c>
      <c r="AA93" s="468">
        <v>8005.1996653872429</v>
      </c>
      <c r="AB93" s="468">
        <v>0</v>
      </c>
      <c r="AC93" s="468">
        <v>78476.834547867344</v>
      </c>
      <c r="AD93" s="468">
        <v>0</v>
      </c>
      <c r="AE93" s="468">
        <v>949905.7547516434</v>
      </c>
      <c r="AF93" s="468">
        <v>1389146.2583469858</v>
      </c>
      <c r="AG93" s="468">
        <v>9076</v>
      </c>
      <c r="AH93" s="468">
        <v>5378150.4100000001</v>
      </c>
    </row>
    <row r="94" spans="2:34" x14ac:dyDescent="0.2">
      <c r="B94" s="483" t="s">
        <v>406</v>
      </c>
      <c r="C94" s="1051" t="s">
        <v>407</v>
      </c>
      <c r="D94" s="1050"/>
      <c r="E94" s="1050"/>
      <c r="F94" s="1050"/>
      <c r="G94" s="1040">
        <f t="shared" si="0"/>
        <v>0</v>
      </c>
      <c r="H94" s="1041"/>
      <c r="I94" s="484">
        <v>0</v>
      </c>
      <c r="J94" s="485">
        <v>0</v>
      </c>
      <c r="K94" s="485">
        <v>0</v>
      </c>
      <c r="L94" s="485">
        <v>0</v>
      </c>
      <c r="M94" s="485">
        <v>0</v>
      </c>
      <c r="N94" s="485">
        <v>0</v>
      </c>
      <c r="O94" s="485">
        <v>0</v>
      </c>
      <c r="P94" s="485">
        <v>0</v>
      </c>
      <c r="Q94" s="485">
        <v>0</v>
      </c>
      <c r="R94" s="485">
        <v>0</v>
      </c>
      <c r="S94" s="485">
        <v>0</v>
      </c>
      <c r="T94" s="485">
        <v>0</v>
      </c>
      <c r="U94" s="486">
        <v>0</v>
      </c>
      <c r="Y94" s="468">
        <v>377576.38641056442</v>
      </c>
      <c r="Z94" s="468">
        <v>45988.388785547948</v>
      </c>
      <c r="AA94" s="468">
        <v>2644.8415109682078</v>
      </c>
      <c r="AB94" s="468">
        <v>0</v>
      </c>
      <c r="AC94" s="468">
        <v>10441.989717146596</v>
      </c>
      <c r="AD94" s="468">
        <v>0</v>
      </c>
      <c r="AE94" s="468">
        <v>137070.29175489492</v>
      </c>
      <c r="AF94" s="468">
        <v>100626.1518208779</v>
      </c>
      <c r="AG94" s="468">
        <v>0</v>
      </c>
      <c r="AH94" s="468">
        <v>674348.05</v>
      </c>
    </row>
    <row r="95" spans="2:34" x14ac:dyDescent="0.2">
      <c r="B95" s="483" t="s">
        <v>408</v>
      </c>
      <c r="C95" s="895" t="s">
        <v>409</v>
      </c>
      <c r="D95" s="895"/>
      <c r="E95" s="895"/>
      <c r="F95" s="895"/>
      <c r="G95" s="1040">
        <f t="shared" si="0"/>
        <v>0</v>
      </c>
      <c r="H95" s="1041"/>
      <c r="I95" s="484">
        <v>0</v>
      </c>
      <c r="J95" s="485">
        <v>0</v>
      </c>
      <c r="K95" s="485">
        <v>0</v>
      </c>
      <c r="L95" s="485">
        <v>0</v>
      </c>
      <c r="M95" s="485">
        <v>0</v>
      </c>
      <c r="N95" s="485">
        <v>0</v>
      </c>
      <c r="O95" s="485">
        <v>0</v>
      </c>
      <c r="P95" s="485">
        <v>0</v>
      </c>
      <c r="Q95" s="485">
        <v>0</v>
      </c>
      <c r="R95" s="485">
        <v>0</v>
      </c>
      <c r="S95" s="485">
        <v>0</v>
      </c>
      <c r="T95" s="485">
        <v>0</v>
      </c>
      <c r="U95" s="486">
        <v>0</v>
      </c>
      <c r="Y95" s="468">
        <v>119326.27887078891</v>
      </c>
      <c r="Z95" s="468">
        <v>43412.036693944152</v>
      </c>
      <c r="AA95" s="468">
        <v>2500.1696525308153</v>
      </c>
      <c r="AB95" s="468">
        <v>0</v>
      </c>
      <c r="AC95" s="468">
        <v>4217.2970708344483</v>
      </c>
      <c r="AD95" s="468">
        <v>0</v>
      </c>
      <c r="AE95" s="468">
        <v>57819.047711901723</v>
      </c>
      <c r="AF95" s="468">
        <v>0</v>
      </c>
      <c r="AG95" s="468">
        <v>0</v>
      </c>
      <c r="AH95" s="468">
        <v>227274.83000000002</v>
      </c>
    </row>
    <row r="96" spans="2:34" x14ac:dyDescent="0.2">
      <c r="B96" s="483" t="s">
        <v>410</v>
      </c>
      <c r="C96" s="895" t="s">
        <v>411</v>
      </c>
      <c r="D96" s="895"/>
      <c r="E96" s="895"/>
      <c r="F96" s="895"/>
      <c r="G96" s="1040">
        <f t="shared" si="0"/>
        <v>0</v>
      </c>
      <c r="H96" s="1041"/>
      <c r="I96" s="484">
        <v>0</v>
      </c>
      <c r="J96" s="485">
        <v>0</v>
      </c>
      <c r="K96" s="485">
        <v>0</v>
      </c>
      <c r="L96" s="485">
        <v>0</v>
      </c>
      <c r="M96" s="485">
        <v>0</v>
      </c>
      <c r="N96" s="485">
        <v>0</v>
      </c>
      <c r="O96" s="485">
        <v>0</v>
      </c>
      <c r="P96" s="485">
        <v>0</v>
      </c>
      <c r="Q96" s="485">
        <v>0</v>
      </c>
      <c r="R96" s="485">
        <v>0</v>
      </c>
      <c r="S96" s="485">
        <v>0</v>
      </c>
      <c r="T96" s="485">
        <v>0</v>
      </c>
      <c r="U96" s="486">
        <v>0</v>
      </c>
      <c r="Y96" s="468">
        <v>0</v>
      </c>
      <c r="Z96" s="468">
        <v>0</v>
      </c>
      <c r="AA96" s="468">
        <v>0</v>
      </c>
      <c r="AB96" s="468">
        <v>0</v>
      </c>
      <c r="AC96" s="468">
        <v>0</v>
      </c>
      <c r="AD96" s="468">
        <v>0</v>
      </c>
      <c r="AE96" s="468">
        <v>0</v>
      </c>
      <c r="AF96" s="468">
        <v>0</v>
      </c>
      <c r="AG96" s="468">
        <v>0</v>
      </c>
      <c r="AH96" s="468">
        <v>0</v>
      </c>
    </row>
    <row r="97" spans="2:34" x14ac:dyDescent="0.2">
      <c r="B97" s="483" t="s">
        <v>412</v>
      </c>
      <c r="C97" s="895" t="s">
        <v>413</v>
      </c>
      <c r="D97" s="895"/>
      <c r="E97" s="895"/>
      <c r="F97" s="895"/>
      <c r="G97" s="1040">
        <f t="shared" ref="G97:G160" si="1">SUM(I97:U97)</f>
        <v>0</v>
      </c>
      <c r="H97" s="1041"/>
      <c r="I97" s="484">
        <v>0</v>
      </c>
      <c r="J97" s="485">
        <v>0</v>
      </c>
      <c r="K97" s="485">
        <v>0</v>
      </c>
      <c r="L97" s="485">
        <v>0</v>
      </c>
      <c r="M97" s="485">
        <v>0</v>
      </c>
      <c r="N97" s="485">
        <v>0</v>
      </c>
      <c r="O97" s="485">
        <v>0</v>
      </c>
      <c r="P97" s="485">
        <v>0</v>
      </c>
      <c r="Q97" s="485">
        <v>0</v>
      </c>
      <c r="R97" s="485">
        <v>0</v>
      </c>
      <c r="S97" s="485">
        <v>0</v>
      </c>
      <c r="T97" s="485">
        <v>0</v>
      </c>
      <c r="U97" s="486">
        <v>0</v>
      </c>
      <c r="Y97" s="468">
        <v>0</v>
      </c>
      <c r="Z97" s="468">
        <v>0</v>
      </c>
      <c r="AA97" s="468">
        <v>0</v>
      </c>
      <c r="AB97" s="468">
        <v>0</v>
      </c>
      <c r="AC97" s="468">
        <v>0</v>
      </c>
      <c r="AD97" s="468">
        <v>0</v>
      </c>
      <c r="AE97" s="468">
        <v>0</v>
      </c>
      <c r="AF97" s="468">
        <v>0</v>
      </c>
      <c r="AG97" s="468">
        <v>0</v>
      </c>
      <c r="AH97" s="468">
        <v>0</v>
      </c>
    </row>
    <row r="98" spans="2:34" x14ac:dyDescent="0.2">
      <c r="B98" s="483" t="s">
        <v>414</v>
      </c>
      <c r="C98" s="895" t="s">
        <v>415</v>
      </c>
      <c r="D98" s="895"/>
      <c r="E98" s="895"/>
      <c r="F98" s="895"/>
      <c r="G98" s="1040">
        <f t="shared" si="1"/>
        <v>7601.46</v>
      </c>
      <c r="H98" s="1041"/>
      <c r="I98" s="484">
        <v>7532.7535758611384</v>
      </c>
      <c r="J98" s="485">
        <v>0</v>
      </c>
      <c r="K98" s="485">
        <v>0</v>
      </c>
      <c r="L98" s="485">
        <v>0</v>
      </c>
      <c r="M98" s="485">
        <v>0</v>
      </c>
      <c r="N98" s="485">
        <v>0</v>
      </c>
      <c r="O98" s="485">
        <v>0</v>
      </c>
      <c r="P98" s="485">
        <v>0</v>
      </c>
      <c r="Q98" s="485">
        <v>0</v>
      </c>
      <c r="R98" s="485">
        <v>0</v>
      </c>
      <c r="S98" s="485">
        <v>0</v>
      </c>
      <c r="T98" s="485">
        <v>0</v>
      </c>
      <c r="U98" s="486">
        <v>68.706424138861422</v>
      </c>
      <c r="Y98" s="468">
        <v>0</v>
      </c>
      <c r="Z98" s="468">
        <v>0</v>
      </c>
      <c r="AA98" s="468">
        <v>0</v>
      </c>
      <c r="AB98" s="468">
        <v>0</v>
      </c>
      <c r="AC98" s="468">
        <v>0</v>
      </c>
      <c r="AD98" s="468">
        <v>0</v>
      </c>
      <c r="AE98" s="468">
        <v>0</v>
      </c>
      <c r="AF98" s="468">
        <v>0</v>
      </c>
      <c r="AG98" s="468">
        <v>0</v>
      </c>
      <c r="AH98" s="468">
        <v>0</v>
      </c>
    </row>
    <row r="99" spans="2:34" x14ac:dyDescent="0.2">
      <c r="B99" s="483" t="s">
        <v>416</v>
      </c>
      <c r="C99" s="895" t="s">
        <v>417</v>
      </c>
      <c r="D99" s="895"/>
      <c r="E99" s="895"/>
      <c r="F99" s="895"/>
      <c r="G99" s="1040">
        <f t="shared" si="1"/>
        <v>0</v>
      </c>
      <c r="H99" s="1041"/>
      <c r="I99" s="484">
        <v>0</v>
      </c>
      <c r="J99" s="485">
        <v>0</v>
      </c>
      <c r="K99" s="485">
        <v>0</v>
      </c>
      <c r="L99" s="485">
        <v>0</v>
      </c>
      <c r="M99" s="485">
        <v>0</v>
      </c>
      <c r="N99" s="485">
        <v>0</v>
      </c>
      <c r="O99" s="485">
        <v>0</v>
      </c>
      <c r="P99" s="485">
        <v>0</v>
      </c>
      <c r="Q99" s="485">
        <v>0</v>
      </c>
      <c r="R99" s="485">
        <v>0</v>
      </c>
      <c r="S99" s="485">
        <v>0</v>
      </c>
      <c r="T99" s="485">
        <v>0</v>
      </c>
      <c r="U99" s="486">
        <v>0</v>
      </c>
      <c r="Y99" s="468">
        <v>258250.10753977552</v>
      </c>
      <c r="Z99" s="468">
        <v>2576.3520916037987</v>
      </c>
      <c r="AA99" s="468">
        <v>144.67185843739264</v>
      </c>
      <c r="AB99" s="468">
        <v>0</v>
      </c>
      <c r="AC99" s="468">
        <v>6224.6926463121481</v>
      </c>
      <c r="AD99" s="468">
        <v>0</v>
      </c>
      <c r="AE99" s="468">
        <v>79251.244042993203</v>
      </c>
      <c r="AF99" s="468">
        <v>100626.1518208779</v>
      </c>
      <c r="AG99" s="468">
        <v>0</v>
      </c>
      <c r="AH99" s="468">
        <v>447073.22</v>
      </c>
    </row>
    <row r="100" spans="2:34" x14ac:dyDescent="0.2">
      <c r="B100" s="483" t="s">
        <v>418</v>
      </c>
      <c r="C100" s="895" t="s">
        <v>419</v>
      </c>
      <c r="D100" s="895"/>
      <c r="E100" s="895"/>
      <c r="F100" s="895"/>
      <c r="G100" s="1040">
        <f t="shared" si="1"/>
        <v>3065.4</v>
      </c>
      <c r="H100" s="1041"/>
      <c r="I100" s="484">
        <v>3037.6931288784963</v>
      </c>
      <c r="J100" s="485">
        <v>0</v>
      </c>
      <c r="K100" s="485">
        <v>0</v>
      </c>
      <c r="L100" s="485">
        <v>0</v>
      </c>
      <c r="M100" s="485">
        <v>0</v>
      </c>
      <c r="N100" s="485">
        <v>0</v>
      </c>
      <c r="O100" s="485">
        <v>0</v>
      </c>
      <c r="P100" s="485">
        <v>0</v>
      </c>
      <c r="Q100" s="485">
        <v>0</v>
      </c>
      <c r="R100" s="485">
        <v>0</v>
      </c>
      <c r="S100" s="485">
        <v>0</v>
      </c>
      <c r="T100" s="485">
        <v>0</v>
      </c>
      <c r="U100" s="486">
        <v>27.706871121503735</v>
      </c>
      <c r="Y100" s="468">
        <v>2453648.9326881398</v>
      </c>
      <c r="Z100" s="468">
        <v>66326.654803863348</v>
      </c>
      <c r="AA100" s="468">
        <v>5360.3581544190356</v>
      </c>
      <c r="AB100" s="468">
        <v>0</v>
      </c>
      <c r="AC100" s="468">
        <v>68034.844830720744</v>
      </c>
      <c r="AD100" s="468">
        <v>0</v>
      </c>
      <c r="AE100" s="468">
        <v>812835.46299674851</v>
      </c>
      <c r="AF100" s="468">
        <v>1288520.106526108</v>
      </c>
      <c r="AG100" s="468">
        <v>9076</v>
      </c>
      <c r="AH100" s="468">
        <v>4703802.3599999994</v>
      </c>
    </row>
    <row r="101" spans="2:34" x14ac:dyDescent="0.2">
      <c r="B101" s="479" t="s">
        <v>420</v>
      </c>
      <c r="C101" s="897" t="s">
        <v>421</v>
      </c>
      <c r="D101" s="897"/>
      <c r="E101" s="897"/>
      <c r="F101" s="897"/>
      <c r="G101" s="1040">
        <f t="shared" si="1"/>
        <v>0</v>
      </c>
      <c r="H101" s="1041"/>
      <c r="I101" s="484">
        <v>0</v>
      </c>
      <c r="J101" s="485">
        <v>0</v>
      </c>
      <c r="K101" s="485">
        <v>0</v>
      </c>
      <c r="L101" s="485">
        <v>0</v>
      </c>
      <c r="M101" s="485">
        <v>0</v>
      </c>
      <c r="N101" s="485">
        <v>0</v>
      </c>
      <c r="O101" s="485">
        <v>0</v>
      </c>
      <c r="P101" s="485">
        <v>0</v>
      </c>
      <c r="Q101" s="485">
        <v>0</v>
      </c>
      <c r="R101" s="485">
        <v>0</v>
      </c>
      <c r="S101" s="485">
        <v>0</v>
      </c>
      <c r="T101" s="485">
        <v>0</v>
      </c>
      <c r="U101" s="486">
        <v>0</v>
      </c>
      <c r="Y101" s="468">
        <v>79293.753763240646</v>
      </c>
      <c r="Z101" s="468">
        <v>28847.822797674216</v>
      </c>
      <c r="AA101" s="468">
        <v>1661.3929359917088</v>
      </c>
      <c r="AB101" s="468">
        <v>0</v>
      </c>
      <c r="AC101" s="468">
        <v>2802.4448482407615</v>
      </c>
      <c r="AD101" s="468">
        <v>0</v>
      </c>
      <c r="AE101" s="468">
        <v>38421.45565485266</v>
      </c>
      <c r="AF101" s="468">
        <v>0</v>
      </c>
      <c r="AG101" s="468">
        <v>0</v>
      </c>
      <c r="AH101" s="468">
        <v>151026.87</v>
      </c>
    </row>
    <row r="102" spans="2:34" x14ac:dyDescent="0.2">
      <c r="B102" s="483" t="s">
        <v>422</v>
      </c>
      <c r="C102" s="895" t="s">
        <v>423</v>
      </c>
      <c r="D102" s="895"/>
      <c r="E102" s="895"/>
      <c r="F102" s="895"/>
      <c r="G102" s="1040">
        <f t="shared" si="1"/>
        <v>127017.51956687514</v>
      </c>
      <c r="H102" s="1041"/>
      <c r="I102" s="484">
        <v>125869.46122381632</v>
      </c>
      <c r="J102" s="485">
        <v>0</v>
      </c>
      <c r="K102" s="485">
        <v>0</v>
      </c>
      <c r="L102" s="485">
        <v>0</v>
      </c>
      <c r="M102" s="485">
        <v>0</v>
      </c>
      <c r="N102" s="485">
        <v>0</v>
      </c>
      <c r="O102" s="485">
        <v>0</v>
      </c>
      <c r="P102" s="485">
        <v>0</v>
      </c>
      <c r="Q102" s="485">
        <v>0</v>
      </c>
      <c r="R102" s="485">
        <v>0</v>
      </c>
      <c r="S102" s="485">
        <v>0</v>
      </c>
      <c r="T102" s="485">
        <v>0</v>
      </c>
      <c r="U102" s="486">
        <v>1148.058343058814</v>
      </c>
      <c r="Y102" s="468">
        <v>0</v>
      </c>
      <c r="Z102" s="468">
        <v>0</v>
      </c>
      <c r="AA102" s="468">
        <v>0</v>
      </c>
      <c r="AB102" s="468">
        <v>0</v>
      </c>
      <c r="AC102" s="468">
        <v>0</v>
      </c>
      <c r="AD102" s="468">
        <v>0</v>
      </c>
      <c r="AE102" s="468">
        <v>0</v>
      </c>
      <c r="AF102" s="468">
        <v>313282.12000000011</v>
      </c>
      <c r="AG102" s="468">
        <v>0</v>
      </c>
      <c r="AH102" s="468">
        <v>313282.12000000011</v>
      </c>
    </row>
    <row r="103" spans="2:34" x14ac:dyDescent="0.2">
      <c r="B103" s="483" t="s">
        <v>424</v>
      </c>
      <c r="C103" s="895" t="s">
        <v>425</v>
      </c>
      <c r="D103" s="895"/>
      <c r="E103" s="895"/>
      <c r="F103" s="895"/>
      <c r="G103" s="1040">
        <f t="shared" si="1"/>
        <v>39567.785945667674</v>
      </c>
      <c r="H103" s="1041"/>
      <c r="I103" s="484">
        <v>39210.149243847402</v>
      </c>
      <c r="J103" s="485">
        <v>0</v>
      </c>
      <c r="K103" s="485">
        <v>0</v>
      </c>
      <c r="L103" s="485">
        <v>0</v>
      </c>
      <c r="M103" s="485">
        <v>0</v>
      </c>
      <c r="N103" s="485">
        <v>0</v>
      </c>
      <c r="O103" s="485">
        <v>0</v>
      </c>
      <c r="P103" s="485">
        <v>0</v>
      </c>
      <c r="Q103" s="485">
        <v>0</v>
      </c>
      <c r="R103" s="485">
        <v>0</v>
      </c>
      <c r="S103" s="485">
        <v>0</v>
      </c>
      <c r="T103" s="485">
        <v>0</v>
      </c>
      <c r="U103" s="486">
        <v>357.63670182027175</v>
      </c>
      <c r="Y103" s="468">
        <v>1904492.9077164633</v>
      </c>
      <c r="Z103" s="468">
        <v>18999.582741642007</v>
      </c>
      <c r="AA103" s="468">
        <v>1066.8980197723172</v>
      </c>
      <c r="AB103" s="468">
        <v>0</v>
      </c>
      <c r="AC103" s="468">
        <v>45904.658513222224</v>
      </c>
      <c r="AD103" s="468">
        <v>0</v>
      </c>
      <c r="AE103" s="468">
        <v>584446.7351648265</v>
      </c>
      <c r="AF103" s="468">
        <v>742078.26784407243</v>
      </c>
      <c r="AG103" s="468">
        <v>0</v>
      </c>
      <c r="AH103" s="468">
        <v>3296989.0499999989</v>
      </c>
    </row>
    <row r="104" spans="2:34" x14ac:dyDescent="0.2">
      <c r="B104" s="483" t="s">
        <v>426</v>
      </c>
      <c r="C104" s="895" t="s">
        <v>427</v>
      </c>
      <c r="D104" s="895"/>
      <c r="E104" s="895"/>
      <c r="F104" s="895"/>
      <c r="G104" s="1040">
        <f t="shared" si="1"/>
        <v>255.36922559460621</v>
      </c>
      <c r="H104" s="1041"/>
      <c r="I104" s="484">
        <v>253.06104975394985</v>
      </c>
      <c r="J104" s="485">
        <v>0</v>
      </c>
      <c r="K104" s="485">
        <v>0</v>
      </c>
      <c r="L104" s="485">
        <v>0</v>
      </c>
      <c r="M104" s="485">
        <v>0</v>
      </c>
      <c r="N104" s="485">
        <v>0</v>
      </c>
      <c r="O104" s="485">
        <v>0</v>
      </c>
      <c r="P104" s="485">
        <v>0</v>
      </c>
      <c r="Q104" s="485">
        <v>0</v>
      </c>
      <c r="R104" s="485">
        <v>0</v>
      </c>
      <c r="S104" s="485">
        <v>0</v>
      </c>
      <c r="T104" s="485">
        <v>0</v>
      </c>
      <c r="U104" s="486">
        <v>2.3081758406563471</v>
      </c>
      <c r="Y104" s="468">
        <v>0</v>
      </c>
      <c r="Z104" s="468">
        <v>0</v>
      </c>
      <c r="AA104" s="468">
        <v>0</v>
      </c>
      <c r="AB104" s="468">
        <v>0</v>
      </c>
      <c r="AC104" s="468">
        <v>0</v>
      </c>
      <c r="AD104" s="468">
        <v>0</v>
      </c>
      <c r="AE104" s="468">
        <v>0</v>
      </c>
      <c r="AF104" s="468">
        <v>0</v>
      </c>
      <c r="AG104" s="468">
        <v>0</v>
      </c>
      <c r="AH104" s="468">
        <v>0</v>
      </c>
    </row>
    <row r="105" spans="2:34" x14ac:dyDescent="0.2">
      <c r="B105" s="483" t="s">
        <v>428</v>
      </c>
      <c r="C105" s="895" t="s">
        <v>429</v>
      </c>
      <c r="D105" s="895"/>
      <c r="E105" s="895"/>
      <c r="F105" s="895"/>
      <c r="G105" s="1040">
        <f t="shared" si="1"/>
        <v>0</v>
      </c>
      <c r="H105" s="1041"/>
      <c r="I105" s="484">
        <v>0</v>
      </c>
      <c r="J105" s="485">
        <v>0</v>
      </c>
      <c r="K105" s="485">
        <v>0</v>
      </c>
      <c r="L105" s="485">
        <v>0</v>
      </c>
      <c r="M105" s="485">
        <v>0</v>
      </c>
      <c r="N105" s="485">
        <v>0</v>
      </c>
      <c r="O105" s="485">
        <v>0</v>
      </c>
      <c r="P105" s="485">
        <v>0</v>
      </c>
      <c r="Q105" s="485">
        <v>0</v>
      </c>
      <c r="R105" s="485">
        <v>0</v>
      </c>
      <c r="S105" s="485">
        <v>0</v>
      </c>
      <c r="T105" s="485">
        <v>0</v>
      </c>
      <c r="U105" s="486">
        <v>0</v>
      </c>
      <c r="Y105" s="468">
        <v>0</v>
      </c>
      <c r="Z105" s="468">
        <v>0</v>
      </c>
      <c r="AA105" s="468">
        <v>0</v>
      </c>
      <c r="AB105" s="468">
        <v>0</v>
      </c>
      <c r="AC105" s="468">
        <v>0</v>
      </c>
      <c r="AD105" s="468">
        <v>0</v>
      </c>
      <c r="AE105" s="468">
        <v>0</v>
      </c>
      <c r="AF105" s="468">
        <v>0</v>
      </c>
      <c r="AG105" s="468">
        <v>9076</v>
      </c>
      <c r="AH105" s="468">
        <v>9076</v>
      </c>
    </row>
    <row r="106" spans="2:34" x14ac:dyDescent="0.2">
      <c r="B106" s="483" t="s">
        <v>430</v>
      </c>
      <c r="C106" s="895" t="s">
        <v>431</v>
      </c>
      <c r="D106" s="895"/>
      <c r="E106" s="895"/>
      <c r="F106" s="895"/>
      <c r="G106" s="1040">
        <f t="shared" si="1"/>
        <v>169.75717174396593</v>
      </c>
      <c r="H106" s="1041"/>
      <c r="I106" s="484">
        <v>168.22280752413783</v>
      </c>
      <c r="J106" s="485">
        <v>0</v>
      </c>
      <c r="K106" s="485">
        <v>0</v>
      </c>
      <c r="L106" s="485">
        <v>0</v>
      </c>
      <c r="M106" s="485">
        <v>0</v>
      </c>
      <c r="N106" s="485">
        <v>0</v>
      </c>
      <c r="O106" s="485">
        <v>0</v>
      </c>
      <c r="P106" s="485">
        <v>0</v>
      </c>
      <c r="Q106" s="485">
        <v>0</v>
      </c>
      <c r="R106" s="485">
        <v>0</v>
      </c>
      <c r="S106" s="485">
        <v>0</v>
      </c>
      <c r="T106" s="485">
        <v>0</v>
      </c>
      <c r="U106" s="486">
        <v>1.534364219828094</v>
      </c>
      <c r="Y106" s="468">
        <v>29288.554332371459</v>
      </c>
      <c r="Z106" s="468">
        <v>14084.00223912436</v>
      </c>
      <c r="AA106" s="468">
        <v>2385.2575496432933</v>
      </c>
      <c r="AB106" s="468">
        <v>0</v>
      </c>
      <c r="AC106" s="468">
        <v>8708.4391126286937</v>
      </c>
      <c r="AD106" s="468">
        <v>0</v>
      </c>
      <c r="AE106" s="468">
        <v>54764.946463823333</v>
      </c>
      <c r="AF106" s="468">
        <v>61491.880302409023</v>
      </c>
      <c r="AG106" s="468">
        <v>0</v>
      </c>
      <c r="AH106" s="468">
        <v>170723.08000000016</v>
      </c>
    </row>
    <row r="107" spans="2:34" x14ac:dyDescent="0.2">
      <c r="B107" s="483" t="s">
        <v>432</v>
      </c>
      <c r="C107" s="895" t="s">
        <v>433</v>
      </c>
      <c r="D107" s="895"/>
      <c r="E107" s="895"/>
      <c r="F107" s="895"/>
      <c r="G107" s="1040">
        <f t="shared" si="1"/>
        <v>0</v>
      </c>
      <c r="H107" s="1041"/>
      <c r="I107" s="484">
        <v>0</v>
      </c>
      <c r="J107" s="485">
        <v>0</v>
      </c>
      <c r="K107" s="485">
        <v>0</v>
      </c>
      <c r="L107" s="485">
        <v>0</v>
      </c>
      <c r="M107" s="485">
        <v>0</v>
      </c>
      <c r="N107" s="485">
        <v>0</v>
      </c>
      <c r="O107" s="485">
        <v>0</v>
      </c>
      <c r="P107" s="485">
        <v>0</v>
      </c>
      <c r="Q107" s="485">
        <v>0</v>
      </c>
      <c r="R107" s="485">
        <v>0</v>
      </c>
      <c r="S107" s="485">
        <v>0</v>
      </c>
      <c r="T107" s="485">
        <v>0</v>
      </c>
      <c r="U107" s="486">
        <v>0</v>
      </c>
      <c r="Y107" s="468">
        <v>0</v>
      </c>
      <c r="Z107" s="468">
        <v>0</v>
      </c>
      <c r="AA107" s="468">
        <v>0</v>
      </c>
      <c r="AB107" s="468">
        <v>0</v>
      </c>
      <c r="AC107" s="468">
        <v>0</v>
      </c>
      <c r="AD107" s="468">
        <v>0</v>
      </c>
      <c r="AE107" s="468">
        <v>0</v>
      </c>
      <c r="AF107" s="468">
        <v>0</v>
      </c>
      <c r="AG107" s="468">
        <v>0</v>
      </c>
      <c r="AH107" s="468">
        <v>0</v>
      </c>
    </row>
    <row r="108" spans="2:34" x14ac:dyDescent="0.2">
      <c r="B108" s="483" t="s">
        <v>434</v>
      </c>
      <c r="C108" s="895" t="s">
        <v>435</v>
      </c>
      <c r="D108" s="895"/>
      <c r="E108" s="895"/>
      <c r="F108" s="895"/>
      <c r="G108" s="1040">
        <f t="shared" si="1"/>
        <v>0</v>
      </c>
      <c r="H108" s="1041"/>
      <c r="I108" s="484">
        <v>0</v>
      </c>
      <c r="J108" s="485">
        <v>0</v>
      </c>
      <c r="K108" s="485">
        <v>0</v>
      </c>
      <c r="L108" s="485">
        <v>0</v>
      </c>
      <c r="M108" s="485">
        <v>0</v>
      </c>
      <c r="N108" s="485">
        <v>0</v>
      </c>
      <c r="O108" s="485">
        <v>0</v>
      </c>
      <c r="P108" s="485">
        <v>0</v>
      </c>
      <c r="Q108" s="485">
        <v>0</v>
      </c>
      <c r="R108" s="485">
        <v>0</v>
      </c>
      <c r="S108" s="485">
        <v>0</v>
      </c>
      <c r="T108" s="485">
        <v>0</v>
      </c>
      <c r="U108" s="486">
        <v>0</v>
      </c>
      <c r="Y108" s="468">
        <v>440573.71687606414</v>
      </c>
      <c r="Z108" s="468">
        <v>4395.2470254227655</v>
      </c>
      <c r="AA108" s="468">
        <v>246.80964901171578</v>
      </c>
      <c r="AB108" s="468">
        <v>0</v>
      </c>
      <c r="AC108" s="468">
        <v>10619.302356629061</v>
      </c>
      <c r="AD108" s="468">
        <v>0</v>
      </c>
      <c r="AE108" s="468">
        <v>135202.32571324604</v>
      </c>
      <c r="AF108" s="468">
        <v>171667.83837962634</v>
      </c>
      <c r="AG108" s="468">
        <v>0</v>
      </c>
      <c r="AH108" s="468">
        <v>762705.24</v>
      </c>
    </row>
    <row r="109" spans="2:34" x14ac:dyDescent="0.2">
      <c r="B109" s="483" t="s">
        <v>436</v>
      </c>
      <c r="C109" s="895" t="s">
        <v>437</v>
      </c>
      <c r="D109" s="895"/>
      <c r="E109" s="895"/>
      <c r="F109" s="895"/>
      <c r="G109" s="1040">
        <f t="shared" si="1"/>
        <v>0</v>
      </c>
      <c r="H109" s="1041"/>
      <c r="I109" s="484">
        <v>0</v>
      </c>
      <c r="J109" s="485">
        <v>0</v>
      </c>
      <c r="K109" s="485">
        <v>0</v>
      </c>
      <c r="L109" s="485">
        <v>0</v>
      </c>
      <c r="M109" s="485">
        <v>0</v>
      </c>
      <c r="N109" s="485">
        <v>0</v>
      </c>
      <c r="O109" s="485">
        <v>0</v>
      </c>
      <c r="P109" s="485">
        <v>0</v>
      </c>
      <c r="Q109" s="485">
        <v>0</v>
      </c>
      <c r="R109" s="485">
        <v>0</v>
      </c>
      <c r="S109" s="485">
        <v>0</v>
      </c>
      <c r="T109" s="485">
        <v>0</v>
      </c>
      <c r="U109" s="486">
        <v>0</v>
      </c>
      <c r="Y109" s="468">
        <v>6972426.6704024654</v>
      </c>
      <c r="Z109" s="468">
        <v>5882543.0889753569</v>
      </c>
      <c r="AA109" s="468">
        <v>92631.937925063423</v>
      </c>
      <c r="AB109" s="468">
        <v>0</v>
      </c>
      <c r="AC109" s="468">
        <v>263012.25654230942</v>
      </c>
      <c r="AD109" s="468">
        <v>0</v>
      </c>
      <c r="AE109" s="468">
        <v>4697644.6069989633</v>
      </c>
      <c r="AF109" s="468">
        <v>527579.55674897949</v>
      </c>
      <c r="AG109" s="468">
        <v>13466932.779720776</v>
      </c>
      <c r="AH109" s="468">
        <v>31902770.897313915</v>
      </c>
    </row>
    <row r="110" spans="2:34" x14ac:dyDescent="0.2">
      <c r="B110" s="483" t="s">
        <v>438</v>
      </c>
      <c r="C110" s="895" t="s">
        <v>439</v>
      </c>
      <c r="D110" s="895"/>
      <c r="E110" s="895"/>
      <c r="F110" s="895"/>
      <c r="G110" s="1040">
        <f t="shared" si="1"/>
        <v>0</v>
      </c>
      <c r="H110" s="1041"/>
      <c r="I110" s="484">
        <v>0</v>
      </c>
      <c r="J110" s="485">
        <v>0</v>
      </c>
      <c r="K110" s="485">
        <v>0</v>
      </c>
      <c r="L110" s="485">
        <v>0</v>
      </c>
      <c r="M110" s="485">
        <v>0</v>
      </c>
      <c r="N110" s="485">
        <v>0</v>
      </c>
      <c r="O110" s="485">
        <v>0</v>
      </c>
      <c r="P110" s="485">
        <v>0</v>
      </c>
      <c r="Q110" s="485">
        <v>0</v>
      </c>
      <c r="R110" s="485">
        <v>0</v>
      </c>
      <c r="S110" s="485">
        <v>0</v>
      </c>
      <c r="T110" s="485">
        <v>0</v>
      </c>
      <c r="U110" s="486">
        <v>0</v>
      </c>
    </row>
    <row r="111" spans="2:34" x14ac:dyDescent="0.2">
      <c r="B111" s="479" t="s">
        <v>440</v>
      </c>
      <c r="C111" s="897" t="s">
        <v>441</v>
      </c>
      <c r="D111" s="897"/>
      <c r="E111" s="897"/>
      <c r="F111" s="897"/>
      <c r="G111" s="1040">
        <f t="shared" si="1"/>
        <v>0</v>
      </c>
      <c r="H111" s="1041"/>
      <c r="I111" s="484">
        <v>0</v>
      </c>
      <c r="J111" s="485">
        <v>0</v>
      </c>
      <c r="K111" s="485">
        <v>0</v>
      </c>
      <c r="L111" s="485">
        <v>0</v>
      </c>
      <c r="M111" s="485">
        <v>0</v>
      </c>
      <c r="N111" s="485">
        <v>0</v>
      </c>
      <c r="O111" s="485">
        <v>0</v>
      </c>
      <c r="P111" s="485">
        <v>0</v>
      </c>
      <c r="Q111" s="485">
        <v>0</v>
      </c>
      <c r="R111" s="485">
        <v>0</v>
      </c>
      <c r="S111" s="485">
        <v>0</v>
      </c>
      <c r="T111" s="485">
        <v>0</v>
      </c>
      <c r="U111" s="486">
        <v>0</v>
      </c>
      <c r="Y111" s="468">
        <v>0</v>
      </c>
      <c r="Z111" s="468">
        <v>0</v>
      </c>
      <c r="AA111" s="468">
        <v>0</v>
      </c>
      <c r="AB111" s="468">
        <v>0</v>
      </c>
      <c r="AC111" s="468">
        <v>0</v>
      </c>
      <c r="AD111" s="468">
        <v>0</v>
      </c>
      <c r="AE111" s="468">
        <v>0</v>
      </c>
      <c r="AF111" s="468">
        <v>0</v>
      </c>
      <c r="AG111" s="468">
        <v>0</v>
      </c>
      <c r="AH111" s="468">
        <v>0</v>
      </c>
    </row>
    <row r="112" spans="2:34" x14ac:dyDescent="0.2">
      <c r="B112" s="483" t="s">
        <v>442</v>
      </c>
      <c r="C112" s="895" t="s">
        <v>443</v>
      </c>
      <c r="D112" s="895"/>
      <c r="E112" s="895"/>
      <c r="F112" s="895"/>
      <c r="G112" s="1040">
        <f t="shared" si="1"/>
        <v>0</v>
      </c>
      <c r="H112" s="1041"/>
      <c r="I112" s="484">
        <v>0</v>
      </c>
      <c r="J112" s="485">
        <v>0</v>
      </c>
      <c r="K112" s="485">
        <v>0</v>
      </c>
      <c r="L112" s="485">
        <v>0</v>
      </c>
      <c r="M112" s="485">
        <v>0</v>
      </c>
      <c r="N112" s="485">
        <v>0</v>
      </c>
      <c r="O112" s="485">
        <v>0</v>
      </c>
      <c r="P112" s="485">
        <v>0</v>
      </c>
      <c r="Q112" s="485">
        <v>0</v>
      </c>
      <c r="R112" s="485">
        <v>0</v>
      </c>
      <c r="S112" s="485">
        <v>0</v>
      </c>
      <c r="T112" s="485">
        <v>0</v>
      </c>
      <c r="U112" s="486">
        <v>0</v>
      </c>
    </row>
    <row r="113" spans="2:34" x14ac:dyDescent="0.2">
      <c r="B113" s="483" t="s">
        <v>444</v>
      </c>
      <c r="C113" s="895" t="s">
        <v>445</v>
      </c>
      <c r="D113" s="895"/>
      <c r="E113" s="895"/>
      <c r="F113" s="895"/>
      <c r="G113" s="1040">
        <f t="shared" si="1"/>
        <v>11274.759999999997</v>
      </c>
      <c r="H113" s="1041"/>
      <c r="I113" s="484">
        <v>11172.852150373232</v>
      </c>
      <c r="J113" s="485">
        <v>0</v>
      </c>
      <c r="K113" s="485">
        <v>0</v>
      </c>
      <c r="L113" s="485">
        <v>0</v>
      </c>
      <c r="M113" s="485">
        <v>0</v>
      </c>
      <c r="N113" s="485">
        <v>0</v>
      </c>
      <c r="O113" s="485">
        <v>0</v>
      </c>
      <c r="P113" s="485">
        <v>0</v>
      </c>
      <c r="Q113" s="485">
        <v>0</v>
      </c>
      <c r="R113" s="485">
        <f>R34+R111+R62-R92-R100</f>
        <v>0</v>
      </c>
      <c r="S113" s="485">
        <v>0</v>
      </c>
      <c r="T113" s="485">
        <v>0</v>
      </c>
      <c r="U113" s="486">
        <v>101.90784962676499</v>
      </c>
      <c r="Y113" s="468">
        <v>1453776.3211131655</v>
      </c>
      <c r="Z113" s="468">
        <v>-1156693.7618112941</v>
      </c>
      <c r="AA113" s="468">
        <v>87271.583041874095</v>
      </c>
      <c r="AB113" s="468">
        <v>0</v>
      </c>
      <c r="AC113" s="468">
        <v>194977.41902755934</v>
      </c>
      <c r="AD113" s="468">
        <v>0</v>
      </c>
      <c r="AE113" s="468">
        <v>-10172433.822695287</v>
      </c>
      <c r="AF113" s="468">
        <v>-4356547.3013620786</v>
      </c>
      <c r="AG113" s="468">
        <v>13457857.489999998</v>
      </c>
      <c r="AH113" s="468">
        <v>-491792.07268606126</v>
      </c>
    </row>
    <row r="114" spans="2:34" x14ac:dyDescent="0.2">
      <c r="B114" s="483" t="s">
        <v>446</v>
      </c>
      <c r="C114" s="895" t="s">
        <v>447</v>
      </c>
      <c r="D114" s="895"/>
      <c r="E114" s="895"/>
      <c r="F114" s="895"/>
      <c r="G114" s="1040">
        <f t="shared" si="1"/>
        <v>390</v>
      </c>
      <c r="H114" s="1041"/>
      <c r="I114" s="484">
        <v>386.47495278352369</v>
      </c>
      <c r="J114" s="485">
        <v>0</v>
      </c>
      <c r="K114" s="485">
        <v>0</v>
      </c>
      <c r="L114" s="485">
        <v>0</v>
      </c>
      <c r="M114" s="485">
        <v>0</v>
      </c>
      <c r="N114" s="485">
        <v>0</v>
      </c>
      <c r="O114" s="485">
        <v>0</v>
      </c>
      <c r="P114" s="485">
        <v>0</v>
      </c>
      <c r="Q114" s="485">
        <v>0</v>
      </c>
      <c r="R114" s="485">
        <v>0</v>
      </c>
      <c r="S114" s="485">
        <v>0</v>
      </c>
      <c r="T114" s="485">
        <v>0</v>
      </c>
      <c r="U114" s="486">
        <v>3.525047216476302</v>
      </c>
    </row>
    <row r="115" spans="2:34" x14ac:dyDescent="0.2">
      <c r="B115" s="483" t="s">
        <v>448</v>
      </c>
      <c r="C115" s="895" t="s">
        <v>449</v>
      </c>
      <c r="D115" s="895"/>
      <c r="E115" s="895"/>
      <c r="F115" s="895"/>
      <c r="G115" s="1040">
        <f t="shared" si="1"/>
        <v>0</v>
      </c>
      <c r="H115" s="1041"/>
      <c r="I115" s="484">
        <v>0</v>
      </c>
      <c r="J115" s="485">
        <v>0</v>
      </c>
      <c r="K115" s="485">
        <v>0</v>
      </c>
      <c r="L115" s="485">
        <v>0</v>
      </c>
      <c r="M115" s="485">
        <v>0</v>
      </c>
      <c r="N115" s="485">
        <v>0</v>
      </c>
      <c r="O115" s="485">
        <v>0</v>
      </c>
      <c r="P115" s="485">
        <v>0</v>
      </c>
      <c r="Q115" s="485">
        <v>0</v>
      </c>
      <c r="R115" s="485">
        <v>0</v>
      </c>
      <c r="S115" s="485">
        <v>0</v>
      </c>
      <c r="T115" s="485">
        <v>0</v>
      </c>
      <c r="U115" s="486">
        <v>0</v>
      </c>
    </row>
    <row r="116" spans="2:34" x14ac:dyDescent="0.2">
      <c r="B116" s="483" t="s">
        <v>450</v>
      </c>
      <c r="C116" s="895" t="s">
        <v>451</v>
      </c>
      <c r="D116" s="895"/>
      <c r="E116" s="895"/>
      <c r="F116" s="895"/>
      <c r="G116" s="1040">
        <f t="shared" si="1"/>
        <v>0</v>
      </c>
      <c r="H116" s="1041"/>
      <c r="I116" s="484">
        <v>0</v>
      </c>
      <c r="J116" s="485">
        <v>0</v>
      </c>
      <c r="K116" s="485">
        <v>0</v>
      </c>
      <c r="L116" s="485">
        <v>0</v>
      </c>
      <c r="M116" s="485">
        <v>0</v>
      </c>
      <c r="N116" s="485">
        <v>0</v>
      </c>
      <c r="O116" s="485">
        <v>0</v>
      </c>
      <c r="P116" s="485">
        <v>0</v>
      </c>
      <c r="Q116" s="485">
        <v>0</v>
      </c>
      <c r="R116" s="485">
        <v>0</v>
      </c>
      <c r="S116" s="485">
        <v>0</v>
      </c>
      <c r="T116" s="485">
        <v>0</v>
      </c>
      <c r="U116" s="486">
        <v>0</v>
      </c>
    </row>
    <row r="117" spans="2:34" x14ac:dyDescent="0.2">
      <c r="B117" s="487" t="s">
        <v>452</v>
      </c>
      <c r="C117" s="1051" t="s">
        <v>453</v>
      </c>
      <c r="D117" s="1050"/>
      <c r="E117" s="1050"/>
      <c r="F117" s="1050"/>
      <c r="G117" s="1040">
        <f t="shared" si="1"/>
        <v>4363.2299999999996</v>
      </c>
      <c r="H117" s="1041"/>
      <c r="I117" s="484">
        <v>4323.7925852144972</v>
      </c>
      <c r="J117" s="485">
        <v>0</v>
      </c>
      <c r="K117" s="485">
        <v>0</v>
      </c>
      <c r="L117" s="485">
        <v>0</v>
      </c>
      <c r="M117" s="485">
        <v>0</v>
      </c>
      <c r="N117" s="485">
        <v>0</v>
      </c>
      <c r="O117" s="485">
        <v>0</v>
      </c>
      <c r="P117" s="485">
        <v>0</v>
      </c>
      <c r="Q117" s="485">
        <v>0</v>
      </c>
      <c r="R117" s="485">
        <v>0</v>
      </c>
      <c r="S117" s="485">
        <v>0</v>
      </c>
      <c r="T117" s="485">
        <v>0</v>
      </c>
      <c r="U117" s="486">
        <v>39.437414785502298</v>
      </c>
    </row>
    <row r="118" spans="2:34" x14ac:dyDescent="0.2">
      <c r="B118" s="487" t="s">
        <v>454</v>
      </c>
      <c r="C118" s="1050" t="s">
        <v>455</v>
      </c>
      <c r="D118" s="1050"/>
      <c r="E118" s="1050"/>
      <c r="F118" s="1050"/>
      <c r="G118" s="1040">
        <f t="shared" si="1"/>
        <v>14822</v>
      </c>
      <c r="H118" s="1041"/>
      <c r="I118" s="484">
        <v>14688.030128608687</v>
      </c>
      <c r="J118" s="485">
        <v>0</v>
      </c>
      <c r="K118" s="485">
        <v>0</v>
      </c>
      <c r="L118" s="485">
        <v>0</v>
      </c>
      <c r="M118" s="485">
        <v>0</v>
      </c>
      <c r="N118" s="485">
        <v>0</v>
      </c>
      <c r="O118" s="485">
        <v>0</v>
      </c>
      <c r="P118" s="485">
        <v>0</v>
      </c>
      <c r="Q118" s="485">
        <v>0</v>
      </c>
      <c r="R118" s="485">
        <v>0</v>
      </c>
      <c r="S118" s="485">
        <v>0</v>
      </c>
      <c r="T118" s="485">
        <v>0</v>
      </c>
      <c r="U118" s="486">
        <v>133.96987139131218</v>
      </c>
    </row>
    <row r="119" spans="2:34" x14ac:dyDescent="0.2">
      <c r="B119" s="479" t="s">
        <v>456</v>
      </c>
      <c r="C119" s="897" t="s">
        <v>457</v>
      </c>
      <c r="D119" s="897"/>
      <c r="E119" s="897"/>
      <c r="F119" s="897"/>
      <c r="G119" s="1040">
        <f t="shared" si="1"/>
        <v>0</v>
      </c>
      <c r="H119" s="1041"/>
      <c r="I119" s="484">
        <v>0</v>
      </c>
      <c r="J119" s="485">
        <v>0</v>
      </c>
      <c r="K119" s="485">
        <v>0</v>
      </c>
      <c r="L119" s="485">
        <v>0</v>
      </c>
      <c r="M119" s="485">
        <v>0</v>
      </c>
      <c r="N119" s="485">
        <v>0</v>
      </c>
      <c r="O119" s="485">
        <v>0</v>
      </c>
      <c r="P119" s="485">
        <v>0</v>
      </c>
      <c r="Q119" s="485">
        <v>0</v>
      </c>
      <c r="R119" s="485">
        <v>0</v>
      </c>
      <c r="S119" s="485">
        <v>0</v>
      </c>
      <c r="T119" s="485">
        <v>0</v>
      </c>
      <c r="U119" s="486">
        <v>0</v>
      </c>
    </row>
    <row r="120" spans="2:34" x14ac:dyDescent="0.2">
      <c r="B120" s="483" t="s">
        <v>458</v>
      </c>
      <c r="C120" s="895" t="s">
        <v>459</v>
      </c>
      <c r="D120" s="895"/>
      <c r="E120" s="895"/>
      <c r="F120" s="895"/>
      <c r="G120" s="1040">
        <f t="shared" si="1"/>
        <v>0</v>
      </c>
      <c r="H120" s="1041"/>
      <c r="I120" s="484">
        <v>0</v>
      </c>
      <c r="J120" s="485">
        <v>0</v>
      </c>
      <c r="K120" s="485">
        <v>0</v>
      </c>
      <c r="L120" s="485">
        <v>0</v>
      </c>
      <c r="M120" s="485">
        <v>0</v>
      </c>
      <c r="N120" s="485">
        <v>0</v>
      </c>
      <c r="O120" s="485">
        <v>0</v>
      </c>
      <c r="P120" s="485">
        <v>0</v>
      </c>
      <c r="Q120" s="485">
        <v>0</v>
      </c>
      <c r="R120" s="485">
        <v>0</v>
      </c>
      <c r="S120" s="485">
        <v>0</v>
      </c>
      <c r="T120" s="485">
        <v>0</v>
      </c>
      <c r="U120" s="486">
        <v>0</v>
      </c>
    </row>
    <row r="121" spans="2:34" x14ac:dyDescent="0.2">
      <c r="B121" s="483" t="s">
        <v>460</v>
      </c>
      <c r="C121" s="895" t="s">
        <v>461</v>
      </c>
      <c r="D121" s="895"/>
      <c r="E121" s="895"/>
      <c r="F121" s="895"/>
      <c r="G121" s="1040">
        <f t="shared" si="1"/>
        <v>0</v>
      </c>
      <c r="H121" s="1041"/>
      <c r="I121" s="484">
        <v>0</v>
      </c>
      <c r="J121" s="485">
        <v>0</v>
      </c>
      <c r="K121" s="485">
        <v>0</v>
      </c>
      <c r="L121" s="485">
        <v>0</v>
      </c>
      <c r="M121" s="485">
        <v>0</v>
      </c>
      <c r="N121" s="485">
        <v>0</v>
      </c>
      <c r="O121" s="485">
        <v>0</v>
      </c>
      <c r="P121" s="485">
        <v>0</v>
      </c>
      <c r="Q121" s="485">
        <v>0</v>
      </c>
      <c r="R121" s="485">
        <v>0</v>
      </c>
      <c r="S121" s="485">
        <v>0</v>
      </c>
      <c r="T121" s="485">
        <v>0</v>
      </c>
      <c r="U121" s="486">
        <v>0</v>
      </c>
    </row>
    <row r="122" spans="2:34" x14ac:dyDescent="0.2">
      <c r="B122" s="483" t="s">
        <v>462</v>
      </c>
      <c r="C122" s="895" t="s">
        <v>463</v>
      </c>
      <c r="D122" s="895"/>
      <c r="E122" s="895"/>
      <c r="F122" s="895"/>
      <c r="G122" s="1040">
        <f t="shared" si="1"/>
        <v>0</v>
      </c>
      <c r="H122" s="1041"/>
      <c r="I122" s="484">
        <v>0</v>
      </c>
      <c r="J122" s="485">
        <v>0</v>
      </c>
      <c r="K122" s="485">
        <v>0</v>
      </c>
      <c r="L122" s="485">
        <v>0</v>
      </c>
      <c r="M122" s="485">
        <v>0</v>
      </c>
      <c r="N122" s="485">
        <v>0</v>
      </c>
      <c r="O122" s="485">
        <v>0</v>
      </c>
      <c r="P122" s="485">
        <v>0</v>
      </c>
      <c r="Q122" s="485">
        <v>0</v>
      </c>
      <c r="R122" s="485">
        <v>0</v>
      </c>
      <c r="S122" s="485">
        <v>0</v>
      </c>
      <c r="T122" s="485">
        <v>0</v>
      </c>
      <c r="U122" s="486">
        <v>0</v>
      </c>
    </row>
    <row r="123" spans="2:34" x14ac:dyDescent="0.2">
      <c r="B123" s="483" t="s">
        <v>464</v>
      </c>
      <c r="C123" s="895" t="s">
        <v>465</v>
      </c>
      <c r="D123" s="895"/>
      <c r="E123" s="895"/>
      <c r="F123" s="895"/>
      <c r="G123" s="1040">
        <f t="shared" si="1"/>
        <v>0</v>
      </c>
      <c r="H123" s="1041"/>
      <c r="I123" s="484">
        <v>0</v>
      </c>
      <c r="J123" s="485">
        <v>0</v>
      </c>
      <c r="K123" s="485">
        <v>0</v>
      </c>
      <c r="L123" s="485">
        <v>0</v>
      </c>
      <c r="M123" s="485">
        <v>0</v>
      </c>
      <c r="N123" s="485">
        <v>0</v>
      </c>
      <c r="O123" s="485">
        <v>0</v>
      </c>
      <c r="P123" s="485">
        <v>0</v>
      </c>
      <c r="Q123" s="485">
        <v>0</v>
      </c>
      <c r="R123" s="485">
        <v>0</v>
      </c>
      <c r="S123" s="485">
        <v>0</v>
      </c>
      <c r="T123" s="485">
        <v>0</v>
      </c>
      <c r="U123" s="486">
        <v>0</v>
      </c>
    </row>
    <row r="124" spans="2:34" x14ac:dyDescent="0.2">
      <c r="B124" s="479" t="s">
        <v>466</v>
      </c>
      <c r="C124" s="897" t="s">
        <v>467</v>
      </c>
      <c r="D124" s="897"/>
      <c r="E124" s="897"/>
      <c r="F124" s="897"/>
      <c r="G124" s="1040">
        <f t="shared" si="1"/>
        <v>0</v>
      </c>
      <c r="H124" s="1041"/>
      <c r="I124" s="484">
        <v>0</v>
      </c>
      <c r="J124" s="485">
        <v>0</v>
      </c>
      <c r="K124" s="485">
        <v>0</v>
      </c>
      <c r="L124" s="485">
        <v>0</v>
      </c>
      <c r="M124" s="485">
        <v>0</v>
      </c>
      <c r="N124" s="485">
        <v>0</v>
      </c>
      <c r="O124" s="485">
        <v>0</v>
      </c>
      <c r="P124" s="485">
        <v>0</v>
      </c>
      <c r="Q124" s="485">
        <v>0</v>
      </c>
      <c r="R124" s="485">
        <v>0</v>
      </c>
      <c r="S124" s="485">
        <v>0</v>
      </c>
      <c r="T124" s="485">
        <v>0</v>
      </c>
      <c r="U124" s="486">
        <v>0</v>
      </c>
    </row>
    <row r="125" spans="2:34" x14ac:dyDescent="0.2">
      <c r="B125" s="483" t="s">
        <v>468</v>
      </c>
      <c r="C125" s="895" t="s">
        <v>469</v>
      </c>
      <c r="D125" s="895"/>
      <c r="E125" s="895"/>
      <c r="F125" s="895"/>
      <c r="G125" s="1040">
        <f t="shared" si="1"/>
        <v>0</v>
      </c>
      <c r="H125" s="1041"/>
      <c r="I125" s="484">
        <v>0</v>
      </c>
      <c r="J125" s="485">
        <v>0</v>
      </c>
      <c r="K125" s="485">
        <v>0</v>
      </c>
      <c r="L125" s="485">
        <v>0</v>
      </c>
      <c r="M125" s="485">
        <v>0</v>
      </c>
      <c r="N125" s="485">
        <v>0</v>
      </c>
      <c r="O125" s="485">
        <v>0</v>
      </c>
      <c r="P125" s="485">
        <v>0</v>
      </c>
      <c r="Q125" s="485">
        <v>0</v>
      </c>
      <c r="R125" s="485">
        <v>0</v>
      </c>
      <c r="S125" s="485">
        <v>0</v>
      </c>
      <c r="T125" s="485">
        <v>0</v>
      </c>
      <c r="U125" s="486">
        <v>0</v>
      </c>
    </row>
    <row r="126" spans="2:34" x14ac:dyDescent="0.2">
      <c r="B126" s="483" t="s">
        <v>470</v>
      </c>
      <c r="C126" s="895" t="s">
        <v>471</v>
      </c>
      <c r="D126" s="895"/>
      <c r="E126" s="895"/>
      <c r="F126" s="895"/>
      <c r="G126" s="1040">
        <f t="shared" si="1"/>
        <v>0</v>
      </c>
      <c r="H126" s="1041"/>
      <c r="I126" s="484">
        <v>0</v>
      </c>
      <c r="J126" s="485">
        <v>0</v>
      </c>
      <c r="K126" s="485">
        <v>0</v>
      </c>
      <c r="L126" s="485">
        <v>0</v>
      </c>
      <c r="M126" s="485">
        <v>0</v>
      </c>
      <c r="N126" s="485">
        <v>0</v>
      </c>
      <c r="O126" s="485">
        <v>0</v>
      </c>
      <c r="P126" s="485">
        <v>0</v>
      </c>
      <c r="Q126" s="485">
        <v>0</v>
      </c>
      <c r="R126" s="485">
        <v>0</v>
      </c>
      <c r="S126" s="485">
        <v>0</v>
      </c>
      <c r="T126" s="485">
        <v>0</v>
      </c>
      <c r="U126" s="486">
        <v>0</v>
      </c>
    </row>
    <row r="127" spans="2:34" x14ac:dyDescent="0.2">
      <c r="B127" s="483" t="s">
        <v>472</v>
      </c>
      <c r="C127" s="895" t="s">
        <v>473</v>
      </c>
      <c r="D127" s="895"/>
      <c r="E127" s="895"/>
      <c r="F127" s="895"/>
      <c r="G127" s="1040">
        <f t="shared" si="1"/>
        <v>0</v>
      </c>
      <c r="H127" s="1041"/>
      <c r="I127" s="484">
        <v>0</v>
      </c>
      <c r="J127" s="485">
        <v>0</v>
      </c>
      <c r="K127" s="485">
        <v>0</v>
      </c>
      <c r="L127" s="485">
        <v>0</v>
      </c>
      <c r="M127" s="485">
        <v>0</v>
      </c>
      <c r="N127" s="485">
        <v>0</v>
      </c>
      <c r="O127" s="485">
        <v>0</v>
      </c>
      <c r="P127" s="485">
        <v>0</v>
      </c>
      <c r="Q127" s="485">
        <v>0</v>
      </c>
      <c r="R127" s="485">
        <v>0</v>
      </c>
      <c r="S127" s="485">
        <v>0</v>
      </c>
      <c r="T127" s="485">
        <v>0</v>
      </c>
      <c r="U127" s="486">
        <v>0</v>
      </c>
    </row>
    <row r="128" spans="2:34" x14ac:dyDescent="0.2">
      <c r="B128" s="483" t="s">
        <v>474</v>
      </c>
      <c r="C128" s="895" t="s">
        <v>475</v>
      </c>
      <c r="D128" s="895"/>
      <c r="E128" s="895"/>
      <c r="F128" s="895"/>
      <c r="G128" s="1040">
        <f t="shared" si="1"/>
        <v>0</v>
      </c>
      <c r="H128" s="1041"/>
      <c r="I128" s="484">
        <v>0</v>
      </c>
      <c r="J128" s="485">
        <v>0</v>
      </c>
      <c r="K128" s="485">
        <v>0</v>
      </c>
      <c r="L128" s="485">
        <v>0</v>
      </c>
      <c r="M128" s="485">
        <v>0</v>
      </c>
      <c r="N128" s="485">
        <v>0</v>
      </c>
      <c r="O128" s="485">
        <v>0</v>
      </c>
      <c r="P128" s="485">
        <v>0</v>
      </c>
      <c r="Q128" s="485">
        <v>0</v>
      </c>
      <c r="R128" s="485">
        <v>0</v>
      </c>
      <c r="S128" s="485">
        <v>0</v>
      </c>
      <c r="T128" s="485">
        <v>0</v>
      </c>
      <c r="U128" s="486">
        <v>0</v>
      </c>
    </row>
    <row r="129" spans="2:21" x14ac:dyDescent="0.2">
      <c r="B129" s="483" t="s">
        <v>476</v>
      </c>
      <c r="C129" s="895" t="s">
        <v>477</v>
      </c>
      <c r="D129" s="895"/>
      <c r="E129" s="895"/>
      <c r="F129" s="895"/>
      <c r="G129" s="1040">
        <f t="shared" si="1"/>
        <v>0</v>
      </c>
      <c r="H129" s="1041"/>
      <c r="I129" s="484">
        <v>0</v>
      </c>
      <c r="J129" s="485">
        <v>0</v>
      </c>
      <c r="K129" s="485">
        <v>0</v>
      </c>
      <c r="L129" s="485">
        <v>0</v>
      </c>
      <c r="M129" s="485">
        <v>0</v>
      </c>
      <c r="N129" s="485">
        <v>0</v>
      </c>
      <c r="O129" s="485">
        <v>0</v>
      </c>
      <c r="P129" s="485">
        <v>0</v>
      </c>
      <c r="Q129" s="485">
        <v>0</v>
      </c>
      <c r="R129" s="485">
        <v>0</v>
      </c>
      <c r="S129" s="485">
        <v>0</v>
      </c>
      <c r="T129" s="485">
        <v>0</v>
      </c>
      <c r="U129" s="486">
        <v>0</v>
      </c>
    </row>
    <row r="130" spans="2:21" x14ac:dyDescent="0.2">
      <c r="B130" s="483" t="s">
        <v>478</v>
      </c>
      <c r="C130" s="895" t="s">
        <v>479</v>
      </c>
      <c r="D130" s="895"/>
      <c r="E130" s="895"/>
      <c r="F130" s="895"/>
      <c r="G130" s="1040">
        <f t="shared" si="1"/>
        <v>0</v>
      </c>
      <c r="H130" s="1041"/>
      <c r="I130" s="484">
        <v>0</v>
      </c>
      <c r="J130" s="485">
        <v>0</v>
      </c>
      <c r="K130" s="485">
        <v>0</v>
      </c>
      <c r="L130" s="485">
        <v>0</v>
      </c>
      <c r="M130" s="485">
        <v>0</v>
      </c>
      <c r="N130" s="485">
        <v>0</v>
      </c>
      <c r="O130" s="485">
        <v>0</v>
      </c>
      <c r="P130" s="485">
        <v>0</v>
      </c>
      <c r="Q130" s="485">
        <v>0</v>
      </c>
      <c r="R130" s="485">
        <v>0</v>
      </c>
      <c r="S130" s="485">
        <v>0</v>
      </c>
      <c r="T130" s="485">
        <v>0</v>
      </c>
      <c r="U130" s="486">
        <v>0</v>
      </c>
    </row>
    <row r="131" spans="2:21" x14ac:dyDescent="0.2">
      <c r="B131" s="483" t="s">
        <v>480</v>
      </c>
      <c r="C131" s="1050" t="s">
        <v>481</v>
      </c>
      <c r="D131" s="1050"/>
      <c r="E131" s="1050"/>
      <c r="F131" s="1050"/>
      <c r="G131" s="1040">
        <f t="shared" si="1"/>
        <v>0</v>
      </c>
      <c r="H131" s="1041"/>
      <c r="I131" s="484">
        <v>0</v>
      </c>
      <c r="J131" s="485">
        <v>0</v>
      </c>
      <c r="K131" s="485">
        <v>0</v>
      </c>
      <c r="L131" s="485">
        <v>0</v>
      </c>
      <c r="M131" s="485">
        <v>0</v>
      </c>
      <c r="N131" s="485">
        <v>0</v>
      </c>
      <c r="O131" s="485">
        <v>0</v>
      </c>
      <c r="P131" s="485">
        <v>0</v>
      </c>
      <c r="Q131" s="485">
        <v>0</v>
      </c>
      <c r="R131" s="485">
        <v>0</v>
      </c>
      <c r="S131" s="485">
        <v>0</v>
      </c>
      <c r="T131" s="485">
        <v>0</v>
      </c>
      <c r="U131" s="486">
        <v>0</v>
      </c>
    </row>
    <row r="132" spans="2:21" x14ac:dyDescent="0.2">
      <c r="B132" s="483" t="s">
        <v>482</v>
      </c>
      <c r="C132" s="895" t="s">
        <v>483</v>
      </c>
      <c r="D132" s="895"/>
      <c r="E132" s="895"/>
      <c r="F132" s="895"/>
      <c r="G132" s="1040">
        <f t="shared" si="1"/>
        <v>0</v>
      </c>
      <c r="H132" s="1041"/>
      <c r="I132" s="484">
        <v>0</v>
      </c>
      <c r="J132" s="485">
        <v>0</v>
      </c>
      <c r="K132" s="485">
        <v>0</v>
      </c>
      <c r="L132" s="485">
        <v>0</v>
      </c>
      <c r="M132" s="485">
        <v>0</v>
      </c>
      <c r="N132" s="485">
        <v>0</v>
      </c>
      <c r="O132" s="485">
        <v>0</v>
      </c>
      <c r="P132" s="485">
        <v>0</v>
      </c>
      <c r="Q132" s="485">
        <v>0</v>
      </c>
      <c r="R132" s="485">
        <v>0</v>
      </c>
      <c r="S132" s="485">
        <v>0</v>
      </c>
      <c r="T132" s="485">
        <v>0</v>
      </c>
      <c r="U132" s="486">
        <v>0</v>
      </c>
    </row>
    <row r="133" spans="2:21" x14ac:dyDescent="0.2">
      <c r="B133" s="483" t="s">
        <v>484</v>
      </c>
      <c r="C133" s="1049" t="s">
        <v>485</v>
      </c>
      <c r="D133" s="895"/>
      <c r="E133" s="895"/>
      <c r="F133" s="895"/>
      <c r="G133" s="1040">
        <f t="shared" si="1"/>
        <v>0</v>
      </c>
      <c r="H133" s="1041"/>
      <c r="I133" s="484">
        <v>0</v>
      </c>
      <c r="J133" s="485">
        <v>0</v>
      </c>
      <c r="K133" s="485">
        <v>0</v>
      </c>
      <c r="L133" s="485">
        <v>0</v>
      </c>
      <c r="M133" s="485">
        <v>0</v>
      </c>
      <c r="N133" s="485">
        <v>0</v>
      </c>
      <c r="O133" s="485">
        <v>0</v>
      </c>
      <c r="P133" s="485">
        <v>0</v>
      </c>
      <c r="Q133" s="485">
        <v>0</v>
      </c>
      <c r="R133" s="485">
        <v>0</v>
      </c>
      <c r="S133" s="485">
        <v>0</v>
      </c>
      <c r="T133" s="485">
        <v>0</v>
      </c>
      <c r="U133" s="486">
        <v>0</v>
      </c>
    </row>
    <row r="134" spans="2:21" x14ac:dyDescent="0.2">
      <c r="B134" s="483" t="s">
        <v>486</v>
      </c>
      <c r="C134" s="895" t="s">
        <v>487</v>
      </c>
      <c r="D134" s="895"/>
      <c r="E134" s="895"/>
      <c r="F134" s="895"/>
      <c r="G134" s="1040">
        <f t="shared" si="1"/>
        <v>0</v>
      </c>
      <c r="H134" s="1041"/>
      <c r="I134" s="484">
        <v>0</v>
      </c>
      <c r="J134" s="485">
        <v>0</v>
      </c>
      <c r="K134" s="485">
        <v>0</v>
      </c>
      <c r="L134" s="485">
        <v>0</v>
      </c>
      <c r="M134" s="485">
        <v>0</v>
      </c>
      <c r="N134" s="485">
        <v>0</v>
      </c>
      <c r="O134" s="485">
        <v>0</v>
      </c>
      <c r="P134" s="485">
        <v>0</v>
      </c>
      <c r="Q134" s="485">
        <v>0</v>
      </c>
      <c r="R134" s="485">
        <v>0</v>
      </c>
      <c r="S134" s="485">
        <v>0</v>
      </c>
      <c r="T134" s="485">
        <v>0</v>
      </c>
      <c r="U134" s="486">
        <v>0</v>
      </c>
    </row>
    <row r="135" spans="2:21" x14ac:dyDescent="0.2">
      <c r="B135" s="479" t="s">
        <v>488</v>
      </c>
      <c r="C135" s="897" t="s">
        <v>489</v>
      </c>
      <c r="D135" s="897"/>
      <c r="E135" s="897"/>
      <c r="F135" s="897"/>
      <c r="G135" s="1040">
        <f t="shared" si="1"/>
        <v>0</v>
      </c>
      <c r="H135" s="1041"/>
      <c r="I135" s="484">
        <v>0</v>
      </c>
      <c r="J135" s="485">
        <v>0</v>
      </c>
      <c r="K135" s="485">
        <v>0</v>
      </c>
      <c r="L135" s="485">
        <v>0</v>
      </c>
      <c r="M135" s="485">
        <v>0</v>
      </c>
      <c r="N135" s="485">
        <v>0</v>
      </c>
      <c r="O135" s="485">
        <v>0</v>
      </c>
      <c r="P135" s="485">
        <v>0</v>
      </c>
      <c r="Q135" s="485">
        <v>0</v>
      </c>
      <c r="R135" s="485">
        <v>0</v>
      </c>
      <c r="S135" s="485">
        <v>0</v>
      </c>
      <c r="T135" s="485">
        <v>0</v>
      </c>
      <c r="U135" s="486">
        <v>0</v>
      </c>
    </row>
    <row r="136" spans="2:21" x14ac:dyDescent="0.2">
      <c r="B136" s="483" t="s">
        <v>490</v>
      </c>
      <c r="C136" s="1050" t="s">
        <v>491</v>
      </c>
      <c r="D136" s="1050"/>
      <c r="E136" s="1050"/>
      <c r="F136" s="1050"/>
      <c r="G136" s="1040">
        <f t="shared" si="1"/>
        <v>0</v>
      </c>
      <c r="H136" s="1041"/>
      <c r="I136" s="484">
        <v>0</v>
      </c>
      <c r="J136" s="485">
        <v>0</v>
      </c>
      <c r="K136" s="485">
        <v>0</v>
      </c>
      <c r="L136" s="485">
        <v>0</v>
      </c>
      <c r="M136" s="485">
        <v>0</v>
      </c>
      <c r="N136" s="485">
        <v>0</v>
      </c>
      <c r="O136" s="485">
        <v>0</v>
      </c>
      <c r="P136" s="485">
        <v>0</v>
      </c>
      <c r="Q136" s="485">
        <v>0</v>
      </c>
      <c r="R136" s="485">
        <v>0</v>
      </c>
      <c r="S136" s="485">
        <v>0</v>
      </c>
      <c r="T136" s="485">
        <v>0</v>
      </c>
      <c r="U136" s="486">
        <v>0</v>
      </c>
    </row>
    <row r="137" spans="2:21" x14ac:dyDescent="0.2">
      <c r="B137" s="483" t="s">
        <v>492</v>
      </c>
      <c r="C137" s="1050" t="s">
        <v>493</v>
      </c>
      <c r="D137" s="1050"/>
      <c r="E137" s="1050"/>
      <c r="F137" s="1050"/>
      <c r="G137" s="1040">
        <f t="shared" si="1"/>
        <v>0</v>
      </c>
      <c r="H137" s="1041"/>
      <c r="I137" s="484">
        <v>0</v>
      </c>
      <c r="J137" s="485">
        <v>0</v>
      </c>
      <c r="K137" s="485">
        <v>0</v>
      </c>
      <c r="L137" s="485">
        <v>0</v>
      </c>
      <c r="M137" s="485">
        <v>0</v>
      </c>
      <c r="N137" s="485">
        <v>0</v>
      </c>
      <c r="O137" s="485">
        <v>0</v>
      </c>
      <c r="P137" s="485">
        <v>0</v>
      </c>
      <c r="Q137" s="485">
        <v>0</v>
      </c>
      <c r="R137" s="485">
        <v>0</v>
      </c>
      <c r="S137" s="485">
        <v>0</v>
      </c>
      <c r="T137" s="485">
        <v>0</v>
      </c>
      <c r="U137" s="486">
        <v>0</v>
      </c>
    </row>
    <row r="138" spans="2:21" x14ac:dyDescent="0.2">
      <c r="B138" s="483" t="s">
        <v>494</v>
      </c>
      <c r="C138" s="1050" t="s">
        <v>495</v>
      </c>
      <c r="D138" s="1050"/>
      <c r="E138" s="1050"/>
      <c r="F138" s="1050"/>
      <c r="G138" s="1040">
        <f t="shared" si="1"/>
        <v>0</v>
      </c>
      <c r="H138" s="1041"/>
      <c r="I138" s="484">
        <v>0</v>
      </c>
      <c r="J138" s="485">
        <v>0</v>
      </c>
      <c r="K138" s="485">
        <v>0</v>
      </c>
      <c r="L138" s="485">
        <v>0</v>
      </c>
      <c r="M138" s="485">
        <v>0</v>
      </c>
      <c r="N138" s="485">
        <v>0</v>
      </c>
      <c r="O138" s="485">
        <v>0</v>
      </c>
      <c r="P138" s="485">
        <v>0</v>
      </c>
      <c r="Q138" s="485">
        <v>0</v>
      </c>
      <c r="R138" s="485">
        <v>0</v>
      </c>
      <c r="S138" s="485">
        <v>0</v>
      </c>
      <c r="T138" s="485">
        <v>0</v>
      </c>
      <c r="U138" s="486">
        <v>0</v>
      </c>
    </row>
    <row r="139" spans="2:21" x14ac:dyDescent="0.2">
      <c r="B139" s="483" t="s">
        <v>496</v>
      </c>
      <c r="C139" s="1050" t="s">
        <v>497</v>
      </c>
      <c r="D139" s="1050"/>
      <c r="E139" s="1050"/>
      <c r="F139" s="1050"/>
      <c r="G139" s="1040">
        <f t="shared" si="1"/>
        <v>0</v>
      </c>
      <c r="H139" s="1041"/>
      <c r="I139" s="484">
        <v>0</v>
      </c>
      <c r="J139" s="485">
        <v>0</v>
      </c>
      <c r="K139" s="485">
        <v>0</v>
      </c>
      <c r="L139" s="485">
        <v>0</v>
      </c>
      <c r="M139" s="485">
        <v>0</v>
      </c>
      <c r="N139" s="485">
        <v>0</v>
      </c>
      <c r="O139" s="485">
        <v>0</v>
      </c>
      <c r="P139" s="485">
        <v>0</v>
      </c>
      <c r="Q139" s="485">
        <v>0</v>
      </c>
      <c r="R139" s="485">
        <v>0</v>
      </c>
      <c r="S139" s="485">
        <v>0</v>
      </c>
      <c r="T139" s="485">
        <v>0</v>
      </c>
      <c r="U139" s="486">
        <v>0</v>
      </c>
    </row>
    <row r="140" spans="2:21" x14ac:dyDescent="0.2">
      <c r="B140" s="483" t="s">
        <v>498</v>
      </c>
      <c r="C140" s="1050" t="s">
        <v>499</v>
      </c>
      <c r="D140" s="1050"/>
      <c r="E140" s="1050"/>
      <c r="F140" s="1050"/>
      <c r="G140" s="1040">
        <f t="shared" si="1"/>
        <v>0</v>
      </c>
      <c r="H140" s="1041"/>
      <c r="I140" s="484">
        <v>0</v>
      </c>
      <c r="J140" s="485">
        <v>0</v>
      </c>
      <c r="K140" s="485">
        <v>0</v>
      </c>
      <c r="L140" s="485">
        <v>0</v>
      </c>
      <c r="M140" s="485">
        <v>0</v>
      </c>
      <c r="N140" s="485">
        <v>0</v>
      </c>
      <c r="O140" s="485">
        <v>0</v>
      </c>
      <c r="P140" s="485">
        <v>0</v>
      </c>
      <c r="Q140" s="485">
        <v>0</v>
      </c>
      <c r="R140" s="485">
        <v>0</v>
      </c>
      <c r="S140" s="485">
        <v>0</v>
      </c>
      <c r="T140" s="485">
        <v>0</v>
      </c>
      <c r="U140" s="486">
        <v>0</v>
      </c>
    </row>
    <row r="141" spans="2:21" x14ac:dyDescent="0.2">
      <c r="B141" s="483" t="s">
        <v>500</v>
      </c>
      <c r="C141" s="1050" t="s">
        <v>501</v>
      </c>
      <c r="D141" s="1050"/>
      <c r="E141" s="1050"/>
      <c r="F141" s="1050"/>
      <c r="G141" s="1040">
        <f t="shared" si="1"/>
        <v>0</v>
      </c>
      <c r="H141" s="1041"/>
      <c r="I141" s="484">
        <v>0</v>
      </c>
      <c r="J141" s="485">
        <v>0</v>
      </c>
      <c r="K141" s="485">
        <v>0</v>
      </c>
      <c r="L141" s="485">
        <v>0</v>
      </c>
      <c r="M141" s="485">
        <v>0</v>
      </c>
      <c r="N141" s="485">
        <v>0</v>
      </c>
      <c r="O141" s="485">
        <v>0</v>
      </c>
      <c r="P141" s="485">
        <v>0</v>
      </c>
      <c r="Q141" s="485">
        <v>0</v>
      </c>
      <c r="R141" s="485">
        <v>0</v>
      </c>
      <c r="S141" s="485">
        <v>0</v>
      </c>
      <c r="T141" s="485">
        <v>0</v>
      </c>
      <c r="U141" s="486">
        <v>0</v>
      </c>
    </row>
    <row r="142" spans="2:21" x14ac:dyDescent="0.2">
      <c r="B142" s="483" t="s">
        <v>502</v>
      </c>
      <c r="C142" s="895" t="s">
        <v>503</v>
      </c>
      <c r="D142" s="895"/>
      <c r="E142" s="895"/>
      <c r="F142" s="895"/>
      <c r="G142" s="1040">
        <f t="shared" si="1"/>
        <v>0</v>
      </c>
      <c r="H142" s="1041"/>
      <c r="I142" s="484">
        <v>0</v>
      </c>
      <c r="J142" s="485">
        <v>0</v>
      </c>
      <c r="K142" s="485">
        <v>0</v>
      </c>
      <c r="L142" s="485">
        <v>0</v>
      </c>
      <c r="M142" s="485">
        <v>0</v>
      </c>
      <c r="N142" s="485">
        <v>0</v>
      </c>
      <c r="O142" s="485">
        <v>0</v>
      </c>
      <c r="P142" s="485">
        <v>0</v>
      </c>
      <c r="Q142" s="485">
        <v>0</v>
      </c>
      <c r="R142" s="485">
        <v>0</v>
      </c>
      <c r="S142" s="485">
        <v>0</v>
      </c>
      <c r="T142" s="485">
        <v>0</v>
      </c>
      <c r="U142" s="486">
        <v>0</v>
      </c>
    </row>
    <row r="143" spans="2:21" x14ac:dyDescent="0.2">
      <c r="B143" s="483" t="s">
        <v>504</v>
      </c>
      <c r="C143" s="895" t="s">
        <v>505</v>
      </c>
      <c r="D143" s="895"/>
      <c r="E143" s="895"/>
      <c r="F143" s="895"/>
      <c r="G143" s="1040">
        <f t="shared" si="1"/>
        <v>0</v>
      </c>
      <c r="H143" s="1041"/>
      <c r="I143" s="484">
        <v>0</v>
      </c>
      <c r="J143" s="485">
        <v>0</v>
      </c>
      <c r="K143" s="485">
        <v>0</v>
      </c>
      <c r="L143" s="485">
        <v>0</v>
      </c>
      <c r="M143" s="485">
        <v>0</v>
      </c>
      <c r="N143" s="485">
        <v>0</v>
      </c>
      <c r="O143" s="485">
        <v>0</v>
      </c>
      <c r="P143" s="485">
        <v>0</v>
      </c>
      <c r="Q143" s="485">
        <v>0</v>
      </c>
      <c r="R143" s="485">
        <v>0</v>
      </c>
      <c r="S143" s="485">
        <v>0</v>
      </c>
      <c r="T143" s="485">
        <v>0</v>
      </c>
      <c r="U143" s="486">
        <v>0</v>
      </c>
    </row>
    <row r="144" spans="2:21" x14ac:dyDescent="0.2">
      <c r="B144" s="479" t="s">
        <v>506</v>
      </c>
      <c r="C144" s="899" t="s">
        <v>507</v>
      </c>
      <c r="D144" s="897"/>
      <c r="E144" s="897"/>
      <c r="F144" s="897"/>
      <c r="G144" s="1040">
        <f t="shared" si="1"/>
        <v>0</v>
      </c>
      <c r="H144" s="1041"/>
      <c r="I144" s="484">
        <v>0</v>
      </c>
      <c r="J144" s="485">
        <v>0</v>
      </c>
      <c r="K144" s="485">
        <v>0</v>
      </c>
      <c r="L144" s="485">
        <v>0</v>
      </c>
      <c r="M144" s="485">
        <v>0</v>
      </c>
      <c r="N144" s="485">
        <v>0</v>
      </c>
      <c r="O144" s="485">
        <v>0</v>
      </c>
      <c r="P144" s="485">
        <v>0</v>
      </c>
      <c r="Q144" s="485">
        <v>0</v>
      </c>
      <c r="R144" s="485">
        <v>0</v>
      </c>
      <c r="S144" s="485">
        <v>0</v>
      </c>
      <c r="T144" s="485">
        <v>0</v>
      </c>
      <c r="U144" s="486">
        <v>0</v>
      </c>
    </row>
    <row r="145" spans="2:21" x14ac:dyDescent="0.2">
      <c r="B145" s="483" t="s">
        <v>508</v>
      </c>
      <c r="C145" s="895" t="s">
        <v>509</v>
      </c>
      <c r="D145" s="895"/>
      <c r="E145" s="895"/>
      <c r="F145" s="895"/>
      <c r="G145" s="1040">
        <f t="shared" si="1"/>
        <v>0</v>
      </c>
      <c r="H145" s="1041"/>
      <c r="I145" s="484">
        <v>0</v>
      </c>
      <c r="J145" s="485">
        <v>0</v>
      </c>
      <c r="K145" s="485">
        <v>0</v>
      </c>
      <c r="L145" s="485">
        <v>0</v>
      </c>
      <c r="M145" s="485">
        <v>0</v>
      </c>
      <c r="N145" s="485">
        <v>0</v>
      </c>
      <c r="O145" s="485">
        <v>0</v>
      </c>
      <c r="P145" s="485">
        <v>0</v>
      </c>
      <c r="Q145" s="485">
        <v>0</v>
      </c>
      <c r="R145" s="485">
        <v>0</v>
      </c>
      <c r="S145" s="485">
        <v>0</v>
      </c>
      <c r="T145" s="485">
        <v>0</v>
      </c>
      <c r="U145" s="486">
        <v>0</v>
      </c>
    </row>
    <row r="146" spans="2:21" x14ac:dyDescent="0.2">
      <c r="B146" s="483" t="s">
        <v>510</v>
      </c>
      <c r="C146" s="895" t="s">
        <v>511</v>
      </c>
      <c r="D146" s="895"/>
      <c r="E146" s="895"/>
      <c r="F146" s="895"/>
      <c r="G146" s="1040">
        <f t="shared" si="1"/>
        <v>0</v>
      </c>
      <c r="H146" s="1041"/>
      <c r="I146" s="484">
        <v>0</v>
      </c>
      <c r="J146" s="485">
        <v>0</v>
      </c>
      <c r="K146" s="485">
        <v>0</v>
      </c>
      <c r="L146" s="485">
        <v>0</v>
      </c>
      <c r="M146" s="485">
        <v>0</v>
      </c>
      <c r="N146" s="485">
        <v>0</v>
      </c>
      <c r="O146" s="485">
        <v>0</v>
      </c>
      <c r="P146" s="485">
        <v>0</v>
      </c>
      <c r="Q146" s="485">
        <v>0</v>
      </c>
      <c r="R146" s="485">
        <v>0</v>
      </c>
      <c r="S146" s="485">
        <v>0</v>
      </c>
      <c r="T146" s="485">
        <v>0</v>
      </c>
      <c r="U146" s="486">
        <v>0</v>
      </c>
    </row>
    <row r="147" spans="2:21" x14ac:dyDescent="0.2">
      <c r="B147" s="479" t="s">
        <v>512</v>
      </c>
      <c r="C147" s="897" t="s">
        <v>513</v>
      </c>
      <c r="D147" s="897"/>
      <c r="E147" s="897"/>
      <c r="F147" s="897"/>
      <c r="G147" s="1040">
        <f t="shared" si="1"/>
        <v>0</v>
      </c>
      <c r="H147" s="1041"/>
      <c r="I147" s="484">
        <v>0</v>
      </c>
      <c r="J147" s="485">
        <v>0</v>
      </c>
      <c r="K147" s="485">
        <v>0</v>
      </c>
      <c r="L147" s="485">
        <v>0</v>
      </c>
      <c r="M147" s="485">
        <v>0</v>
      </c>
      <c r="N147" s="485">
        <v>0</v>
      </c>
      <c r="O147" s="485">
        <v>0</v>
      </c>
      <c r="P147" s="485">
        <v>0</v>
      </c>
      <c r="Q147" s="485">
        <v>0</v>
      </c>
      <c r="R147" s="485">
        <v>0</v>
      </c>
      <c r="S147" s="485">
        <v>0</v>
      </c>
      <c r="T147" s="485">
        <v>0</v>
      </c>
      <c r="U147" s="486">
        <v>0</v>
      </c>
    </row>
    <row r="148" spans="2:21" x14ac:dyDescent="0.2">
      <c r="B148" s="483" t="s">
        <v>514</v>
      </c>
      <c r="C148" s="895" t="s">
        <v>515</v>
      </c>
      <c r="D148" s="895"/>
      <c r="E148" s="895"/>
      <c r="F148" s="895"/>
      <c r="G148" s="1040">
        <f t="shared" si="1"/>
        <v>0</v>
      </c>
      <c r="H148" s="1041"/>
      <c r="I148" s="484">
        <v>0</v>
      </c>
      <c r="J148" s="485">
        <v>0</v>
      </c>
      <c r="K148" s="485">
        <v>0</v>
      </c>
      <c r="L148" s="485">
        <v>0</v>
      </c>
      <c r="M148" s="485">
        <v>0</v>
      </c>
      <c r="N148" s="485">
        <v>0</v>
      </c>
      <c r="O148" s="485">
        <v>0</v>
      </c>
      <c r="P148" s="485">
        <v>0</v>
      </c>
      <c r="Q148" s="485">
        <v>0</v>
      </c>
      <c r="R148" s="485">
        <v>0</v>
      </c>
      <c r="S148" s="485">
        <v>0</v>
      </c>
      <c r="T148" s="485">
        <v>0</v>
      </c>
      <c r="U148" s="486">
        <v>0</v>
      </c>
    </row>
    <row r="149" spans="2:21" x14ac:dyDescent="0.2">
      <c r="B149" s="483" t="s">
        <v>516</v>
      </c>
      <c r="C149" s="895" t="s">
        <v>517</v>
      </c>
      <c r="D149" s="895"/>
      <c r="E149" s="895"/>
      <c r="F149" s="895"/>
      <c r="G149" s="1040">
        <f t="shared" si="1"/>
        <v>0</v>
      </c>
      <c r="H149" s="1041"/>
      <c r="I149" s="484">
        <v>0</v>
      </c>
      <c r="J149" s="485">
        <v>0</v>
      </c>
      <c r="K149" s="485">
        <v>0</v>
      </c>
      <c r="L149" s="485">
        <v>0</v>
      </c>
      <c r="M149" s="485">
        <v>0</v>
      </c>
      <c r="N149" s="485">
        <v>0</v>
      </c>
      <c r="O149" s="485">
        <v>0</v>
      </c>
      <c r="P149" s="485">
        <v>0</v>
      </c>
      <c r="Q149" s="485">
        <v>0</v>
      </c>
      <c r="R149" s="485">
        <v>0</v>
      </c>
      <c r="S149" s="485">
        <v>0</v>
      </c>
      <c r="T149" s="485">
        <v>0</v>
      </c>
      <c r="U149" s="486">
        <v>0</v>
      </c>
    </row>
    <row r="150" spans="2:21" x14ac:dyDescent="0.2">
      <c r="B150" s="483" t="s">
        <v>518</v>
      </c>
      <c r="C150" s="895" t="s">
        <v>519</v>
      </c>
      <c r="D150" s="895"/>
      <c r="E150" s="895"/>
      <c r="F150" s="895"/>
      <c r="G150" s="1040">
        <f t="shared" si="1"/>
        <v>0</v>
      </c>
      <c r="H150" s="1041"/>
      <c r="I150" s="484">
        <v>0</v>
      </c>
      <c r="J150" s="485">
        <v>0</v>
      </c>
      <c r="K150" s="485">
        <v>0</v>
      </c>
      <c r="L150" s="485">
        <v>0</v>
      </c>
      <c r="M150" s="485">
        <v>0</v>
      </c>
      <c r="N150" s="485">
        <v>0</v>
      </c>
      <c r="O150" s="485">
        <v>0</v>
      </c>
      <c r="P150" s="485">
        <v>0</v>
      </c>
      <c r="Q150" s="485">
        <v>0</v>
      </c>
      <c r="R150" s="485">
        <v>0</v>
      </c>
      <c r="S150" s="485">
        <v>0</v>
      </c>
      <c r="T150" s="485">
        <v>0</v>
      </c>
      <c r="U150" s="486">
        <v>0</v>
      </c>
    </row>
    <row r="151" spans="2:21" x14ac:dyDescent="0.2">
      <c r="B151" s="483" t="s">
        <v>520</v>
      </c>
      <c r="C151" s="895" t="s">
        <v>521</v>
      </c>
      <c r="D151" s="895"/>
      <c r="E151" s="895"/>
      <c r="F151" s="895"/>
      <c r="G151" s="1040">
        <f t="shared" si="1"/>
        <v>0</v>
      </c>
      <c r="H151" s="1041"/>
      <c r="I151" s="484">
        <v>0</v>
      </c>
      <c r="J151" s="485">
        <v>0</v>
      </c>
      <c r="K151" s="485">
        <v>0</v>
      </c>
      <c r="L151" s="485">
        <v>0</v>
      </c>
      <c r="M151" s="485">
        <v>0</v>
      </c>
      <c r="N151" s="485">
        <v>0</v>
      </c>
      <c r="O151" s="485">
        <v>0</v>
      </c>
      <c r="P151" s="485">
        <v>0</v>
      </c>
      <c r="Q151" s="485">
        <v>0</v>
      </c>
      <c r="R151" s="485">
        <v>0</v>
      </c>
      <c r="S151" s="485">
        <v>0</v>
      </c>
      <c r="T151" s="485">
        <v>0</v>
      </c>
      <c r="U151" s="486">
        <v>0</v>
      </c>
    </row>
    <row r="152" spans="2:21" x14ac:dyDescent="0.2">
      <c r="B152" s="483" t="s">
        <v>522</v>
      </c>
      <c r="C152" s="895" t="s">
        <v>523</v>
      </c>
      <c r="D152" s="895"/>
      <c r="E152" s="895"/>
      <c r="F152" s="895"/>
      <c r="G152" s="1040">
        <f t="shared" si="1"/>
        <v>0</v>
      </c>
      <c r="H152" s="1041"/>
      <c r="I152" s="484">
        <v>0</v>
      </c>
      <c r="J152" s="485">
        <v>0</v>
      </c>
      <c r="K152" s="485">
        <v>0</v>
      </c>
      <c r="L152" s="485">
        <v>0</v>
      </c>
      <c r="M152" s="485">
        <v>0</v>
      </c>
      <c r="N152" s="485">
        <v>0</v>
      </c>
      <c r="O152" s="485">
        <v>0</v>
      </c>
      <c r="P152" s="485">
        <v>0</v>
      </c>
      <c r="Q152" s="485">
        <v>0</v>
      </c>
      <c r="R152" s="485">
        <v>0</v>
      </c>
      <c r="S152" s="485">
        <v>0</v>
      </c>
      <c r="T152" s="485">
        <v>0</v>
      </c>
      <c r="U152" s="486">
        <v>0</v>
      </c>
    </row>
    <row r="153" spans="2:21" x14ac:dyDescent="0.2">
      <c r="B153" s="483" t="s">
        <v>524</v>
      </c>
      <c r="C153" s="895" t="s">
        <v>525</v>
      </c>
      <c r="D153" s="895"/>
      <c r="E153" s="895"/>
      <c r="F153" s="895"/>
      <c r="G153" s="1040">
        <f t="shared" si="1"/>
        <v>0</v>
      </c>
      <c r="H153" s="1041"/>
      <c r="I153" s="484">
        <v>0</v>
      </c>
      <c r="J153" s="485">
        <v>0</v>
      </c>
      <c r="K153" s="485">
        <v>0</v>
      </c>
      <c r="L153" s="485">
        <v>0</v>
      </c>
      <c r="M153" s="485">
        <v>0</v>
      </c>
      <c r="N153" s="485">
        <v>0</v>
      </c>
      <c r="O153" s="485">
        <v>0</v>
      </c>
      <c r="P153" s="485">
        <v>0</v>
      </c>
      <c r="Q153" s="485">
        <v>0</v>
      </c>
      <c r="R153" s="485">
        <v>0</v>
      </c>
      <c r="S153" s="485">
        <v>0</v>
      </c>
      <c r="T153" s="485">
        <v>0</v>
      </c>
      <c r="U153" s="486">
        <v>0</v>
      </c>
    </row>
    <row r="154" spans="2:21" x14ac:dyDescent="0.2">
      <c r="B154" s="483" t="s">
        <v>526</v>
      </c>
      <c r="C154" s="1049" t="s">
        <v>527</v>
      </c>
      <c r="D154" s="895"/>
      <c r="E154" s="895"/>
      <c r="F154" s="895"/>
      <c r="G154" s="1040">
        <f t="shared" si="1"/>
        <v>0</v>
      </c>
      <c r="H154" s="1041"/>
      <c r="I154" s="484">
        <v>0</v>
      </c>
      <c r="J154" s="485">
        <v>0</v>
      </c>
      <c r="K154" s="485">
        <v>0</v>
      </c>
      <c r="L154" s="485">
        <v>0</v>
      </c>
      <c r="M154" s="485">
        <v>0</v>
      </c>
      <c r="N154" s="485">
        <v>0</v>
      </c>
      <c r="O154" s="485">
        <v>0</v>
      </c>
      <c r="P154" s="485">
        <v>0</v>
      </c>
      <c r="Q154" s="485">
        <v>0</v>
      </c>
      <c r="R154" s="485">
        <v>0</v>
      </c>
      <c r="S154" s="485">
        <v>0</v>
      </c>
      <c r="T154" s="485">
        <v>0</v>
      </c>
      <c r="U154" s="486">
        <v>0</v>
      </c>
    </row>
    <row r="155" spans="2:21" x14ac:dyDescent="0.2">
      <c r="B155" s="483" t="s">
        <v>528</v>
      </c>
      <c r="C155" s="895" t="s">
        <v>529</v>
      </c>
      <c r="D155" s="895"/>
      <c r="E155" s="895"/>
      <c r="F155" s="895"/>
      <c r="G155" s="1040">
        <f t="shared" si="1"/>
        <v>0</v>
      </c>
      <c r="H155" s="1041"/>
      <c r="I155" s="484">
        <v>0</v>
      </c>
      <c r="J155" s="485">
        <v>0</v>
      </c>
      <c r="K155" s="485">
        <v>0</v>
      </c>
      <c r="L155" s="485">
        <v>0</v>
      </c>
      <c r="M155" s="485">
        <v>0</v>
      </c>
      <c r="N155" s="485">
        <v>0</v>
      </c>
      <c r="O155" s="485">
        <v>0</v>
      </c>
      <c r="P155" s="485">
        <v>0</v>
      </c>
      <c r="Q155" s="485">
        <v>0</v>
      </c>
      <c r="R155" s="485">
        <v>0</v>
      </c>
      <c r="S155" s="485">
        <v>0</v>
      </c>
      <c r="T155" s="485">
        <v>0</v>
      </c>
      <c r="U155" s="486">
        <v>0</v>
      </c>
    </row>
    <row r="156" spans="2:21" x14ac:dyDescent="0.2">
      <c r="B156" s="479" t="s">
        <v>530</v>
      </c>
      <c r="C156" s="897" t="s">
        <v>531</v>
      </c>
      <c r="D156" s="897"/>
      <c r="E156" s="897"/>
      <c r="F156" s="897"/>
      <c r="G156" s="1040">
        <f t="shared" si="1"/>
        <v>0</v>
      </c>
      <c r="H156" s="1041"/>
      <c r="I156" s="484">
        <v>0</v>
      </c>
      <c r="J156" s="485">
        <v>0</v>
      </c>
      <c r="K156" s="485">
        <v>0</v>
      </c>
      <c r="L156" s="485">
        <v>0</v>
      </c>
      <c r="M156" s="485">
        <v>0</v>
      </c>
      <c r="N156" s="485">
        <v>0</v>
      </c>
      <c r="O156" s="485">
        <v>0</v>
      </c>
      <c r="P156" s="485">
        <v>0</v>
      </c>
      <c r="Q156" s="485">
        <v>0</v>
      </c>
      <c r="R156" s="485">
        <v>0</v>
      </c>
      <c r="S156" s="485">
        <v>0</v>
      </c>
      <c r="T156" s="485">
        <v>0</v>
      </c>
      <c r="U156" s="486">
        <v>0</v>
      </c>
    </row>
    <row r="157" spans="2:21" x14ac:dyDescent="0.2">
      <c r="B157" s="483" t="s">
        <v>532</v>
      </c>
      <c r="C157" s="895" t="s">
        <v>533</v>
      </c>
      <c r="D157" s="895"/>
      <c r="E157" s="895"/>
      <c r="F157" s="895"/>
      <c r="G157" s="1040">
        <f t="shared" si="1"/>
        <v>0</v>
      </c>
      <c r="H157" s="1041"/>
      <c r="I157" s="484">
        <v>0</v>
      </c>
      <c r="J157" s="485">
        <v>0</v>
      </c>
      <c r="K157" s="485">
        <v>0</v>
      </c>
      <c r="L157" s="485">
        <v>0</v>
      </c>
      <c r="M157" s="485">
        <v>0</v>
      </c>
      <c r="N157" s="485">
        <v>0</v>
      </c>
      <c r="O157" s="485">
        <v>0</v>
      </c>
      <c r="P157" s="485">
        <v>0</v>
      </c>
      <c r="Q157" s="485">
        <v>0</v>
      </c>
      <c r="R157" s="485">
        <v>0</v>
      </c>
      <c r="S157" s="485">
        <v>0</v>
      </c>
      <c r="T157" s="485">
        <v>0</v>
      </c>
      <c r="U157" s="486">
        <v>0</v>
      </c>
    </row>
    <row r="158" spans="2:21" x14ac:dyDescent="0.2">
      <c r="B158" s="483" t="s">
        <v>534</v>
      </c>
      <c r="C158" s="895" t="s">
        <v>535</v>
      </c>
      <c r="D158" s="895"/>
      <c r="E158" s="895"/>
      <c r="F158" s="895"/>
      <c r="G158" s="1040">
        <f t="shared" si="1"/>
        <v>0</v>
      </c>
      <c r="H158" s="1041"/>
      <c r="I158" s="484">
        <v>0</v>
      </c>
      <c r="J158" s="485">
        <v>0</v>
      </c>
      <c r="K158" s="485">
        <v>0</v>
      </c>
      <c r="L158" s="485">
        <v>0</v>
      </c>
      <c r="M158" s="485">
        <v>0</v>
      </c>
      <c r="N158" s="485">
        <v>0</v>
      </c>
      <c r="O158" s="485">
        <v>0</v>
      </c>
      <c r="P158" s="485">
        <v>0</v>
      </c>
      <c r="Q158" s="485">
        <v>0</v>
      </c>
      <c r="R158" s="485">
        <v>0</v>
      </c>
      <c r="S158" s="485">
        <v>0</v>
      </c>
      <c r="T158" s="485">
        <v>0</v>
      </c>
      <c r="U158" s="486">
        <v>0</v>
      </c>
    </row>
    <row r="159" spans="2:21" x14ac:dyDescent="0.2">
      <c r="B159" s="483" t="s">
        <v>536</v>
      </c>
      <c r="C159" s="895" t="s">
        <v>537</v>
      </c>
      <c r="D159" s="895"/>
      <c r="E159" s="895"/>
      <c r="F159" s="895"/>
      <c r="G159" s="1040">
        <f t="shared" si="1"/>
        <v>0</v>
      </c>
      <c r="H159" s="1041"/>
      <c r="I159" s="484">
        <v>0</v>
      </c>
      <c r="J159" s="485">
        <v>0</v>
      </c>
      <c r="K159" s="485">
        <v>0</v>
      </c>
      <c r="L159" s="485">
        <v>0</v>
      </c>
      <c r="M159" s="485">
        <v>0</v>
      </c>
      <c r="N159" s="485">
        <v>0</v>
      </c>
      <c r="O159" s="485">
        <v>0</v>
      </c>
      <c r="P159" s="485">
        <v>0</v>
      </c>
      <c r="Q159" s="485">
        <v>0</v>
      </c>
      <c r="R159" s="485">
        <v>0</v>
      </c>
      <c r="S159" s="485">
        <v>0</v>
      </c>
      <c r="T159" s="485">
        <v>0</v>
      </c>
      <c r="U159" s="486">
        <v>0</v>
      </c>
    </row>
    <row r="160" spans="2:21" x14ac:dyDescent="0.2">
      <c r="B160" s="483" t="s">
        <v>538</v>
      </c>
      <c r="C160" s="895" t="s">
        <v>539</v>
      </c>
      <c r="D160" s="895"/>
      <c r="E160" s="895"/>
      <c r="F160" s="895"/>
      <c r="G160" s="1040">
        <f t="shared" si="1"/>
        <v>0</v>
      </c>
      <c r="H160" s="1041"/>
      <c r="I160" s="484">
        <v>0</v>
      </c>
      <c r="J160" s="485">
        <v>0</v>
      </c>
      <c r="K160" s="485">
        <v>0</v>
      </c>
      <c r="L160" s="485">
        <v>0</v>
      </c>
      <c r="M160" s="485">
        <v>0</v>
      </c>
      <c r="N160" s="485">
        <v>0</v>
      </c>
      <c r="O160" s="485">
        <v>0</v>
      </c>
      <c r="P160" s="485">
        <v>0</v>
      </c>
      <c r="Q160" s="485">
        <v>0</v>
      </c>
      <c r="R160" s="485">
        <v>0</v>
      </c>
      <c r="S160" s="485">
        <v>0</v>
      </c>
      <c r="T160" s="485">
        <v>0</v>
      </c>
      <c r="U160" s="486">
        <v>0</v>
      </c>
    </row>
    <row r="161" spans="2:21" ht="13.5" customHeight="1" thickBot="1" x14ac:dyDescent="0.25">
      <c r="B161" s="488" t="s">
        <v>540</v>
      </c>
      <c r="C161" s="1042" t="s">
        <v>541</v>
      </c>
      <c r="D161" s="1042"/>
      <c r="E161" s="1042"/>
      <c r="F161" s="1042"/>
      <c r="G161" s="1043">
        <f>SUM(I161:U161)</f>
        <v>0</v>
      </c>
      <c r="H161" s="1044"/>
      <c r="I161" s="489">
        <v>0</v>
      </c>
      <c r="J161" s="490">
        <v>0</v>
      </c>
      <c r="K161" s="490">
        <v>0</v>
      </c>
      <c r="L161" s="490">
        <v>0</v>
      </c>
      <c r="M161" s="490">
        <v>0</v>
      </c>
      <c r="N161" s="490">
        <v>0</v>
      </c>
      <c r="O161" s="490">
        <v>0</v>
      </c>
      <c r="P161" s="490">
        <v>0</v>
      </c>
      <c r="Q161" s="490">
        <v>0</v>
      </c>
      <c r="R161" s="490">
        <v>0</v>
      </c>
      <c r="S161" s="490">
        <v>0</v>
      </c>
      <c r="T161" s="490">
        <v>0</v>
      </c>
      <c r="U161" s="491">
        <v>0</v>
      </c>
    </row>
    <row r="162" spans="2:21" ht="13.5" thickBot="1" x14ac:dyDescent="0.25">
      <c r="B162" s="1045" t="s">
        <v>542</v>
      </c>
      <c r="C162" s="1046"/>
      <c r="D162" s="1046"/>
      <c r="E162" s="1046"/>
      <c r="F162" s="1046"/>
      <c r="G162" s="1047">
        <f>SUM(G28:H161)</f>
        <v>1377483.5363397135</v>
      </c>
      <c r="H162" s="1048"/>
      <c r="I162" s="492">
        <f>SUM(I28:I161)</f>
        <v>1365033.0376076202</v>
      </c>
      <c r="J162" s="493">
        <f t="shared" ref="J162:U162" si="2">SUM(J28:J161)</f>
        <v>0</v>
      </c>
      <c r="K162" s="493">
        <f t="shared" si="2"/>
        <v>0</v>
      </c>
      <c r="L162" s="493">
        <f t="shared" si="2"/>
        <v>0</v>
      </c>
      <c r="M162" s="493">
        <f t="shared" si="2"/>
        <v>0</v>
      </c>
      <c r="N162" s="493">
        <f t="shared" si="2"/>
        <v>0</v>
      </c>
      <c r="O162" s="493">
        <f t="shared" si="2"/>
        <v>0</v>
      </c>
      <c r="P162" s="493">
        <f t="shared" si="2"/>
        <v>0</v>
      </c>
      <c r="Q162" s="493">
        <f t="shared" si="2"/>
        <v>0</v>
      </c>
      <c r="R162" s="493">
        <f t="shared" si="2"/>
        <v>0</v>
      </c>
      <c r="S162" s="493">
        <f t="shared" si="2"/>
        <v>0</v>
      </c>
      <c r="T162" s="493">
        <f t="shared" si="2"/>
        <v>0</v>
      </c>
      <c r="U162" s="494">
        <f t="shared" si="2"/>
        <v>12450.498732092927</v>
      </c>
    </row>
    <row r="163" spans="2:21" x14ac:dyDescent="0.2">
      <c r="C163" s="495"/>
    </row>
    <row r="164" spans="2:21" s="433" customFormat="1" x14ac:dyDescent="0.2"/>
    <row r="165" spans="2:21" s="71" customFormat="1" x14ac:dyDescent="0.2">
      <c r="B165" s="71" t="s">
        <v>58</v>
      </c>
      <c r="D165" s="71" t="s">
        <v>606</v>
      </c>
      <c r="F165" s="414"/>
      <c r="G165" s="73"/>
      <c r="J165" s="71" t="s">
        <v>607</v>
      </c>
      <c r="N165" s="74"/>
    </row>
    <row r="166" spans="2:21" s="433" customFormat="1" x14ac:dyDescent="0.2">
      <c r="I166" s="434"/>
    </row>
  </sheetData>
  <mergeCells count="329">
    <mergeCell ref="B5:D5"/>
    <mergeCell ref="E5:F5"/>
    <mergeCell ref="G5:I5"/>
    <mergeCell ref="J5:L5"/>
    <mergeCell ref="B6:D6"/>
    <mergeCell ref="E6:F6"/>
    <mergeCell ref="G6:I6"/>
    <mergeCell ref="J6:L6"/>
    <mergeCell ref="B9:D9"/>
    <mergeCell ref="E9:F9"/>
    <mergeCell ref="G9:I9"/>
    <mergeCell ref="J9:L9"/>
    <mergeCell ref="B10:D10"/>
    <mergeCell ref="E10:F10"/>
    <mergeCell ref="G10:I10"/>
    <mergeCell ref="J10:L10"/>
    <mergeCell ref="B7:D7"/>
    <mergeCell ref="E7:F7"/>
    <mergeCell ref="G7:I7"/>
    <mergeCell ref="J7:L7"/>
    <mergeCell ref="B8:D8"/>
    <mergeCell ref="E8:F8"/>
    <mergeCell ref="G8:I8"/>
    <mergeCell ref="J8:L8"/>
    <mergeCell ref="B14:L14"/>
    <mergeCell ref="E16:G16"/>
    <mergeCell ref="E17:G17"/>
    <mergeCell ref="B19:F19"/>
    <mergeCell ref="B20:F20"/>
    <mergeCell ref="G21:H21"/>
    <mergeCell ref="I21:U21"/>
    <mergeCell ref="B11:D11"/>
    <mergeCell ref="E11:F11"/>
    <mergeCell ref="G11:I11"/>
    <mergeCell ref="J11:L11"/>
    <mergeCell ref="B12:D12"/>
    <mergeCell ref="E12:F12"/>
    <mergeCell ref="G12:I12"/>
    <mergeCell ref="J12:L12"/>
    <mergeCell ref="S22:S26"/>
    <mergeCell ref="T22:T26"/>
    <mergeCell ref="U22:U26"/>
    <mergeCell ref="I25:I26"/>
    <mergeCell ref="J25:J26"/>
    <mergeCell ref="K25:K26"/>
    <mergeCell ref="L25:L26"/>
    <mergeCell ref="M25:M26"/>
    <mergeCell ref="B22:F26"/>
    <mergeCell ref="G22:H26"/>
    <mergeCell ref="I22:J24"/>
    <mergeCell ref="K22:K24"/>
    <mergeCell ref="L22:L24"/>
    <mergeCell ref="M22:O24"/>
    <mergeCell ref="N25:N26"/>
    <mergeCell ref="O25:O26"/>
    <mergeCell ref="P25:P26"/>
    <mergeCell ref="Q25:Q26"/>
    <mergeCell ref="R25:R26"/>
    <mergeCell ref="B27:F27"/>
    <mergeCell ref="G27:H27"/>
    <mergeCell ref="C28:F28"/>
    <mergeCell ref="G28:H28"/>
    <mergeCell ref="P22:Q24"/>
    <mergeCell ref="R22:R24"/>
    <mergeCell ref="C32:F32"/>
    <mergeCell ref="G32:H32"/>
    <mergeCell ref="C33:F33"/>
    <mergeCell ref="G33:H33"/>
    <mergeCell ref="C34:F34"/>
    <mergeCell ref="G34:H34"/>
    <mergeCell ref="C29:F29"/>
    <mergeCell ref="G29:H29"/>
    <mergeCell ref="C30:F30"/>
    <mergeCell ref="G30:H30"/>
    <mergeCell ref="C31:F31"/>
    <mergeCell ref="G31:H31"/>
    <mergeCell ref="G39:H39"/>
    <mergeCell ref="C40:F40"/>
    <mergeCell ref="G40:H40"/>
    <mergeCell ref="C41:F41"/>
    <mergeCell ref="G41:H41"/>
    <mergeCell ref="C42:F42"/>
    <mergeCell ref="G42:H42"/>
    <mergeCell ref="C35:F35"/>
    <mergeCell ref="G35:H35"/>
    <mergeCell ref="C36:F36"/>
    <mergeCell ref="G36:H36"/>
    <mergeCell ref="G37:H37"/>
    <mergeCell ref="G38:H38"/>
    <mergeCell ref="C46:F46"/>
    <mergeCell ref="G46:H46"/>
    <mergeCell ref="C47:F47"/>
    <mergeCell ref="G47:H47"/>
    <mergeCell ref="C48:F48"/>
    <mergeCell ref="G48:H48"/>
    <mergeCell ref="C43:F43"/>
    <mergeCell ref="G43:H43"/>
    <mergeCell ref="C44:F44"/>
    <mergeCell ref="G44:H44"/>
    <mergeCell ref="C45:F45"/>
    <mergeCell ref="G45:H45"/>
    <mergeCell ref="C52:F52"/>
    <mergeCell ref="G52:H52"/>
    <mergeCell ref="C53:F53"/>
    <mergeCell ref="G53:H53"/>
    <mergeCell ref="C54:F54"/>
    <mergeCell ref="G54:H54"/>
    <mergeCell ref="C49:F49"/>
    <mergeCell ref="G49:H49"/>
    <mergeCell ref="C50:F50"/>
    <mergeCell ref="G50:H50"/>
    <mergeCell ref="C51:F51"/>
    <mergeCell ref="G51:H51"/>
    <mergeCell ref="C58:F58"/>
    <mergeCell ref="G58:H58"/>
    <mergeCell ref="C59:F59"/>
    <mergeCell ref="G59:H59"/>
    <mergeCell ref="C60:F60"/>
    <mergeCell ref="G60:H60"/>
    <mergeCell ref="C55:F55"/>
    <mergeCell ref="G55:H55"/>
    <mergeCell ref="C56:F56"/>
    <mergeCell ref="G56:H56"/>
    <mergeCell ref="C57:F57"/>
    <mergeCell ref="G57:H57"/>
    <mergeCell ref="C64:F64"/>
    <mergeCell ref="G64:H64"/>
    <mergeCell ref="C65:F65"/>
    <mergeCell ref="G65:H65"/>
    <mergeCell ref="C66:F66"/>
    <mergeCell ref="G66:H66"/>
    <mergeCell ref="C61:F61"/>
    <mergeCell ref="G61:H61"/>
    <mergeCell ref="C62:F62"/>
    <mergeCell ref="G62:H62"/>
    <mergeCell ref="C63:F63"/>
    <mergeCell ref="G63:H63"/>
    <mergeCell ref="C70:F70"/>
    <mergeCell ref="G70:H70"/>
    <mergeCell ref="C71:F71"/>
    <mergeCell ref="G71:H71"/>
    <mergeCell ref="C72:F72"/>
    <mergeCell ref="G72:H72"/>
    <mergeCell ref="C67:F67"/>
    <mergeCell ref="G67:H67"/>
    <mergeCell ref="C68:F68"/>
    <mergeCell ref="G68:H68"/>
    <mergeCell ref="C69:F69"/>
    <mergeCell ref="G69:H69"/>
    <mergeCell ref="C76:F76"/>
    <mergeCell ref="G76:H76"/>
    <mergeCell ref="C77:F77"/>
    <mergeCell ref="G77:H77"/>
    <mergeCell ref="C78:F78"/>
    <mergeCell ref="G78:H78"/>
    <mergeCell ref="C73:F73"/>
    <mergeCell ref="G73:H73"/>
    <mergeCell ref="C74:F74"/>
    <mergeCell ref="G74:H74"/>
    <mergeCell ref="C75:F75"/>
    <mergeCell ref="G75:H75"/>
    <mergeCell ref="C82:F82"/>
    <mergeCell ref="G82:H82"/>
    <mergeCell ref="C83:F83"/>
    <mergeCell ref="G83:H83"/>
    <mergeCell ref="C84:F84"/>
    <mergeCell ref="G84:H84"/>
    <mergeCell ref="C79:F79"/>
    <mergeCell ref="G79:H79"/>
    <mergeCell ref="C80:F80"/>
    <mergeCell ref="G80:H80"/>
    <mergeCell ref="C81:F81"/>
    <mergeCell ref="G81:H81"/>
    <mergeCell ref="C88:F88"/>
    <mergeCell ref="G88:H88"/>
    <mergeCell ref="C89:F89"/>
    <mergeCell ref="G89:H89"/>
    <mergeCell ref="C90:F90"/>
    <mergeCell ref="G90:H90"/>
    <mergeCell ref="C85:F85"/>
    <mergeCell ref="G85:H85"/>
    <mergeCell ref="C86:F86"/>
    <mergeCell ref="G86:H86"/>
    <mergeCell ref="C87:F87"/>
    <mergeCell ref="G87:H87"/>
    <mergeCell ref="C94:F94"/>
    <mergeCell ref="G94:H94"/>
    <mergeCell ref="C95:F95"/>
    <mergeCell ref="G95:H95"/>
    <mergeCell ref="C96:F96"/>
    <mergeCell ref="G96:H96"/>
    <mergeCell ref="C91:F91"/>
    <mergeCell ref="G91:H91"/>
    <mergeCell ref="C92:F92"/>
    <mergeCell ref="G92:H92"/>
    <mergeCell ref="C93:F93"/>
    <mergeCell ref="G93:H93"/>
    <mergeCell ref="C100:F100"/>
    <mergeCell ref="G100:H100"/>
    <mergeCell ref="C101:F101"/>
    <mergeCell ref="G101:H101"/>
    <mergeCell ref="C102:F102"/>
    <mergeCell ref="G102:H102"/>
    <mergeCell ref="C97:F97"/>
    <mergeCell ref="G97:H97"/>
    <mergeCell ref="C98:F98"/>
    <mergeCell ref="G98:H98"/>
    <mergeCell ref="C99:F99"/>
    <mergeCell ref="G99:H99"/>
    <mergeCell ref="C106:F106"/>
    <mergeCell ref="G106:H106"/>
    <mergeCell ref="C107:F107"/>
    <mergeCell ref="G107:H107"/>
    <mergeCell ref="C108:F108"/>
    <mergeCell ref="G108:H108"/>
    <mergeCell ref="C103:F103"/>
    <mergeCell ref="G103:H103"/>
    <mergeCell ref="C104:F104"/>
    <mergeCell ref="G104:H104"/>
    <mergeCell ref="C105:F105"/>
    <mergeCell ref="G105:H105"/>
    <mergeCell ref="C112:F112"/>
    <mergeCell ref="G112:H112"/>
    <mergeCell ref="C113:F113"/>
    <mergeCell ref="G113:H113"/>
    <mergeCell ref="C114:F114"/>
    <mergeCell ref="G114:H114"/>
    <mergeCell ref="C109:F109"/>
    <mergeCell ref="G109:H109"/>
    <mergeCell ref="C110:F110"/>
    <mergeCell ref="G110:H110"/>
    <mergeCell ref="C111:F111"/>
    <mergeCell ref="G111:H111"/>
    <mergeCell ref="C118:F118"/>
    <mergeCell ref="G118:H118"/>
    <mergeCell ref="C119:F119"/>
    <mergeCell ref="G119:H119"/>
    <mergeCell ref="C120:F120"/>
    <mergeCell ref="G120:H120"/>
    <mergeCell ref="C115:F115"/>
    <mergeCell ref="G115:H115"/>
    <mergeCell ref="C116:F116"/>
    <mergeCell ref="G116:H116"/>
    <mergeCell ref="C117:F117"/>
    <mergeCell ref="G117:H117"/>
    <mergeCell ref="C124:F124"/>
    <mergeCell ref="G124:H124"/>
    <mergeCell ref="C125:F125"/>
    <mergeCell ref="G125:H125"/>
    <mergeCell ref="C126:F126"/>
    <mergeCell ref="G126:H126"/>
    <mergeCell ref="C121:F121"/>
    <mergeCell ref="G121:H121"/>
    <mergeCell ref="C122:F122"/>
    <mergeCell ref="G122:H122"/>
    <mergeCell ref="C123:F123"/>
    <mergeCell ref="G123:H123"/>
    <mergeCell ref="C130:F130"/>
    <mergeCell ref="G130:H130"/>
    <mergeCell ref="C131:F131"/>
    <mergeCell ref="G131:H131"/>
    <mergeCell ref="C132:F132"/>
    <mergeCell ref="G132:H132"/>
    <mergeCell ref="C127:F127"/>
    <mergeCell ref="G127:H127"/>
    <mergeCell ref="C128:F128"/>
    <mergeCell ref="G128:H128"/>
    <mergeCell ref="C129:F129"/>
    <mergeCell ref="G129:H129"/>
    <mergeCell ref="C136:F136"/>
    <mergeCell ref="G136:H136"/>
    <mergeCell ref="C137:F137"/>
    <mergeCell ref="G137:H137"/>
    <mergeCell ref="C138:F138"/>
    <mergeCell ref="G138:H138"/>
    <mergeCell ref="C133:F133"/>
    <mergeCell ref="G133:H133"/>
    <mergeCell ref="C134:F134"/>
    <mergeCell ref="G134:H134"/>
    <mergeCell ref="C135:F135"/>
    <mergeCell ref="G135:H135"/>
    <mergeCell ref="C142:F142"/>
    <mergeCell ref="G142:H142"/>
    <mergeCell ref="C143:F143"/>
    <mergeCell ref="G143:H143"/>
    <mergeCell ref="C144:F144"/>
    <mergeCell ref="G144:H144"/>
    <mergeCell ref="C139:F139"/>
    <mergeCell ref="G139:H139"/>
    <mergeCell ref="C140:F140"/>
    <mergeCell ref="G140:H140"/>
    <mergeCell ref="C141:F141"/>
    <mergeCell ref="G141:H141"/>
    <mergeCell ref="C148:F148"/>
    <mergeCell ref="G148:H148"/>
    <mergeCell ref="C149:F149"/>
    <mergeCell ref="G149:H149"/>
    <mergeCell ref="C150:F150"/>
    <mergeCell ref="G150:H150"/>
    <mergeCell ref="C145:F145"/>
    <mergeCell ref="G145:H145"/>
    <mergeCell ref="C146:F146"/>
    <mergeCell ref="G146:H146"/>
    <mergeCell ref="C147:F147"/>
    <mergeCell ref="G147:H147"/>
    <mergeCell ref="C154:F154"/>
    <mergeCell ref="G154:H154"/>
    <mergeCell ref="C155:F155"/>
    <mergeCell ref="G155:H155"/>
    <mergeCell ref="C156:F156"/>
    <mergeCell ref="G156:H156"/>
    <mergeCell ref="C151:F151"/>
    <mergeCell ref="G151:H151"/>
    <mergeCell ref="C152:F152"/>
    <mergeCell ref="G152:H152"/>
    <mergeCell ref="C153:F153"/>
    <mergeCell ref="G153:H153"/>
    <mergeCell ref="C160:F160"/>
    <mergeCell ref="G160:H160"/>
    <mergeCell ref="C161:F161"/>
    <mergeCell ref="G161:H161"/>
    <mergeCell ref="B162:F162"/>
    <mergeCell ref="G162:H162"/>
    <mergeCell ref="C157:F157"/>
    <mergeCell ref="G157:H157"/>
    <mergeCell ref="C158:F158"/>
    <mergeCell ref="G158:H158"/>
    <mergeCell ref="C159:F159"/>
    <mergeCell ref="G159:H159"/>
  </mergeCells>
  <pageMargins left="0.70866141732283472" right="0.70866141732283472" top="0.74803149606299213" bottom="0.74803149606299213" header="0.31496062992125984" footer="0.31496062992125984"/>
  <pageSetup paperSize="9" scale="55"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1</vt:lpstr>
      <vt:lpstr>2</vt:lpstr>
      <vt:lpstr>3</vt:lpstr>
      <vt:lpstr>4</vt:lpstr>
      <vt:lpstr>7</vt:lpstr>
      <vt:lpstr>8</vt:lpstr>
      <vt:lpstr>9</vt:lpstr>
      <vt:lpstr>10</vt:lpstr>
      <vt:lpstr>13</vt:lpstr>
      <vt:lpstr>14</vt:lpstr>
      <vt:lpstr>15</vt:lpstr>
      <vt:lpstr>16</vt:lpstr>
      <vt:lpstr>17</vt:lpstr>
      <vt:lpstr>Nesikliu sarasas</vt:lpstr>
      <vt:lpstr>'1'!Print_Area</vt:lpstr>
      <vt:lpstr>'10'!Print_Area</vt:lpstr>
      <vt:lpstr>'13'!Print_Area</vt:lpstr>
      <vt:lpstr>'14'!Print_Area</vt:lpstr>
      <vt:lpstr>'15'!Print_Area</vt:lpstr>
      <vt:lpstr>'16'!Print_Area</vt:lpstr>
      <vt:lpstr>'17'!Print_Area</vt:lpstr>
      <vt:lpstr>'2'!Print_Area</vt:lpstr>
      <vt:lpstr>'3'!Print_Area</vt:lpstr>
      <vt:lpstr>'4'!Print_Area</vt:lpstr>
      <vt:lpstr>'7'!Print_Area</vt:lpstr>
      <vt:lpstr>'8'!Print_Area</vt:lpstr>
      <vt:lpstr>'9'!Print_Area</vt:lpstr>
      <vt:lpstr>'1'!Print_Titles</vt:lpstr>
      <vt:lpstr>'13'!Print_Titles</vt:lpstr>
      <vt:lpstr>'14'!Print_Titles</vt:lpstr>
      <vt:lpstr>'15'!Print_Titles</vt:lpstr>
      <vt:lpstr>'16'!Print_Titles</vt:lpstr>
      <vt:lpstr>'2'!Print_Titles</vt:lpstr>
      <vt:lpstr>'4'!Print_Titles</vt:lpstr>
      <vt:lpstr>'7'!Print_Titles</vt:lpstr>
      <vt:lpstr>'8'!Print_Titles</vt:lpstr>
      <vt:lpstr>'9'!Print_Titles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Vilnius economics</dc:creator>
  <cp:lastModifiedBy>u14</cp:lastModifiedBy>
  <dcterms:created xsi:type="dcterms:W3CDTF">2017-03-20T11:54:27Z</dcterms:created>
  <dcterms:modified xsi:type="dcterms:W3CDTF">2017-05-17T05:10:21Z</dcterms:modified>
</cp:coreProperties>
</file>